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7F651313-4BC9-45FC-9529-D0E6F4DC01EB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מזומנים!$B$7:$L$198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13" i="69"/>
  <c r="G13" i="69"/>
  <c r="M22" i="69"/>
  <c r="J22" i="69"/>
  <c r="G22" i="69"/>
  <c r="L220" i="62"/>
  <c r="L189" i="62"/>
  <c r="L188" i="62" l="1"/>
  <c r="O13" i="69"/>
  <c r="O22" i="69"/>
  <c r="L118" i="62" l="1"/>
  <c r="L12" i="62" s="1"/>
  <c r="L11" i="62" s="1"/>
  <c r="C16" i="88" s="1"/>
  <c r="I11" i="81"/>
  <c r="I10" i="81"/>
  <c r="J13" i="81" s="1"/>
  <c r="R13" i="61"/>
  <c r="R12" i="61" s="1"/>
  <c r="R11" i="61" s="1"/>
  <c r="C15" i="88" s="1"/>
  <c r="J20" i="58"/>
  <c r="J11" i="58" s="1"/>
  <c r="J49" i="58"/>
  <c r="J48" i="58" s="1"/>
  <c r="J12" i="58"/>
  <c r="C23" i="88"/>
  <c r="J10" i="58" l="1"/>
  <c r="C11" i="88" s="1"/>
  <c r="J11" i="81"/>
  <c r="C37" i="88"/>
  <c r="J12" i="81"/>
  <c r="J10" i="81"/>
  <c r="C12" i="88"/>
  <c r="K48" i="58" l="1"/>
  <c r="K49" i="58"/>
  <c r="C10" i="88"/>
  <c r="J400" i="76"/>
  <c r="J399" i="76"/>
  <c r="J397" i="76"/>
  <c r="J396" i="76"/>
  <c r="J395" i="76"/>
  <c r="J394" i="76"/>
  <c r="J393" i="76"/>
  <c r="J392" i="76"/>
  <c r="J391" i="76"/>
  <c r="J390" i="76"/>
  <c r="J389" i="76"/>
  <c r="J388" i="76"/>
  <c r="J387" i="76"/>
  <c r="J385" i="76"/>
  <c r="J384" i="76"/>
  <c r="J383" i="76"/>
  <c r="J382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J20" i="73"/>
  <c r="J19" i="73"/>
  <c r="J18" i="73"/>
  <c r="J17" i="73"/>
  <c r="J16" i="73"/>
  <c r="J14" i="73"/>
  <c r="J13" i="73"/>
  <c r="J12" i="73"/>
  <c r="J11" i="73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4" i="63"/>
  <c r="M73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6" i="59"/>
  <c r="Q55" i="59"/>
  <c r="Q54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2" i="58"/>
  <c r="K51" i="58"/>
  <c r="K50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1" i="58"/>
  <c r="K10" i="58"/>
  <c r="C42" i="88" l="1"/>
  <c r="U102" i="61" s="1"/>
  <c r="K218" i="76" l="1"/>
  <c r="P102" i="69"/>
  <c r="P83" i="69"/>
  <c r="U333" i="61"/>
  <c r="K391" i="76"/>
  <c r="P22" i="69"/>
  <c r="P13" i="69"/>
  <c r="D21" i="88"/>
  <c r="K296" i="76"/>
  <c r="N34" i="63"/>
  <c r="K300" i="76"/>
  <c r="K187" i="76"/>
  <c r="K66" i="76"/>
  <c r="K365" i="76"/>
  <c r="K312" i="76"/>
  <c r="L14" i="66"/>
  <c r="U351" i="61"/>
  <c r="U182" i="61"/>
  <c r="U193" i="61"/>
  <c r="K153" i="76"/>
  <c r="K74" i="76"/>
  <c r="P143" i="69"/>
  <c r="L33" i="58"/>
  <c r="O188" i="62"/>
  <c r="O31" i="62"/>
  <c r="K43" i="76"/>
  <c r="K156" i="76"/>
  <c r="K326" i="76"/>
  <c r="U309" i="61"/>
  <c r="L45" i="58"/>
  <c r="O170" i="62"/>
  <c r="K378" i="76"/>
  <c r="K155" i="76"/>
  <c r="S14" i="71"/>
  <c r="N62" i="63"/>
  <c r="R41" i="59"/>
  <c r="K144" i="76"/>
  <c r="K393" i="76"/>
  <c r="P59" i="69"/>
  <c r="O201" i="62"/>
  <c r="K219" i="76"/>
  <c r="N48" i="63"/>
  <c r="K109" i="76"/>
  <c r="K145" i="76"/>
  <c r="O110" i="62"/>
  <c r="O37" i="62"/>
  <c r="U301" i="61"/>
  <c r="U229" i="61"/>
  <c r="U145" i="61"/>
  <c r="U85" i="61"/>
  <c r="O214" i="62"/>
  <c r="O35" i="62"/>
  <c r="U166" i="61"/>
  <c r="U29" i="61"/>
  <c r="L29" i="58"/>
  <c r="K18" i="76"/>
  <c r="O27" i="62"/>
  <c r="L27" i="58"/>
  <c r="U162" i="61"/>
  <c r="O52" i="62"/>
  <c r="K271" i="76"/>
  <c r="U37" i="61"/>
  <c r="U230" i="61"/>
  <c r="O78" i="62"/>
  <c r="P85" i="69"/>
  <c r="R44" i="59"/>
  <c r="U179" i="61"/>
  <c r="O32" i="62"/>
  <c r="P62" i="69"/>
  <c r="R33" i="59"/>
  <c r="U114" i="61"/>
  <c r="U215" i="61"/>
  <c r="O63" i="62"/>
  <c r="N26" i="63"/>
  <c r="R38" i="59"/>
  <c r="U107" i="61"/>
  <c r="U297" i="61"/>
  <c r="O109" i="62"/>
  <c r="K25" i="76"/>
  <c r="K265" i="76"/>
  <c r="K16" i="76"/>
  <c r="P94" i="69"/>
  <c r="P14" i="69"/>
  <c r="O20" i="64"/>
  <c r="N41" i="63"/>
  <c r="O263" i="62"/>
  <c r="K163" i="76"/>
  <c r="P154" i="69"/>
  <c r="P36" i="69"/>
  <c r="L17" i="66"/>
  <c r="N61" i="63"/>
  <c r="N27" i="63"/>
  <c r="P78" i="69"/>
  <c r="P114" i="69"/>
  <c r="P156" i="69"/>
  <c r="K14" i="76"/>
  <c r="K102" i="76"/>
  <c r="K264" i="76"/>
  <c r="K115" i="76"/>
  <c r="K223" i="76"/>
  <c r="K361" i="76"/>
  <c r="K318" i="76"/>
  <c r="K275" i="76"/>
  <c r="K239" i="76"/>
  <c r="K194" i="76"/>
  <c r="K164" i="76"/>
  <c r="K119" i="76"/>
  <c r="K40" i="76"/>
  <c r="K82" i="76"/>
  <c r="K178" i="76"/>
  <c r="K316" i="76"/>
  <c r="K384" i="76"/>
  <c r="D26" i="88"/>
  <c r="D18" i="88"/>
  <c r="D24" i="88"/>
  <c r="K351" i="76"/>
  <c r="K389" i="76"/>
  <c r="K180" i="76"/>
  <c r="N60" i="63"/>
  <c r="O198" i="62"/>
  <c r="K190" i="76"/>
  <c r="O262" i="62"/>
  <c r="K151" i="76"/>
  <c r="O239" i="62"/>
  <c r="K157" i="76"/>
  <c r="O132" i="62"/>
  <c r="K309" i="76"/>
  <c r="O104" i="62"/>
  <c r="U352" i="61"/>
  <c r="U264" i="61"/>
  <c r="U181" i="61"/>
  <c r="U100" i="61"/>
  <c r="O202" i="62"/>
  <c r="U285" i="61"/>
  <c r="U84" i="61"/>
  <c r="R29" i="59"/>
  <c r="K80" i="76"/>
  <c r="U353" i="61"/>
  <c r="U22" i="61"/>
  <c r="U260" i="61"/>
  <c r="O229" i="62"/>
  <c r="U19" i="61"/>
  <c r="U234" i="61"/>
  <c r="O173" i="62"/>
  <c r="K192" i="76"/>
  <c r="U125" i="61"/>
  <c r="O15" i="62"/>
  <c r="P67" i="69"/>
  <c r="U31" i="61"/>
  <c r="U141" i="61"/>
  <c r="U326" i="61"/>
  <c r="O251" i="62"/>
  <c r="R49" i="59"/>
  <c r="U188" i="61"/>
  <c r="O21" i="62"/>
  <c r="O237" i="62"/>
  <c r="K292" i="76"/>
  <c r="L18" i="75"/>
  <c r="P40" i="69"/>
  <c r="L19" i="66"/>
  <c r="N59" i="63"/>
  <c r="O267" i="62"/>
  <c r="K84" i="76"/>
  <c r="P100" i="69"/>
  <c r="P19" i="69"/>
  <c r="O16" i="64"/>
  <c r="N30" i="63"/>
  <c r="P81" i="69"/>
  <c r="P132" i="69"/>
  <c r="K16" i="73"/>
  <c r="K54" i="76"/>
  <c r="K256" i="76"/>
  <c r="K123" i="76"/>
  <c r="K262" i="76"/>
  <c r="K367" i="76"/>
  <c r="K293" i="76"/>
  <c r="K242" i="76"/>
  <c r="K191" i="76"/>
  <c r="K146" i="76"/>
  <c r="K104" i="76"/>
  <c r="K64" i="76"/>
  <c r="K160" i="76"/>
  <c r="K323" i="76"/>
  <c r="K359" i="76"/>
  <c r="D42" i="88"/>
  <c r="D16" i="88"/>
  <c r="K348" i="76"/>
  <c r="K395" i="76"/>
  <c r="P113" i="69"/>
  <c r="O209" i="62"/>
  <c r="K12" i="76"/>
  <c r="K364" i="76"/>
  <c r="K132" i="76"/>
  <c r="O98" i="62"/>
  <c r="U340" i="61"/>
  <c r="U235" i="61"/>
  <c r="U175" i="61"/>
  <c r="U79" i="61"/>
  <c r="O155" i="62"/>
  <c r="U278" i="61"/>
  <c r="U47" i="61"/>
  <c r="R19" i="59"/>
  <c r="P52" i="69"/>
  <c r="U342" i="61"/>
  <c r="U33" i="61"/>
  <c r="U348" i="61"/>
  <c r="N45" i="63"/>
  <c r="U74" i="61"/>
  <c r="U287" i="61"/>
  <c r="O210" i="62"/>
  <c r="R17" i="59"/>
  <c r="U144" i="61"/>
  <c r="O58" i="62"/>
  <c r="P97" i="69"/>
  <c r="U49" i="61"/>
  <c r="U191" i="61"/>
  <c r="O12" i="62"/>
  <c r="P41" i="69"/>
  <c r="R56" i="59"/>
  <c r="U207" i="61"/>
  <c r="O88" i="62"/>
  <c r="P26" i="69"/>
  <c r="K247" i="76"/>
  <c r="L11" i="74"/>
  <c r="P37" i="69"/>
  <c r="L19" i="65"/>
  <c r="N53" i="63"/>
  <c r="O253" i="62"/>
  <c r="K71" i="76"/>
  <c r="P89" i="69"/>
  <c r="K17" i="67"/>
  <c r="N74" i="63"/>
  <c r="N23" i="63"/>
  <c r="P87" i="69"/>
  <c r="P135" i="69"/>
  <c r="L14" i="75"/>
  <c r="K72" i="76"/>
  <c r="K283" i="76"/>
  <c r="K127" i="76"/>
  <c r="K285" i="76"/>
  <c r="K327" i="76"/>
  <c r="K284" i="76"/>
  <c r="K236" i="76"/>
  <c r="K188" i="76"/>
  <c r="K140" i="76"/>
  <c r="K92" i="76"/>
  <c r="K67" i="76"/>
  <c r="K189" i="76"/>
  <c r="K338" i="76"/>
  <c r="K377" i="76"/>
  <c r="D40" i="88"/>
  <c r="D34" i="88"/>
  <c r="K357" i="76"/>
  <c r="K399" i="76"/>
  <c r="P92" i="69"/>
  <c r="O186" i="62"/>
  <c r="P91" i="69"/>
  <c r="L12" i="75"/>
  <c r="P44" i="69"/>
  <c r="O95" i="62"/>
  <c r="U337" i="61"/>
  <c r="U232" i="61"/>
  <c r="U142" i="61"/>
  <c r="U64" i="61"/>
  <c r="O135" i="62"/>
  <c r="U246" i="61"/>
  <c r="U38" i="61"/>
  <c r="L26" i="58"/>
  <c r="O245" i="62"/>
  <c r="U299" i="61"/>
  <c r="U51" i="61"/>
  <c r="O14" i="62"/>
  <c r="K335" i="76"/>
  <c r="U105" i="61"/>
  <c r="U308" i="61"/>
  <c r="O225" i="62"/>
  <c r="R24" i="59"/>
  <c r="U222" i="61"/>
  <c r="O112" i="62"/>
  <c r="K313" i="76"/>
  <c r="U60" i="61"/>
  <c r="U195" i="61"/>
  <c r="O84" i="62"/>
  <c r="K184" i="76"/>
  <c r="U21" i="61"/>
  <c r="U236" i="61"/>
  <c r="O105" i="62"/>
  <c r="K68" i="76"/>
  <c r="K138" i="76"/>
  <c r="K13" i="73"/>
  <c r="P34" i="69"/>
  <c r="O24" i="64"/>
  <c r="K375" i="76"/>
  <c r="D36" i="88"/>
  <c r="D32" i="88"/>
  <c r="K343" i="76"/>
  <c r="K117" i="76"/>
  <c r="K37" i="76"/>
  <c r="K167" i="76"/>
  <c r="K221" i="76"/>
  <c r="K299" i="76"/>
  <c r="K289" i="76"/>
  <c r="K63" i="76"/>
  <c r="K148" i="76"/>
  <c r="S11" i="71"/>
  <c r="P90" i="69"/>
  <c r="N49" i="63"/>
  <c r="K11" i="67"/>
  <c r="K20" i="73"/>
  <c r="K380" i="76"/>
  <c r="N65" i="63"/>
  <c r="P112" i="69"/>
  <c r="K174" i="76"/>
  <c r="U330" i="61"/>
  <c r="L22" i="58"/>
  <c r="U305" i="61"/>
  <c r="L43" i="58"/>
  <c r="U256" i="61"/>
  <c r="L15" i="75"/>
  <c r="U155" i="61"/>
  <c r="O138" i="62"/>
  <c r="U213" i="61"/>
  <c r="L16" i="58"/>
  <c r="U156" i="61"/>
  <c r="K252" i="76"/>
  <c r="U196" i="61"/>
  <c r="O56" i="62"/>
  <c r="N57" i="63"/>
  <c r="O133" i="62"/>
  <c r="K369" i="76"/>
  <c r="D39" i="88"/>
  <c r="D19" i="88"/>
  <c r="K268" i="76"/>
  <c r="K99" i="76"/>
  <c r="K110" i="76"/>
  <c r="K170" i="76"/>
  <c r="K248" i="76"/>
  <c r="K315" i="76"/>
  <c r="K231" i="76"/>
  <c r="K45" i="76"/>
  <c r="K36" i="76"/>
  <c r="P141" i="69"/>
  <c r="P66" i="69"/>
  <c r="N52" i="63"/>
  <c r="P30" i="69"/>
  <c r="L13" i="75"/>
  <c r="N12" i="63"/>
  <c r="O17" i="64"/>
  <c r="P119" i="69"/>
  <c r="K136" i="76"/>
  <c r="U240" i="61"/>
  <c r="L14" i="58"/>
  <c r="U227" i="61"/>
  <c r="L36" i="58"/>
  <c r="U243" i="61"/>
  <c r="O235" i="62"/>
  <c r="U147" i="61"/>
  <c r="O69" i="62"/>
  <c r="U242" i="61"/>
  <c r="L20" i="58"/>
  <c r="U210" i="61"/>
  <c r="K306" i="76"/>
  <c r="U226" i="61"/>
  <c r="O62" i="62"/>
  <c r="K13" i="67"/>
  <c r="O157" i="62"/>
  <c r="K366" i="76"/>
  <c r="D27" i="88"/>
  <c r="K390" i="76"/>
  <c r="K261" i="76"/>
  <c r="K85" i="76"/>
  <c r="K113" i="76"/>
  <c r="K185" i="76"/>
  <c r="K260" i="76"/>
  <c r="K321" i="76"/>
  <c r="K204" i="76"/>
  <c r="K38" i="76"/>
  <c r="K33" i="76"/>
  <c r="P138" i="69"/>
  <c r="P60" i="69"/>
  <c r="N55" i="63"/>
  <c r="P33" i="69"/>
  <c r="K59" i="76"/>
  <c r="N28" i="63"/>
  <c r="L22" i="66"/>
  <c r="K77" i="76"/>
  <c r="O208" i="62"/>
  <c r="U134" i="61"/>
  <c r="O266" i="62"/>
  <c r="U137" i="61"/>
  <c r="O256" i="62"/>
  <c r="U71" i="61"/>
  <c r="O99" i="62"/>
  <c r="U12" i="61"/>
  <c r="U197" i="61"/>
  <c r="O93" i="62"/>
  <c r="R36" i="59"/>
  <c r="U357" i="61"/>
  <c r="U103" i="61"/>
  <c r="U274" i="61"/>
  <c r="O175" i="62"/>
  <c r="O150" i="62"/>
  <c r="O249" i="62"/>
  <c r="K345" i="76"/>
  <c r="D30" i="88"/>
  <c r="D10" i="88"/>
  <c r="K243" i="76"/>
  <c r="K61" i="76"/>
  <c r="K131" i="76"/>
  <c r="K209" i="76"/>
  <c r="K263" i="76"/>
  <c r="K344" i="76"/>
  <c r="K181" i="76"/>
  <c r="K237" i="76"/>
  <c r="K20" i="76"/>
  <c r="P117" i="69"/>
  <c r="P54" i="69"/>
  <c r="O19" i="64"/>
  <c r="P71" i="69"/>
  <c r="K228" i="76"/>
  <c r="N32" i="63"/>
  <c r="P11" i="69"/>
  <c r="K93" i="76"/>
  <c r="O205" i="62"/>
  <c r="U80" i="61"/>
  <c r="O122" i="62"/>
  <c r="U122" i="61"/>
  <c r="O207" i="62"/>
  <c r="U63" i="61"/>
  <c r="O49" i="62"/>
  <c r="L31" i="58"/>
  <c r="U170" i="61"/>
  <c r="O111" i="62"/>
  <c r="R45" i="59"/>
  <c r="O54" i="62"/>
  <c r="U124" i="61"/>
  <c r="U292" i="61"/>
  <c r="O200" i="62"/>
  <c r="O167" i="62"/>
  <c r="N33" i="63"/>
  <c r="D11" i="88"/>
  <c r="K333" i="76"/>
  <c r="D41" i="88"/>
  <c r="K376" i="76"/>
  <c r="K225" i="76"/>
  <c r="K58" i="76"/>
  <c r="K134" i="76"/>
  <c r="K212" i="76"/>
  <c r="K272" i="76"/>
  <c r="K356" i="76"/>
  <c r="K154" i="76"/>
  <c r="K175" i="76"/>
  <c r="K11" i="76"/>
  <c r="P108" i="69"/>
  <c r="P51" i="69"/>
  <c r="L11" i="65"/>
  <c r="P82" i="69"/>
  <c r="K238" i="76"/>
  <c r="N35" i="63"/>
  <c r="P28" i="69"/>
  <c r="K103" i="76"/>
  <c r="O149" i="62"/>
  <c r="U72" i="61"/>
  <c r="O118" i="62"/>
  <c r="U68" i="61"/>
  <c r="O152" i="62"/>
  <c r="U16" i="61"/>
  <c r="O11" i="62"/>
  <c r="L24" i="58"/>
  <c r="U62" i="61"/>
  <c r="O222" i="62"/>
  <c r="U26" i="61"/>
  <c r="O79" i="62"/>
  <c r="U139" i="61"/>
  <c r="U328" i="61"/>
  <c r="L13" i="65"/>
  <c r="P56" i="69"/>
  <c r="P88" i="69"/>
  <c r="K274" i="76"/>
  <c r="K86" i="76"/>
  <c r="P146" i="69"/>
  <c r="P55" i="69"/>
  <c r="O25" i="64"/>
  <c r="N14" i="63"/>
  <c r="O236" i="62"/>
  <c r="O215" i="62"/>
  <c r="O242" i="62"/>
  <c r="O174" i="62"/>
  <c r="O151" i="62"/>
  <c r="O130" i="62"/>
  <c r="K253" i="76"/>
  <c r="K166" i="76"/>
  <c r="P157" i="69"/>
  <c r="P61" i="69"/>
  <c r="N17" i="63"/>
  <c r="O220" i="62"/>
  <c r="O160" i="62"/>
  <c r="K288" i="76"/>
  <c r="K50" i="76"/>
  <c r="P23" i="69"/>
  <c r="O223" i="62"/>
  <c r="K320" i="76"/>
  <c r="K111" i="76"/>
  <c r="P68" i="69"/>
  <c r="O232" i="62"/>
  <c r="O156" i="62"/>
  <c r="O113" i="62"/>
  <c r="O92" i="62"/>
  <c r="O68" i="62"/>
  <c r="O46" i="62"/>
  <c r="O25" i="62"/>
  <c r="U355" i="61"/>
  <c r="U334" i="61"/>
  <c r="U310" i="61"/>
  <c r="U289" i="61"/>
  <c r="U267" i="61"/>
  <c r="U244" i="61"/>
  <c r="U223" i="61"/>
  <c r="U199" i="61"/>
  <c r="U178" i="61"/>
  <c r="U154" i="61"/>
  <c r="U133" i="61"/>
  <c r="U109" i="61"/>
  <c r="U88" i="61"/>
  <c r="U67" i="61"/>
  <c r="K301" i="76"/>
  <c r="P15" i="69"/>
  <c r="O159" i="62"/>
  <c r="O108" i="62"/>
  <c r="O42" i="62"/>
  <c r="U332" i="61"/>
  <c r="U266" i="61"/>
  <c r="U192" i="61"/>
  <c r="U131" i="61"/>
  <c r="U66" i="61"/>
  <c r="U41" i="61"/>
  <c r="U20" i="61"/>
  <c r="R39" i="59"/>
  <c r="R16" i="59"/>
  <c r="L32" i="58"/>
  <c r="L10" i="58"/>
  <c r="K139" i="76"/>
  <c r="P127" i="69"/>
  <c r="O240" i="62"/>
  <c r="O100" i="62"/>
  <c r="O38" i="62"/>
  <c r="U324" i="61"/>
  <c r="U249" i="61"/>
  <c r="L34" i="58"/>
  <c r="R50" i="59"/>
  <c r="U58" i="61"/>
  <c r="U135" i="61"/>
  <c r="U225" i="61"/>
  <c r="U311" i="61"/>
  <c r="O39" i="62"/>
  <c r="O124" i="62"/>
  <c r="O192" i="62"/>
  <c r="P158" i="69"/>
  <c r="K383" i="76"/>
  <c r="R20" i="59"/>
  <c r="U30" i="61"/>
  <c r="U86" i="61"/>
  <c r="U140" i="61"/>
  <c r="K368" i="76"/>
  <c r="K90" i="76"/>
  <c r="P142" i="69"/>
  <c r="P18" i="69"/>
  <c r="N51" i="63"/>
  <c r="O246" i="62"/>
  <c r="O217" i="62"/>
  <c r="O193" i="62"/>
  <c r="O165" i="62"/>
  <c r="O142" i="62"/>
  <c r="K294" i="76"/>
  <c r="K186" i="76"/>
  <c r="P139" i="69"/>
  <c r="P43" i="69"/>
  <c r="O254" i="62"/>
  <c r="O178" i="62"/>
  <c r="K328" i="76"/>
  <c r="L16" i="75"/>
  <c r="N73" i="63"/>
  <c r="O189" i="62"/>
  <c r="K141" i="76"/>
  <c r="P121" i="69"/>
  <c r="O228" i="62"/>
  <c r="O129" i="62"/>
  <c r="O101" i="62"/>
  <c r="O77" i="62"/>
  <c r="O50" i="62"/>
  <c r="O22" i="62"/>
  <c r="U346" i="61"/>
  <c r="U322" i="61"/>
  <c r="U298" i="61"/>
  <c r="U271" i="61"/>
  <c r="U241" i="61"/>
  <c r="U214" i="61"/>
  <c r="U190" i="61"/>
  <c r="U160" i="61"/>
  <c r="U136" i="61"/>
  <c r="U106" i="61"/>
  <c r="U82" i="61"/>
  <c r="K374" i="76"/>
  <c r="P103" i="69"/>
  <c r="O197" i="62"/>
  <c r="O97" i="62"/>
  <c r="O24" i="62"/>
  <c r="U296" i="61"/>
  <c r="U221" i="61"/>
  <c r="U138" i="61"/>
  <c r="U59" i="61"/>
  <c r="U32" i="61"/>
  <c r="R51" i="59"/>
  <c r="R25" i="59"/>
  <c r="L35" i="58"/>
  <c r="K362" i="76"/>
  <c r="K75" i="76"/>
  <c r="L23" i="66"/>
  <c r="O119" i="62"/>
  <c r="O45" i="62"/>
  <c r="U306" i="61"/>
  <c r="U231" i="61"/>
  <c r="R23" i="59"/>
  <c r="U40" i="61"/>
  <c r="U116" i="61"/>
  <c r="U237" i="61"/>
  <c r="U336" i="61"/>
  <c r="O73" i="62"/>
  <c r="O182" i="62"/>
  <c r="P106" i="69"/>
  <c r="L12" i="58"/>
  <c r="R40" i="59"/>
  <c r="U55" i="61"/>
  <c r="U128" i="61"/>
  <c r="U186" i="61"/>
  <c r="U252" i="61"/>
  <c r="U341" i="61"/>
  <c r="O66" i="62"/>
  <c r="O164" i="62"/>
  <c r="O265" i="62"/>
  <c r="L14" i="74"/>
  <c r="L21" i="58"/>
  <c r="R37" i="59"/>
  <c r="U45" i="61"/>
  <c r="U117" i="61"/>
  <c r="U198" i="61"/>
  <c r="U275" i="61"/>
  <c r="U354" i="61"/>
  <c r="K226" i="76"/>
  <c r="K14" i="73"/>
  <c r="P38" i="69"/>
  <c r="N42" i="63"/>
  <c r="O233" i="62"/>
  <c r="O204" i="62"/>
  <c r="O177" i="62"/>
  <c r="O145" i="62"/>
  <c r="K273" i="76"/>
  <c r="K31" i="76"/>
  <c r="P104" i="69"/>
  <c r="N13" i="63"/>
  <c r="O185" i="62"/>
  <c r="K213" i="76"/>
  <c r="S12" i="71"/>
  <c r="O234" i="62"/>
  <c r="K240" i="76"/>
  <c r="P149" i="69"/>
  <c r="O211" i="62"/>
  <c r="O120" i="62"/>
  <c r="O86" i="62"/>
  <c r="O59" i="62"/>
  <c r="O28" i="62"/>
  <c r="U343" i="61"/>
  <c r="U316" i="61"/>
  <c r="U283" i="61"/>
  <c r="U250" i="61"/>
  <c r="U217" i="61"/>
  <c r="U187" i="61"/>
  <c r="U151" i="61"/>
  <c r="U121" i="61"/>
  <c r="U91" i="61"/>
  <c r="U61" i="61"/>
  <c r="P98" i="69"/>
  <c r="O147" i="62"/>
  <c r="O61" i="62"/>
  <c r="U321" i="61"/>
  <c r="U228" i="61"/>
  <c r="U120" i="61"/>
  <c r="U50" i="61"/>
  <c r="U23" i="61"/>
  <c r="R32" i="59"/>
  <c r="L38" i="58"/>
  <c r="K205" i="76"/>
  <c r="K13" i="76"/>
  <c r="O226" i="62"/>
  <c r="O64" i="62"/>
  <c r="U335" i="61"/>
  <c r="U224" i="61"/>
  <c r="R43" i="59"/>
  <c r="U81" i="61"/>
  <c r="U189" i="61"/>
  <c r="U315" i="61"/>
  <c r="O94" i="62"/>
  <c r="O218" i="62"/>
  <c r="K87" i="76"/>
  <c r="L52" i="58"/>
  <c r="U48" i="61"/>
  <c r="U132" i="61"/>
  <c r="U201" i="61"/>
  <c r="U291" i="61"/>
  <c r="O44" i="62"/>
  <c r="O134" i="62"/>
  <c r="N29" i="63"/>
  <c r="K172" i="76"/>
  <c r="L46" i="58"/>
  <c r="U27" i="61"/>
  <c r="U98" i="61"/>
  <c r="U206" i="61"/>
  <c r="U300" i="61"/>
  <c r="O36" i="62"/>
  <c r="O125" i="62"/>
  <c r="N36" i="63"/>
  <c r="P133" i="69"/>
  <c r="R14" i="59"/>
  <c r="U24" i="61"/>
  <c r="U75" i="61"/>
  <c r="U129" i="61"/>
  <c r="U183" i="61"/>
  <c r="U253" i="61"/>
  <c r="U338" i="61"/>
  <c r="O67" i="62"/>
  <c r="O144" i="62"/>
  <c r="L13" i="66"/>
  <c r="K199" i="76"/>
  <c r="R18" i="59"/>
  <c r="U28" i="61"/>
  <c r="U99" i="61"/>
  <c r="U180" i="61"/>
  <c r="U263" i="61"/>
  <c r="U347" i="61"/>
  <c r="O76" i="62"/>
  <c r="O158" i="62"/>
  <c r="O268" i="62"/>
  <c r="K41" i="76"/>
  <c r="K332" i="76"/>
  <c r="K255" i="76"/>
  <c r="K120" i="76"/>
  <c r="K35" i="76"/>
  <c r="P155" i="69"/>
  <c r="P101" i="69"/>
  <c r="P47" i="69"/>
  <c r="P25" i="69"/>
  <c r="K12" i="67"/>
  <c r="L15" i="65"/>
  <c r="O11" i="64"/>
  <c r="N56" i="63"/>
  <c r="N38" i="63"/>
  <c r="N18" i="63"/>
  <c r="O257" i="62"/>
  <c r="K276" i="76"/>
  <c r="K193" i="76"/>
  <c r="K42" i="76"/>
  <c r="S13" i="71"/>
  <c r="P107" i="69"/>
  <c r="P53" i="69"/>
  <c r="P27" i="69"/>
  <c r="K14" i="67"/>
  <c r="L18" i="65"/>
  <c r="O13" i="64"/>
  <c r="N58" i="63"/>
  <c r="N40" i="63"/>
  <c r="N20" i="63"/>
  <c r="P57" i="69"/>
  <c r="P75" i="69"/>
  <c r="P93" i="69"/>
  <c r="P111" i="69"/>
  <c r="P129" i="69"/>
  <c r="P147" i="69"/>
  <c r="K12" i="73"/>
  <c r="L17" i="75"/>
  <c r="K27" i="76"/>
  <c r="K65" i="76"/>
  <c r="K129" i="76"/>
  <c r="K210" i="76"/>
  <c r="K291" i="76"/>
  <c r="K56" i="76"/>
  <c r="K108" i="76"/>
  <c r="K162" i="76"/>
  <c r="K216" i="76"/>
  <c r="K270" i="76"/>
  <c r="K325" i="76"/>
  <c r="K371" i="76"/>
  <c r="K324" i="76"/>
  <c r="K305" i="76"/>
  <c r="K287" i="76"/>
  <c r="K269" i="76"/>
  <c r="K251" i="76"/>
  <c r="K233" i="76"/>
  <c r="K215" i="76"/>
  <c r="K197" i="76"/>
  <c r="K179" i="76"/>
  <c r="K161" i="76"/>
  <c r="K143" i="76"/>
  <c r="K125" i="76"/>
  <c r="K107" i="76"/>
  <c r="K89" i="76"/>
  <c r="K52" i="76"/>
  <c r="K70" i="76"/>
  <c r="K88" i="76"/>
  <c r="K142" i="76"/>
  <c r="K196" i="76"/>
  <c r="K250" i="76"/>
  <c r="K304" i="76"/>
  <c r="K340" i="76"/>
  <c r="K396" i="76"/>
  <c r="K370" i="76"/>
  <c r="D31" i="88"/>
  <c r="D33" i="88"/>
  <c r="D23" i="88"/>
  <c r="K322" i="76"/>
  <c r="K26" i="76"/>
  <c r="K16" i="67"/>
  <c r="O264" i="62"/>
  <c r="O221" i="62"/>
  <c r="O183" i="62"/>
  <c r="O148" i="62"/>
  <c r="K249" i="76"/>
  <c r="L13" i="74"/>
  <c r="P12" i="69"/>
  <c r="O213" i="62"/>
  <c r="K337" i="76"/>
  <c r="P95" i="69"/>
  <c r="O206" i="62"/>
  <c r="K29" i="76"/>
  <c r="O12" i="64"/>
  <c r="O123" i="62"/>
  <c r="O83" i="62"/>
  <c r="O43" i="62"/>
  <c r="U361" i="61"/>
  <c r="U325" i="61"/>
  <c r="U286" i="61"/>
  <c r="U247" i="61"/>
  <c r="U208" i="61"/>
  <c r="U172" i="61"/>
  <c r="U127" i="61"/>
  <c r="U97" i="61"/>
  <c r="K329" i="76"/>
  <c r="N39" i="63"/>
  <c r="O115" i="62"/>
  <c r="U350" i="61"/>
  <c r="U239" i="61"/>
  <c r="U113" i="61"/>
  <c r="U44" i="61"/>
  <c r="R48" i="59"/>
  <c r="L50" i="58"/>
  <c r="L13" i="58"/>
  <c r="P151" i="69"/>
  <c r="O184" i="62"/>
  <c r="U360" i="61"/>
  <c r="U269" i="61"/>
  <c r="R31" i="59"/>
  <c r="U89" i="61"/>
  <c r="U255" i="61"/>
  <c r="O18" i="62"/>
  <c r="O146" i="62"/>
  <c r="K32" i="76"/>
  <c r="R28" i="59"/>
  <c r="U78" i="61"/>
  <c r="U159" i="61"/>
  <c r="U265" i="61"/>
  <c r="O23" i="62"/>
  <c r="O169" i="62"/>
  <c r="P50" i="69"/>
  <c r="K220" i="76"/>
  <c r="R55" i="59"/>
  <c r="U90" i="61"/>
  <c r="U218" i="61"/>
  <c r="U329" i="61"/>
  <c r="O87" i="62"/>
  <c r="O261" i="62"/>
  <c r="P128" i="69"/>
  <c r="R21" i="59"/>
  <c r="U42" i="61"/>
  <c r="U110" i="61"/>
  <c r="U168" i="61"/>
  <c r="U248" i="61"/>
  <c r="U359" i="61"/>
  <c r="O96" i="62"/>
  <c r="O247" i="62"/>
  <c r="K62" i="76"/>
  <c r="R11" i="59"/>
  <c r="U39" i="61"/>
  <c r="U126" i="61"/>
  <c r="U219" i="61"/>
  <c r="U318" i="61"/>
  <c r="O55" i="62"/>
  <c r="O191" i="62"/>
  <c r="P140" i="69"/>
  <c r="K147" i="76"/>
  <c r="K282" i="76"/>
  <c r="K130" i="76"/>
  <c r="K28" i="76"/>
  <c r="P137" i="69"/>
  <c r="P76" i="69"/>
  <c r="P31" i="69"/>
  <c r="K15" i="67"/>
  <c r="L12" i="65"/>
  <c r="N68" i="63"/>
  <c r="N47" i="63"/>
  <c r="N24" i="63"/>
  <c r="O260" i="62"/>
  <c r="K246" i="76"/>
  <c r="K114" i="76"/>
  <c r="K15" i="76"/>
  <c r="P125" i="69"/>
  <c r="P64" i="69"/>
  <c r="P24" i="69"/>
  <c r="L21" i="66"/>
  <c r="O23" i="64"/>
  <c r="N64" i="63"/>
  <c r="N43" i="63"/>
  <c r="P42" i="69"/>
  <c r="P63" i="69"/>
  <c r="P84" i="69"/>
  <c r="P105" i="69"/>
  <c r="P126" i="69"/>
  <c r="P150" i="69"/>
  <c r="K19" i="73"/>
  <c r="K17" i="76"/>
  <c r="K47" i="76"/>
  <c r="K121" i="76"/>
  <c r="K229" i="76"/>
  <c r="K319" i="76"/>
  <c r="K81" i="76"/>
  <c r="K150" i="76"/>
  <c r="K208" i="76"/>
  <c r="K277" i="76"/>
  <c r="K373" i="76"/>
  <c r="K346" i="76"/>
  <c r="K311" i="76"/>
  <c r="K290" i="76"/>
  <c r="K266" i="76"/>
  <c r="K245" i="76"/>
  <c r="K224" i="76"/>
  <c r="K203" i="76"/>
  <c r="K182" i="76"/>
  <c r="K158" i="76"/>
  <c r="K137" i="76"/>
  <c r="K116" i="76"/>
  <c r="K95" i="76"/>
  <c r="K49" i="76"/>
  <c r="K73" i="76"/>
  <c r="K106" i="76"/>
  <c r="K171" i="76"/>
  <c r="K232" i="76"/>
  <c r="K297" i="76"/>
  <c r="K347" i="76"/>
  <c r="K334" i="76"/>
  <c r="D13" i="88"/>
  <c r="D15" i="88"/>
  <c r="D17" i="88"/>
  <c r="D38" i="88"/>
  <c r="D35" i="88"/>
  <c r="K336" i="76"/>
  <c r="K354" i="76"/>
  <c r="K372" i="76"/>
  <c r="K392" i="76"/>
  <c r="K241" i="76"/>
  <c r="S15" i="71"/>
  <c r="L20" i="66"/>
  <c r="O252" i="62"/>
  <c r="O212" i="62"/>
  <c r="O180" i="62"/>
  <c r="O139" i="62"/>
  <c r="K244" i="76"/>
  <c r="K18" i="73"/>
  <c r="L16" i="66"/>
  <c r="O203" i="62"/>
  <c r="K198" i="76"/>
  <c r="P73" i="69"/>
  <c r="O181" i="62"/>
  <c r="K17" i="73"/>
  <c r="N11" i="63"/>
  <c r="O116" i="62"/>
  <c r="O80" i="62"/>
  <c r="O40" i="62"/>
  <c r="U358" i="61"/>
  <c r="U319" i="61"/>
  <c r="U280" i="61"/>
  <c r="K385" i="76"/>
  <c r="K363" i="76"/>
  <c r="K342" i="76"/>
  <c r="D12" i="88"/>
  <c r="D20" i="88"/>
  <c r="D28" i="88"/>
  <c r="D37" i="88"/>
  <c r="K352" i="76"/>
  <c r="K358" i="76"/>
  <c r="K286" i="76"/>
  <c r="K214" i="76"/>
  <c r="K135" i="76"/>
  <c r="K79" i="76"/>
  <c r="K55" i="76"/>
  <c r="K98" i="76"/>
  <c r="K122" i="76"/>
  <c r="K149" i="76"/>
  <c r="K173" i="76"/>
  <c r="K200" i="76"/>
  <c r="K227" i="76"/>
  <c r="K254" i="76"/>
  <c r="K278" i="76"/>
  <c r="K302" i="76"/>
  <c r="K330" i="76"/>
  <c r="K397" i="76"/>
  <c r="K258" i="76"/>
  <c r="K177" i="76"/>
  <c r="K100" i="76"/>
  <c r="K355" i="76"/>
  <c r="K202" i="76"/>
  <c r="K94" i="76"/>
  <c r="K30" i="76"/>
  <c r="L11" i="75"/>
  <c r="P153" i="69"/>
  <c r="P123" i="69"/>
  <c r="P99" i="69"/>
  <c r="P72" i="69"/>
  <c r="P48" i="69"/>
  <c r="N37" i="63"/>
  <c r="N67" i="63"/>
  <c r="L14" i="65"/>
  <c r="P39" i="69"/>
  <c r="P118" i="69"/>
  <c r="K22" i="76"/>
  <c r="K201" i="76"/>
  <c r="K394" i="76"/>
  <c r="N15" i="63"/>
  <c r="N44" i="63"/>
  <c r="N71" i="63"/>
  <c r="L12" i="66"/>
  <c r="P17" i="69"/>
  <c r="P58" i="69"/>
  <c r="P130" i="69"/>
  <c r="K48" i="76"/>
  <c r="K168" i="76"/>
  <c r="K331" i="76"/>
  <c r="K19" i="76"/>
  <c r="O195" i="62"/>
  <c r="O51" i="62"/>
  <c r="U293" i="61"/>
  <c r="U161" i="61"/>
  <c r="U57" i="61"/>
  <c r="R30" i="59"/>
  <c r="K57" i="76"/>
  <c r="O161" i="62"/>
  <c r="O41" i="62"/>
  <c r="U284" i="61"/>
  <c r="U176" i="61"/>
  <c r="U87" i="61"/>
  <c r="U13" i="61"/>
  <c r="L25" i="58"/>
  <c r="P35" i="69"/>
  <c r="O91" i="62"/>
  <c r="U312" i="61"/>
  <c r="U171" i="61"/>
  <c r="U52" i="61"/>
  <c r="L39" i="58"/>
  <c r="P80" i="69"/>
  <c r="O121" i="62"/>
  <c r="U345" i="61"/>
  <c r="U209" i="61"/>
  <c r="U101" i="61"/>
  <c r="R47" i="59"/>
  <c r="L19" i="75"/>
  <c r="O128" i="62"/>
  <c r="U294" i="61"/>
  <c r="U143" i="61"/>
  <c r="U15" i="61"/>
  <c r="U281" i="61"/>
  <c r="O57" i="62"/>
  <c r="N54" i="63"/>
  <c r="K165" i="76"/>
  <c r="L44" i="58"/>
  <c r="U11" i="61"/>
  <c r="U56" i="61"/>
  <c r="U174" i="61"/>
  <c r="U303" i="61"/>
  <c r="O90" i="62"/>
  <c r="N66" i="63"/>
  <c r="U70" i="61"/>
  <c r="U115" i="61"/>
  <c r="U157" i="61"/>
  <c r="U205" i="61"/>
  <c r="U254" i="61"/>
  <c r="U304" i="61"/>
  <c r="O13" i="62"/>
  <c r="O65" i="62"/>
  <c r="O137" i="62"/>
  <c r="P49" i="69"/>
  <c r="O216" i="62"/>
  <c r="K118" i="76"/>
  <c r="O231" i="62"/>
  <c r="P122" i="69"/>
  <c r="K349" i="76"/>
  <c r="O162" i="62"/>
  <c r="O227" i="62"/>
  <c r="N69" i="63"/>
  <c r="K44" i="76"/>
  <c r="K382" i="76"/>
  <c r="K360" i="76"/>
  <c r="K339" i="76"/>
  <c r="D29" i="88"/>
  <c r="D14" i="88"/>
  <c r="D22" i="88"/>
  <c r="D25" i="88"/>
  <c r="K341" i="76"/>
  <c r="K353" i="76"/>
  <c r="K279" i="76"/>
  <c r="K207" i="76"/>
  <c r="K124" i="76"/>
  <c r="K76" i="76"/>
  <c r="K46" i="76"/>
  <c r="K101" i="76"/>
  <c r="K128" i="76"/>
  <c r="K152" i="76"/>
  <c r="K176" i="76"/>
  <c r="K206" i="76"/>
  <c r="K230" i="76"/>
  <c r="K257" i="76"/>
  <c r="K281" i="76"/>
  <c r="K308" i="76"/>
  <c r="K350" i="76"/>
  <c r="K317" i="76"/>
  <c r="K235" i="76"/>
  <c r="K169" i="76"/>
  <c r="K96" i="76"/>
  <c r="K310" i="76"/>
  <c r="K183" i="76"/>
  <c r="K83" i="76"/>
  <c r="K24" i="76"/>
  <c r="L12" i="74"/>
  <c r="P144" i="69"/>
  <c r="P120" i="69"/>
  <c r="P96" i="69"/>
  <c r="P69" i="69"/>
  <c r="P45" i="69"/>
  <c r="N46" i="63"/>
  <c r="N70" i="63"/>
  <c r="L11" i="66"/>
  <c r="P16" i="69"/>
  <c r="P46" i="69"/>
  <c r="P136" i="69"/>
  <c r="K34" i="76"/>
  <c r="K211" i="76"/>
  <c r="K400" i="76"/>
  <c r="N21" i="63"/>
  <c r="N50" i="63"/>
  <c r="O14" i="64"/>
  <c r="L15" i="66"/>
  <c r="P20" i="69"/>
  <c r="P65" i="69"/>
  <c r="P148" i="69"/>
  <c r="K60" i="76"/>
  <c r="K217" i="76"/>
  <c r="K280" i="76"/>
  <c r="P145" i="69"/>
  <c r="O153" i="62"/>
  <c r="O33" i="62"/>
  <c r="U276" i="61"/>
  <c r="U153" i="61"/>
  <c r="U46" i="61"/>
  <c r="L40" i="58"/>
  <c r="P124" i="69"/>
  <c r="O140" i="62"/>
  <c r="O29" i="62"/>
  <c r="U272" i="61"/>
  <c r="U163" i="61"/>
  <c r="U83" i="61"/>
  <c r="R52" i="59"/>
  <c r="L17" i="58"/>
  <c r="N19" i="63"/>
  <c r="O70" i="62"/>
  <c r="U279" i="61"/>
  <c r="U152" i="61"/>
  <c r="U34" i="61"/>
  <c r="L28" i="58"/>
  <c r="O18" i="64"/>
  <c r="O103" i="62"/>
  <c r="U320" i="61"/>
  <c r="U194" i="61"/>
  <c r="U93" i="61"/>
  <c r="L42" i="58"/>
  <c r="P70" i="69"/>
  <c r="O106" i="62"/>
  <c r="U282" i="61"/>
  <c r="U108" i="61"/>
  <c r="R12" i="59"/>
  <c r="U288" i="61"/>
  <c r="O82" i="62"/>
  <c r="P32" i="69"/>
  <c r="K195" i="76"/>
  <c r="R13" i="59"/>
  <c r="U14" i="61"/>
  <c r="U77" i="61"/>
  <c r="U185" i="61"/>
  <c r="U339" i="61"/>
  <c r="O131" i="62"/>
  <c r="K51" i="76"/>
  <c r="U73" i="61"/>
  <c r="U118" i="61"/>
  <c r="U169" i="61"/>
  <c r="U211" i="61"/>
  <c r="U261" i="61"/>
  <c r="U307" i="61"/>
  <c r="O19" i="62"/>
  <c r="O74" i="62"/>
  <c r="O163" i="62"/>
  <c r="K11" i="73"/>
  <c r="O241" i="62"/>
  <c r="K133" i="76"/>
  <c r="O238" i="62"/>
  <c r="P134" i="69"/>
  <c r="K387" i="76"/>
  <c r="O168" i="62"/>
  <c r="O230" i="62"/>
  <c r="L20" i="65"/>
  <c r="K53" i="76"/>
  <c r="K303" i="76"/>
  <c r="K13" i="81"/>
  <c r="K12" i="81"/>
  <c r="K11" i="81"/>
  <c r="K10" i="81"/>
  <c r="K307" i="76"/>
  <c r="K105" i="76"/>
  <c r="K21" i="76"/>
  <c r="P109" i="69"/>
  <c r="P29" i="69"/>
  <c r="O15" i="64"/>
  <c r="N22" i="63"/>
  <c r="O243" i="62"/>
  <c r="O224" i="62"/>
  <c r="O255" i="62"/>
  <c r="O190" i="62"/>
  <c r="O171" i="62"/>
  <c r="O154" i="62"/>
  <c r="O136" i="62"/>
  <c r="K298" i="76"/>
  <c r="K234" i="76"/>
  <c r="K69" i="76"/>
  <c r="P152" i="69"/>
  <c r="P86" i="69"/>
  <c r="N63" i="63"/>
  <c r="O250" i="62"/>
  <c r="O196" i="62"/>
  <c r="O143" i="62"/>
  <c r="K222" i="76"/>
  <c r="K78" i="76"/>
  <c r="P77" i="69"/>
  <c r="O258" i="62"/>
  <c r="O199" i="62"/>
  <c r="K267" i="76"/>
  <c r="K39" i="76"/>
  <c r="P116" i="69"/>
  <c r="N16" i="63"/>
  <c r="O179" i="62"/>
  <c r="O126" i="62"/>
  <c r="O107" i="62"/>
  <c r="O89" i="62"/>
  <c r="O71" i="62"/>
  <c r="O53" i="62"/>
  <c r="O34" i="62"/>
  <c r="O16" i="62"/>
  <c r="U349" i="61"/>
  <c r="U331" i="61"/>
  <c r="U313" i="61"/>
  <c r="U295" i="61"/>
  <c r="U277" i="61"/>
  <c r="U258" i="61"/>
  <c r="U238" i="61"/>
  <c r="U220" i="61"/>
  <c r="U202" i="61"/>
  <c r="U184" i="61"/>
  <c r="U165" i="61"/>
  <c r="U148" i="61"/>
  <c r="U130" i="61"/>
  <c r="U112" i="61"/>
  <c r="U94" i="61"/>
  <c r="U76" i="61"/>
  <c r="K379" i="76"/>
  <c r="K91" i="76"/>
  <c r="L17" i="65"/>
  <c r="O194" i="62"/>
  <c r="O127" i="62"/>
  <c r="O72" i="62"/>
  <c r="O17" i="62"/>
  <c r="U314" i="61"/>
  <c r="U259" i="61"/>
  <c r="U203" i="61"/>
  <c r="U149" i="61"/>
  <c r="U95" i="61"/>
  <c r="U53" i="61"/>
  <c r="U35" i="61"/>
  <c r="U17" i="61"/>
  <c r="R42" i="59"/>
  <c r="R22" i="59"/>
  <c r="L41" i="58"/>
  <c r="L23" i="58"/>
  <c r="K295" i="76"/>
  <c r="K112" i="76"/>
  <c r="P131" i="69"/>
  <c r="O259" i="62"/>
  <c r="O166" i="62"/>
  <c r="O75" i="62"/>
  <c r="O20" i="62"/>
  <c r="U317" i="61"/>
  <c r="U262" i="61"/>
  <c r="L15" i="58"/>
  <c r="L49" i="58"/>
  <c r="L48" i="58"/>
  <c r="U356" i="61"/>
  <c r="U323" i="61"/>
  <c r="U164" i="61"/>
  <c r="U111" i="61"/>
  <c r="L51" i="58"/>
  <c r="L37" i="58"/>
  <c r="K126" i="76"/>
  <c r="K97" i="76"/>
  <c r="O141" i="62"/>
  <c r="U344" i="61"/>
  <c r="U327" i="61"/>
  <c r="U18" i="61"/>
  <c r="R54" i="59"/>
  <c r="K259" i="76"/>
  <c r="P74" i="69"/>
  <c r="O172" i="62"/>
  <c r="U177" i="61"/>
  <c r="U123" i="61"/>
  <c r="U69" i="61"/>
  <c r="U36" i="61"/>
  <c r="R15" i="59"/>
  <c r="P115" i="69"/>
  <c r="P110" i="69"/>
  <c r="O22" i="64"/>
  <c r="O244" i="62"/>
  <c r="O60" i="62"/>
  <c r="O26" i="62"/>
  <c r="U245" i="61"/>
  <c r="U212" i="61"/>
  <c r="U158" i="61"/>
  <c r="U104" i="61"/>
  <c r="L30" i="58"/>
  <c r="L18" i="58"/>
  <c r="K388" i="76"/>
  <c r="K159" i="76"/>
  <c r="O248" i="62"/>
  <c r="O47" i="62"/>
  <c r="O30" i="62"/>
  <c r="U233" i="61"/>
  <c r="U216" i="61"/>
  <c r="U173" i="61"/>
  <c r="U119" i="61"/>
  <c r="U65" i="61"/>
  <c r="U54" i="61"/>
  <c r="U43" i="61"/>
  <c r="R46" i="59"/>
  <c r="R34" i="59"/>
  <c r="P79" i="69"/>
  <c r="O114" i="62"/>
  <c r="O81" i="62"/>
  <c r="U302" i="61"/>
  <c r="U268" i="61"/>
  <c r="U200" i="61"/>
  <c r="U146" i="61"/>
  <c r="U92" i="61"/>
  <c r="L11" i="58"/>
  <c r="O176" i="62"/>
  <c r="O102" i="62"/>
  <c r="O85" i="62"/>
  <c r="U290" i="61"/>
  <c r="U273" i="61"/>
  <c r="U204" i="61"/>
  <c r="U150" i="61"/>
  <c r="U96" i="61"/>
  <c r="U25" i="61"/>
  <c r="R27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230930]}"/>
    <s v="{[Medida].[Medida].&amp;[2]}"/>
    <s v="{[Keren].[Keren].[All]}"/>
    <s v="{[Cheshbon KM].[Hie Peilut].[Chevra].&amp;[356]&amp;[Kod_Peilut_L7_912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3" si="22">
        <n x="1" s="1"/>
        <n x="20"/>
        <n x="21"/>
      </t>
    </mdx>
    <mdx n="0" f="v">
      <t c="3" si="22">
        <n x="1" s="1"/>
        <n x="23"/>
        <n x="21"/>
      </t>
    </mdx>
    <mdx n="0" f="v">
      <t c="3" si="22">
        <n x="1" s="1"/>
        <n x="24"/>
        <n x="21"/>
      </t>
    </mdx>
    <mdx n="0" f="v">
      <t c="3" si="22">
        <n x="1" s="1"/>
        <n x="25"/>
        <n x="21"/>
      </t>
    </mdx>
    <mdx n="0" f="v">
      <t c="3" si="22">
        <n x="1" s="1"/>
        <n x="26"/>
        <n x="21"/>
      </t>
    </mdx>
    <mdx n="0" f="v">
      <t c="3" si="22">
        <n x="1" s="1"/>
        <n x="27"/>
        <n x="21"/>
      </t>
    </mdx>
    <mdx n="0" f="v">
      <t c="3" si="22">
        <n x="1" s="1"/>
        <n x="28"/>
        <n x="21"/>
      </t>
    </mdx>
    <mdx n="0" f="v">
      <t c="3" si="22">
        <n x="1" s="1"/>
        <n x="29"/>
        <n x="21"/>
      </t>
    </mdx>
    <mdx n="0" f="v">
      <t c="3" si="22">
        <n x="1" s="1"/>
        <n x="30"/>
        <n x="21"/>
      </t>
    </mdx>
    <mdx n="0" f="v">
      <t c="3" si="22">
        <n x="1" s="1"/>
        <n x="31"/>
        <n x="21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<sst xmlns="http://schemas.openxmlformats.org/spreadsheetml/2006/main" count="8729" uniqueCount="2722">
  <si>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</si>
  <si>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</si>
  <si>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</si>
  <si>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</si>
  <si>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</si>
  <si>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</si>
  <si>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</si>
  <si>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</si>
  <si>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</si>
  <si>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</si>
  <si>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</si>
  <si>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</si>
  <si>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</si>
  <si>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</si>
  <si>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</si>
  <si>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</si>
  <si>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</si>
  <si>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</si>
  <si>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</si>
  <si>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</si>
  <si>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</si>
  <si>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</si>
  <si>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</si>
  <si>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</si>
  <si>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</si>
  <si>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</si>
  <si>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</si>
  <si>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</si>
  <si>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</si>
  <si>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</si>
  <si>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</si>
  <si>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</si>
  <si>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</si>
  <si>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</si>
  <si>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</si>
  <si>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</si>
  <si>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</si>
  <si>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</si>
  <si>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</si>
  <si>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</si>
  <si>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</si>
  <si>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</si>
  <si>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</si>
  <si>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</si>
  <si>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</si>
  <si>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</si>
  <si>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</si>
  <si>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</si>
  <si>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</si>
  <si>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</si>
  <si>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</si>
  <si>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</si>
  <si>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</si>
  <si>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</si>
  <si>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</si>
  <si>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</si>
  <si>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</si>
  <si>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</si>
  <si>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</si>
  <si>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</si>
  <si>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</si>
  <si>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</si>
  <si>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</si>
  <si>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</si>
  <si>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</si>
  <si>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</si>
  <si>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</si>
  <si>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</si>
  <si>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</si>
  <si>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</si>
  <si>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</si>
  <si>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</si>
  <si>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</si>
  <si>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</si>
  <si>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</si>
  <si>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</si>
  <si>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</si>
  <si>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</si>
  <si>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</si>
  <si>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</si>
  <si>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</si>
  <si>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</si>
  <si>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</si>
  <si>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</si>
  <si>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</si>
  <si>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</si>
  <si>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</si>
  <si>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</si>
  <si>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</si>
  <si>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</si>
  <si>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</si>
  <si>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</si>
  <si>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</si>
  <si>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</si>
  <si>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</si>
  <si>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</si>
  <si>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</si>
  <si>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</si>
  <si>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</si>
  <si>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</si>
  <si>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</si>
  <si>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</si>
  <si>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</si>
  <si>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</si>
  <si>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</si>
  <si>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</si>
  <si>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</si>
  <si>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</si>
  <si>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</si>
  <si>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</si>
  <si>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</si>
  <si>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</si>
  <si>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</si>
  <si>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</si>
  <si>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</si>
  <si>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</si>
  <si>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</si>
  <si>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</si>
  <si>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</si>
  <si>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</si>
  <si>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</si>
  <si>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</si>
  <si>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</si>
  <si>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</si>
  <si>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</si>
  <si>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</si>
  <si>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</si>
  <si>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</si>
  <si>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</si>
  <si>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</si>
  <si>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</si>
  <si>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</si>
  <si>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</si>
  <si>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</si>
  <si>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</si>
  <si>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</si>
  <si>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</si>
  <si>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</si>
  <si>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</si>
  <si>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</si>
  <si>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</si>
  <si>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</si>
  <si>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</si>
  <si>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</si>
  <si>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</si>
  <si>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</si>
  <si>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</si>
  <si>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</si>
  <si>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</si>
  <si>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</si>
  <si>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</si>
  <si>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</si>
  <si>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</si>
  <si>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</si>
  <si>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</si>
  <si>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</si>
  <si>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</si>
  <si>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</si>
  <si>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</si>
  <si>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</si>
  <si>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</si>
  <si>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</si>
  <si>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</si>
  <si>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</si>
  <si>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</si>
  <si>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</si>
  <si>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</si>
  <si>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</si>
  <si>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</si>
  <si>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</si>
  <si>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</si>
  <si>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</si>
  <si>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</si>
  <si>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</si>
  <si>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</si>
  <si>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</si>
  <si>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</si>
  <si>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</si>
  <si>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</si>
  <si>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</si>
  <si>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</si>
  <si>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</si>
  <si>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</si>
  <si>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גידור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</si>
  <si>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</si>
  <si>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</si>
  <si>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</si>
  <si>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</si>
  <si>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</si>
  <si>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</si>
  <si>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</si>
  <si>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</si>
  <si>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</si>
  <si>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</si>
  <si>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</si>
  <si>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</si>
  <si>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</si>
  <si>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</si>
  <si>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</si>
  <si>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</si>
  <si>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</si>
  <si>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</si>
  <si>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</si>
  <si>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</si>
  <si>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</si>
  <si>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</si>
  <si>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</si>
  <si>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</si>
  <si>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</si>
  <si>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</si>
  <si>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</si>
  <si>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</si>
  <si>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</si>
  <si>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</si>
  <si>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</si>
  <si>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אישית (מספר אוצר 162) - מסלול משולב סחיר</t>
  </si>
  <si>
    <t>30/09/2023</t>
  </si>
  <si>
    <t>מגדל מקפת קרנות פנסיה וקופות גמל בע"מ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</si>
  <si>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</si>
  <si>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</si>
  <si>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</si>
  <si>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</si>
  <si>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</si>
  <si>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</si>
  <si>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</si>
  <si>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</si>
  <si>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</si>
  <si>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</si>
  <si>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</si>
  <si>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</si>
  <si>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</si>
  <si>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</si>
  <si>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</si>
  <si>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</si>
  <si>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</si>
  <si>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</si>
  <si>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</si>
  <si>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</si>
  <si>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</si>
  <si>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</si>
  <si>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</si>
  <si>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</si>
  <si>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</si>
  <si>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</si>
  <si>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</si>
  <si>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</si>
  <si>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</si>
  <si>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</si>
  <si>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</si>
  <si>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</si>
  <si>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</si>
  <si>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</si>
  <si>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</si>
  <si>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</si>
  <si>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</si>
  <si>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</si>
  <si>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</si>
  <si>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</si>
  <si>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</si>
  <si>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</si>
  <si>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</si>
  <si>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</si>
  <si>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</si>
  <si>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</si>
  <si>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</si>
  <si>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</si>
  <si>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</si>
  <si>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</si>
  <si>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</si>
  <si>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</si>
  <si>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</si>
  <si>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</si>
  <si>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</si>
  <si>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</si>
  <si>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</si>
  <si>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</si>
  <si>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</si>
  <si>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</si>
  <si>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</si>
  <si>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</si>
  <si>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</si>
  <si>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</si>
  <si>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</si>
  <si>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</si>
  <si>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</si>
  <si>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</si>
  <si>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</si>
  <si>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</si>
  <si>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</si>
  <si>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</si>
  <si>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</si>
  <si>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</si>
  <si>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</si>
  <si>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</si>
  <si>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</si>
  <si>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</si>
  <si>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</si>
  <si>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</si>
  <si>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</si>
  <si>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</si>
  <si>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</si>
  <si>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</si>
  <si>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</si>
  <si>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</si>
  <si>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</si>
  <si>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</si>
  <si>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</si>
  <si>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</si>
  <si>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</si>
  <si>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</si>
  <si>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</si>
  <si>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</si>
  <si>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</si>
  <si>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</si>
  <si>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</si>
  <si>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</si>
  <si>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</si>
  <si>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</si>
  <si>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</si>
  <si>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</si>
  <si>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</si>
  <si>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</si>
  <si>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</si>
  <si>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</si>
  <si>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</si>
  <si>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</si>
  <si>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</si>
  <si>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</si>
  <si>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</si>
  <si>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</si>
  <si>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</si>
  <si>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</si>
  <si>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</si>
  <si>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</si>
  <si>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</si>
  <si>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</si>
  <si>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</si>
  <si>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</si>
  <si>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</si>
  <si>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</si>
  <si>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</si>
  <si>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</si>
  <si>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</si>
  <si>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</si>
  <si>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</si>
  <si>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</si>
  <si>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</si>
  <si>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</si>
  <si>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</si>
  <si>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</si>
  <si>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</si>
  <si>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</si>
  <si>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</si>
  <si>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</si>
  <si>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</si>
  <si>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</si>
  <si>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</si>
  <si>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</si>
  <si>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</si>
  <si>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</si>
  <si>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</si>
  <si>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</si>
  <si>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</si>
  <si>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</si>
  <si>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</si>
  <si>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</si>
  <si>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</si>
  <si>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</si>
  <si>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</si>
  <si>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</si>
  <si>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</si>
  <si>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</si>
  <si>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</si>
  <si>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</si>
  <si>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</si>
  <si>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</si>
  <si>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</si>
  <si>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</si>
  <si>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</si>
  <si>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</si>
  <si>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</si>
  <si>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</si>
  <si>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</si>
  <si>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</si>
  <si>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</si>
  <si>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</si>
  <si>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</si>
  <si>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</si>
  <si>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</si>
  <si>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</si>
  <si>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</si>
  <si>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</si>
  <si>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</si>
  <si>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</si>
  <si>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</si>
  <si>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</si>
  <si>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</si>
  <si>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</si>
  <si>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</si>
  <si>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</si>
  <si>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</si>
  <si>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</si>
  <si>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</si>
  <si>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</si>
  <si>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</si>
  <si>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</si>
  <si>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</si>
  <si>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</si>
  <si>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</si>
  <si>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</si>
  <si>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</si>
  <si>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</si>
  <si>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</si>
  <si>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</si>
  <si>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</si>
  <si>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</si>
  <si>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</si>
  <si>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</si>
  <si>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</si>
  <si>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</si>
  <si>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</si>
  <si>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</si>
  <si>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</si>
  <si>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</si>
  <si>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</si>
  <si>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</si>
  <si>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</si>
  <si>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</si>
  <si>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</si>
  <si>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</si>
  <si>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</si>
  <si>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</si>
  <si>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</si>
  <si>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</si>
  <si>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</si>
  <si>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</si>
  <si>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</si>
  <si>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</si>
  <si>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</si>
  <si>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</si>
  <si>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</si>
  <si>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</si>
  <si>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</si>
  <si>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</si>
  <si>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</si>
  <si>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</si>
  <si>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</si>
  <si>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</si>
  <si>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</si>
  <si>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</si>
  <si>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</si>
  <si>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</si>
  <si>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</si>
  <si>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</si>
  <si>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</si>
  <si>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</si>
  <si>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</si>
  <si>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</si>
  <si>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</si>
  <si>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</si>
  <si>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</si>
  <si>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</si>
  <si>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</si>
  <si>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</si>
  <si>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</si>
  <si>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</si>
  <si>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</si>
  <si>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</si>
  <si>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</si>
  <si>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</si>
  <si>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</si>
  <si>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</si>
  <si>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</si>
  <si>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</si>
  <si>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</si>
  <si>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</si>
  <si>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</si>
  <si>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</si>
  <si>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</si>
  <si>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</si>
  <si>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</si>
  <si>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</si>
  <si>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</si>
  <si>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</si>
  <si>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</si>
  <si>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</si>
  <si>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</si>
  <si>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</si>
  <si>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</si>
  <si>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</si>
  <si>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</si>
  <si>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</si>
  <si>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</si>
  <si>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</si>
  <si>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</si>
  <si>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</si>
  <si>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</si>
  <si>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</si>
  <si>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</si>
  <si>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</si>
  <si>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</si>
  <si>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</si>
  <si>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</si>
  <si>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</si>
  <si>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</si>
  <si>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</si>
  <si>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</si>
  <si>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</si>
  <si>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</si>
  <si>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</si>
  <si>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</si>
  <si>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</si>
  <si>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</si>
  <si>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</si>
  <si>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</si>
  <si>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</si>
  <si>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</si>
  <si>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</si>
  <si>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</si>
  <si>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</si>
  <si>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</si>
  <si>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</si>
  <si>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</si>
  <si>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</si>
  <si>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</si>
  <si>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</si>
  <si>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</si>
  <si>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</si>
  <si>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</si>
  <si>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</si>
  <si>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</si>
  <si>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</si>
  <si>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</si>
  <si>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</si>
  <si>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</si>
  <si>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</si>
  <si>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</si>
  <si>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</si>
  <si>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</si>
  <si>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</si>
  <si>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</si>
  <si>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</si>
  <si>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</si>
  <si>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</si>
  <si>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</si>
  <si>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</si>
  <si>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</si>
  <si>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</si>
  <si>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</si>
  <si>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</si>
  <si>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</si>
  <si>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</si>
  <si>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</si>
  <si>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</si>
  <si>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</si>
  <si>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</si>
  <si>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</si>
  <si>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</si>
  <si>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</si>
  <si>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</si>
  <si>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</si>
  <si>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</si>
  <si>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</si>
  <si>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</si>
  <si>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</si>
  <si>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</si>
  <si>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</si>
  <si>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</si>
  <si>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</si>
  <si>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</si>
  <si>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</si>
  <si>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</si>
  <si>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</si>
  <si>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</si>
  <si>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</si>
  <si>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</si>
  <si>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</si>
  <si>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</si>
  <si>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</si>
  <si>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</si>
  <si>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</si>
  <si>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</si>
  <si>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</si>
  <si>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</si>
  <si>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</si>
  <si>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</si>
  <si>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</si>
  <si>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</si>
  <si>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</si>
  <si>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</si>
  <si>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</si>
  <si>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</si>
  <si>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</si>
  <si>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</si>
  <si>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</si>
  <si>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</si>
  <si>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</si>
  <si>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</si>
  <si>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</si>
  <si>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</si>
  <si>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</si>
  <si>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</si>
  <si>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</si>
  <si>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</si>
  <si>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</si>
  <si>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</si>
  <si>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</si>
  <si>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</si>
  <si>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</si>
  <si>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</si>
  <si>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</si>
  <si>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</si>
  <si>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</si>
  <si>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</si>
  <si>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</si>
  <si>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</si>
  <si>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</si>
  <si>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</si>
  <si>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</si>
  <si>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</si>
  <si>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</si>
  <si>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</si>
  <si>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</si>
  <si>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</si>
  <si>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</si>
  <si>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</si>
  <si>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</si>
  <si>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</si>
  <si>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</si>
  <si>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</si>
  <si>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</si>
  <si>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</si>
  <si>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</si>
  <si>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</si>
  <si>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</si>
  <si>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</si>
  <si>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</si>
  <si>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</si>
  <si>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</si>
  <si>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</si>
  <si>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</si>
  <si>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</si>
  <si>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</si>
  <si>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</si>
  <si>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</si>
  <si>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</si>
  <si>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</si>
  <si>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</si>
  <si>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</si>
  <si>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</si>
  <si>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</si>
  <si>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</si>
  <si>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</si>
  <si>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</si>
  <si>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</si>
  <si>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</si>
  <si>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</si>
  <si>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</si>
  <si>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</si>
  <si>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</si>
  <si>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</si>
  <si>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</si>
  <si>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</si>
  <si>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</si>
  <si>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</si>
  <si>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</si>
  <si>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</si>
  <si>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</si>
  <si>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</si>
  <si>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</si>
  <si>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</si>
  <si>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</si>
  <si>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</si>
  <si>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</si>
  <si>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</si>
  <si>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</si>
  <si>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</si>
  <si>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</si>
  <si>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</si>
  <si>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</si>
  <si>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</si>
  <si>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</si>
  <si>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</si>
  <si>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</si>
  <si>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</si>
  <si>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</si>
  <si>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</si>
  <si>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</si>
  <si>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</si>
  <si>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</si>
  <si>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</si>
  <si>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</si>
  <si>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</si>
  <si>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</si>
  <si>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</si>
  <si>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</si>
  <si>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</si>
  <si>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</si>
  <si>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</si>
  <si>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</si>
  <si>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</si>
  <si>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</si>
  <si>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</si>
  <si>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</si>
  <si>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</si>
  <si>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</si>
  <si>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</si>
  <si>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</si>
  <si>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</si>
  <si>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</si>
  <si>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</si>
  <si>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</si>
  <si>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</si>
  <si>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</si>
  <si>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</si>
  <si>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</si>
  <si>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</si>
  <si>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</si>
  <si>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</si>
  <si>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</si>
  <si>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</si>
  <si>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</si>
  <si>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</si>
  <si>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</si>
  <si>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</si>
  <si>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</si>
  <si>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</si>
  <si>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</si>
  <si>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</si>
  <si>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</si>
  <si>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</si>
  <si>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</si>
  <si>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</si>
  <si>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</si>
  <si>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</si>
  <si>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</si>
  <si>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</si>
  <si>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</si>
  <si>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</si>
  <si>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</si>
  <si>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</si>
  <si>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</si>
  <si>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</si>
  <si>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</si>
  <si>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</si>
  <si>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</si>
  <si>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</si>
  <si>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</si>
  <si>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</si>
  <si>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</si>
  <si>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</si>
  <si>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</si>
  <si>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</si>
  <si>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</si>
  <si>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</si>
  <si>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</si>
  <si>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</si>
  <si>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</si>
  <si>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</si>
  <si>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</si>
  <si>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</si>
  <si>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</si>
  <si>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</si>
  <si>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</si>
  <si>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</si>
  <si>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</si>
  <si>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</si>
  <si>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</si>
  <si>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</si>
  <si>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</si>
  <si>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</si>
  <si>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</si>
  <si>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</si>
  <si>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</si>
  <si>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</si>
  <si>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</si>
  <si>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</si>
  <si>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</si>
  <si>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</si>
  <si>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</si>
  <si>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</si>
  <si>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</si>
  <si>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</si>
  <si>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</si>
  <si>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</si>
  <si>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</si>
  <si>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</si>
  <si>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</si>
  <si>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</si>
  <si>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</si>
  <si>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</si>
  <si>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</si>
  <si>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</si>
  <si>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</si>
  <si>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</si>
  <si>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</si>
  <si>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</si>
  <si>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</si>
  <si>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</si>
  <si>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</si>
  <si>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</si>
  <si>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</si>
  <si>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</si>
  <si>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</si>
  <si>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</si>
  <si>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</si>
  <si>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</si>
  <si>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</si>
  <si>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</si>
  <si>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</si>
  <si>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</si>
  <si>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</si>
  <si>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</si>
  <si>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</si>
  <si>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</si>
  <si>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</si>
  <si>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</si>
  <si>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</si>
  <si>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</si>
  <si>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</si>
  <si>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</si>
  <si>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</si>
  <si>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</si>
  <si>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</si>
  <si>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</si>
  <si>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</si>
  <si>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</si>
  <si>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</si>
  <si>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</si>
  <si>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</si>
  <si>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</si>
  <si>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</si>
  <si>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</si>
  <si>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</si>
  <si>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</si>
  <si>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</si>
  <si>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</si>
  <si>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</si>
  <si>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</si>
  <si>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</si>
  <si>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</si>
  <si>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</si>
  <si>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</si>
  <si>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</si>
  <si>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</si>
  <si>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</si>
  <si>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</si>
  <si>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</si>
  <si>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</si>
  <si>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</si>
  <si>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</si>
  <si>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</si>
  <si>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</si>
  <si>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</si>
  <si>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</si>
  <si>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</si>
  <si>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</si>
  <si>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</si>
  <si>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</si>
  <si>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</si>
  <si>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</si>
  <si>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</si>
  <si>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</si>
  <si>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</si>
  <si>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</si>
  <si>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</si>
  <si>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</si>
  <si>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</si>
  <si>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</si>
  <si>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</si>
  <si>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</si>
  <si>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</si>
  <si>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</si>
  <si>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</si>
  <si>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</si>
  <si>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</si>
  <si>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</si>
  <si>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</si>
  <si>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</si>
  <si>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</si>
  <si>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</si>
  <si>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</si>
  <si>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</si>
  <si>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</si>
  <si>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</si>
  <si>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</si>
  <si>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</si>
  <si>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</si>
  <si>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</si>
  <si>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</si>
  <si>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</si>
  <si>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</si>
  <si>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</si>
  <si>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</si>
  <si>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</si>
  <si>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</si>
  <si>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</si>
  <si>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</si>
  <si>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</si>
  <si>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</si>
  <si>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</si>
  <si>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</si>
  <si>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</si>
  <si>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</si>
  <si>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</si>
  <si>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</si>
  <si>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</si>
  <si>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</si>
  <si>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</si>
  <si>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</si>
  <si>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</si>
  <si>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</si>
  <si>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</si>
  <si>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</si>
  <si>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</si>
  <si>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</si>
  <si>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</si>
  <si>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</si>
  <si>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</si>
  <si>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</si>
  <si>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</si>
  <si>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</si>
  <si>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</si>
  <si>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</si>
  <si>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</si>
  <si>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</si>
  <si>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</si>
  <si>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</si>
  <si>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</si>
  <si>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</si>
  <si>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</si>
  <si>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</si>
  <si>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</si>
  <si>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</si>
  <si>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</si>
  <si>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</si>
  <si>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</si>
  <si>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</si>
  <si>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</si>
  <si>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</si>
  <si>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</si>
  <si>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</si>
  <si>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</si>
  <si>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</si>
  <si>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</si>
  <si>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</si>
  <si>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</si>
  <si>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</si>
  <si>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</si>
  <si>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</si>
  <si>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</si>
  <si>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</si>
  <si>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</si>
  <si>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</si>
  <si>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</si>
  <si>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</si>
  <si>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</si>
  <si>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</si>
  <si>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</si>
  <si>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</si>
  <si>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</si>
  <si>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</si>
  <si>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</si>
  <si>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</si>
  <si>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</si>
  <si>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</si>
  <si>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</si>
  <si>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</si>
  <si>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</si>
  <si>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</si>
  <si>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</si>
  <si>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</si>
  <si>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</si>
  <si>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</si>
  <si>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</si>
  <si>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</si>
  <si>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</si>
  <si>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</si>
  <si>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</si>
  <si>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</si>
  <si>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</si>
  <si>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</si>
  <si>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</si>
  <si>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</si>
  <si>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</si>
  <si>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</si>
  <si>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</si>
  <si>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</si>
  <si>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</si>
  <si>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</si>
  <si>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</si>
  <si>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</si>
  <si>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</si>
  <si>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</si>
  <si>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</si>
  <si>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</si>
  <si>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</si>
  <si>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</si>
  <si>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</si>
  <si>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</si>
  <si>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</si>
  <si>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</si>
  <si>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</si>
  <si>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</si>
  <si>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</si>
  <si>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</si>
  <si>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</si>
  <si>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</si>
  <si>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</si>
  <si>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</si>
  <si>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</si>
  <si>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</si>
  <si>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</si>
  <si>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</si>
  <si>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</si>
  <si>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</si>
  <si>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</si>
  <si>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</si>
  <si>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</si>
  <si>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</si>
  <si>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</si>
  <si>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</si>
  <si>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</si>
  <si>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</si>
  <si>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</si>
  <si>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</si>
  <si>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</si>
  <si>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</si>
  <si>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</si>
  <si>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</si>
  <si>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</si>
  <si>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</si>
  <si>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</si>
  <si>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</si>
  <si>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</si>
  <si>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</si>
  <si>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</si>
  <si>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</si>
  <si>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</si>
  <si>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</si>
  <si>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</si>
  <si>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</si>
  <si>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</si>
  <si>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</si>
  <si>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</si>
  <si>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</si>
  <si>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</si>
  <si>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</si>
  <si>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</si>
  <si>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</si>
  <si>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</si>
  <si>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</si>
  <si>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</si>
  <si>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</si>
  <si>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</si>
  <si>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</si>
  <si>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</si>
  <si>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</si>
  <si>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</si>
  <si>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</si>
  <si>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</si>
  <si>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</si>
  <si>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</si>
  <si>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</si>
  <si>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</si>
  <si>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</si>
  <si>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</si>
  <si>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</si>
  <si>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</si>
  <si>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</si>
  <si>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</si>
  <si>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</si>
  <si>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</si>
  <si>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</si>
  <si>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</si>
  <si>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</si>
  <si>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</si>
  <si>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</si>
  <si>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</si>
  <si>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</si>
  <si>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</si>
  <si>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</si>
  <si>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</si>
  <si>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</si>
  <si>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</si>
  <si>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</si>
  <si>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</si>
  <si>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</si>
  <si>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</si>
  <si>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</si>
  <si>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</si>
  <si>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</si>
  <si>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</si>
  <si>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</si>
  <si>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</si>
  <si>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</si>
  <si>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</si>
  <si>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</si>
  <si>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</si>
  <si>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</si>
  <si>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</si>
  <si>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</si>
  <si>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</si>
  <si>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</si>
  <si>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</si>
  <si>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</si>
  <si>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</si>
  <si>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</si>
  <si>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</si>
  <si>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</si>
  <si>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</si>
  <si>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</si>
  <si>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</si>
  <si>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</si>
  <si>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</si>
  <si>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</si>
  <si>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</si>
  <si>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</si>
  <si>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</si>
  <si>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</si>
  <si>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</si>
  <si>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</si>
  <si>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</si>
  <si>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</si>
  <si>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</si>
  <si>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</si>
  <si>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</si>
  <si>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</si>
  <si>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</si>
  <si>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</si>
  <si>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</si>
  <si>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</si>
  <si>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</si>
  <si>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</si>
  <si>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</si>
  <si>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</si>
  <si>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</si>
  <si>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</si>
  <si>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</si>
  <si>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</si>
  <si>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</si>
  <si>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</si>
  <si>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</si>
  <si>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</si>
  <si>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</si>
  <si>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</si>
  <si>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</si>
  <si>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</si>
  <si>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</si>
  <si>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</si>
  <si>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</si>
  <si>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</si>
  <si>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</si>
  <si>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</si>
  <si>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</si>
  <si>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</si>
  <si>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</si>
  <si>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</si>
  <si>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</si>
  <si>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</si>
  <si>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</si>
  <si>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</si>
  <si>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</si>
  <si>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</si>
  <si>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</si>
  <si>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</si>
  <si>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</si>
  <si>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</si>
  <si>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</si>
  <si>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</si>
  <si>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</si>
  <si>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</si>
  <si>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</si>
  <si>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</si>
  <si>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</si>
  <si>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</si>
  <si>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</si>
  <si>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</si>
  <si>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</si>
  <si>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</si>
  <si>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</si>
  <si>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</si>
  <si>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</si>
  <si>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</si>
  <si>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</si>
  <si>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</si>
  <si>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</si>
  <si>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</si>
  <si>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</si>
  <si>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</si>
  <si>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</si>
  <si>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</si>
  <si>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</si>
  <si>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</si>
  <si>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</si>
  <si>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</si>
  <si>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</si>
  <si>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</si>
  <si>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</si>
  <si>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</si>
  <si>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</si>
  <si>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</si>
  <si>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</si>
  <si>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</si>
  <si>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</si>
  <si>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</si>
  <si>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</si>
  <si>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</si>
  <si>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</si>
  <si>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</si>
  <si>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</si>
  <si>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</si>
  <si>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</si>
  <si>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</si>
  <si>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</si>
  <si>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</si>
  <si>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</si>
  <si>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</si>
  <si>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</si>
  <si>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</si>
  <si>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</si>
  <si>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</si>
  <si>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</si>
  <si>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</si>
  <si>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</si>
  <si>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</si>
  <si>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</si>
  <si>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</si>
  <si>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</si>
  <si>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</si>
  <si>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</si>
  <si>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</si>
  <si>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</si>
  <si>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</si>
  <si>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</si>
  <si>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</si>
  <si>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</si>
  <si>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</si>
  <si>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</si>
  <si>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</si>
  <si>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</si>
  <si>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</si>
  <si>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</si>
  <si>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</si>
  <si>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</si>
  <si>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</si>
  <si>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</si>
  <si>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</si>
  <si>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</si>
  <si>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</si>
  <si>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</si>
  <si>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</si>
  <si>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</si>
  <si>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</si>
  <si>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</si>
  <si>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</si>
  <si>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</si>
  <si>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</si>
  <si>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</si>
  <si>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</si>
  <si>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</si>
  <si>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</si>
  <si>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</si>
  <si>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</si>
  <si>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</si>
  <si>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</si>
  <si>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</si>
  <si>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</si>
  <si>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</si>
  <si>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</si>
  <si>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</si>
  <si>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</si>
  <si>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</si>
  <si>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</si>
  <si>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</si>
  <si>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</si>
  <si>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</si>
  <si>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</si>
  <si>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</si>
  <si>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</si>
  <si>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</si>
  <si>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</si>
  <si>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</si>
  <si>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</si>
  <si>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</si>
  <si>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</si>
  <si>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</si>
  <si>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</si>
  <si>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</si>
  <si>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</si>
  <si>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</si>
  <si>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</si>
  <si>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</si>
  <si>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</si>
  <si>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</si>
  <si>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</si>
  <si>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</si>
  <si>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</si>
  <si>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</si>
  <si>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</si>
  <si>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</si>
  <si>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</si>
  <si>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</si>
  <si>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</si>
  <si>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</si>
  <si>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</si>
  <si>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</si>
  <si>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</si>
  <si>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</si>
  <si>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</si>
  <si>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</si>
  <si>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</si>
  <si>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</si>
  <si>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</si>
  <si>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</si>
  <si>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</si>
  <si>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</si>
  <si>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</si>
  <si>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</si>
  <si>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</si>
  <si>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</si>
  <si>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</si>
  <si>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</si>
  <si>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</si>
  <si>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</si>
  <si>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</si>
  <si>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</si>
  <si>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</si>
  <si>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</si>
  <si>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</si>
  <si>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</si>
  <si>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</si>
  <si>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</si>
  <si>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</si>
  <si>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</si>
  <si>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</si>
  <si>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</si>
  <si>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</si>
  <si>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</si>
  <si>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</si>
  <si>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</si>
  <si>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</si>
  <si>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</si>
  <si>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</si>
  <si>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</si>
  <si>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</si>
  <si>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</si>
  <si>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</si>
  <si>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</si>
  <si>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</si>
  <si>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</si>
  <si>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</si>
  <si>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</si>
  <si>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</si>
  <si>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</si>
  <si>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</si>
  <si>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</si>
  <si>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</si>
  <si>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</si>
  <si>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</si>
  <si>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</si>
  <si>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</si>
  <si>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</si>
  <si>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</si>
  <si>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</si>
  <si>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</si>
  <si>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</si>
  <si>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</si>
  <si>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</si>
  <si>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</si>
  <si>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</si>
  <si>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</si>
  <si>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</si>
  <si>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</si>
  <si>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</si>
  <si>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</si>
  <si>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</si>
  <si>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</si>
  <si>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</si>
  <si>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</si>
  <si>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</si>
  <si>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</si>
  <si>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</si>
  <si>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</si>
  <si>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</si>
  <si>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</si>
  <si>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</si>
  <si>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</si>
  <si>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</si>
  <si>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</si>
  <si>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</si>
  <si>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</si>
  <si>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</si>
  <si>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</si>
  <si>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</si>
  <si>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</si>
  <si>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</si>
  <si>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</si>
  <si>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</si>
  <si>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</si>
  <si>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</si>
  <si>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</si>
  <si>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</si>
  <si>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</si>
  <si>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</si>
  <si>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</si>
  <si>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</si>
  <si>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</si>
  <si>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</si>
  <si>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</si>
  <si>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</si>
  <si>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</si>
  <si>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</si>
  <si>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</si>
  <si>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</si>
  <si>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</si>
  <si>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</si>
  <si>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</si>
  <si>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</si>
  <si>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</si>
  <si>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</si>
  <si>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</si>
  <si>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</si>
  <si>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</si>
  <si>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</si>
  <si>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</si>
  <si>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</si>
  <si>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</si>
  <si>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</si>
  <si>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</si>
  <si>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</si>
  <si>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</si>
  <si>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</si>
  <si>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</si>
  <si>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</si>
  <si>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</si>
  <si>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</si>
  <si>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</si>
  <si>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</si>
  <si>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</si>
  <si>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</si>
  <si>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</si>
  <si>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</si>
  <si>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</si>
  <si>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</si>
  <si>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</si>
  <si>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</si>
  <si>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</si>
  <si>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</si>
  <si>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</si>
  <si>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</si>
  <si>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</si>
  <si>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</si>
  <si>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</si>
  <si>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</si>
  <si>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</si>
  <si>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</si>
  <si>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</si>
  <si>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</si>
  <si>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</si>
  <si>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</si>
  <si>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</si>
  <si>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</si>
  <si>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</si>
  <si>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</si>
  <si>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</si>
  <si>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</si>
  <si>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</si>
  <si>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</si>
  <si>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</si>
  <si>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</si>
  <si>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</si>
  <si>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</si>
  <si>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</si>
  <si>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</si>
  <si>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</si>
  <si>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</si>
  <si>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</si>
  <si>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</si>
  <si>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</si>
  <si>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</si>
  <si>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</si>
  <si>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</si>
  <si>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</si>
  <si>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</si>
  <si>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</si>
  <si>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</si>
  <si>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</si>
  <si>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</si>
  <si>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</si>
  <si>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</si>
  <si>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</si>
  <si>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</si>
  <si>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</si>
  <si>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</si>
  <si>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</si>
  <si>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</si>
  <si>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</si>
  <si>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</si>
  <si>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</si>
  <si>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</si>
  <si>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</si>
  <si>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</si>
  <si>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</si>
  <si>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</si>
  <si>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</si>
  <si>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</si>
  <si>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</si>
  <si>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</si>
  <si>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</si>
  <si>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</si>
  <si>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</si>
  <si>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</si>
  <si>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</si>
  <si>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</si>
  <si>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</si>
  <si>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</si>
  <si>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</si>
  <si>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</si>
  <si>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</si>
  <si>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</si>
  <si>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</si>
  <si>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</si>
  <si>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</si>
  <si>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</si>
  <si>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</si>
  <si>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</si>
  <si>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</si>
  <si>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</si>
  <si>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</si>
  <si>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</si>
  <si>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</si>
  <si>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</si>
  <si>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</si>
  <si>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</si>
  <si>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</si>
  <si>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</si>
  <si>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</si>
  <si>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</si>
  <si>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</si>
  <si>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</si>
  <si>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</si>
  <si>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</si>
  <si>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</si>
  <si>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</si>
  <si>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</si>
  <si>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</si>
  <si>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</si>
  <si>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</si>
  <si>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</si>
  <si>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</si>
  <si>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</si>
  <si>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</si>
  <si>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</si>
  <si>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</si>
  <si>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</si>
  <si>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</si>
  <si>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</si>
  <si>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</si>
  <si>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</si>
  <si>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</si>
  <si>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</si>
  <si>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</si>
  <si>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</si>
  <si>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</si>
  <si>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</si>
  <si>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</si>
  <si>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</si>
  <si>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</si>
  <si>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</si>
  <si>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</si>
  <si>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</si>
  <si>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</si>
  <si>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</si>
  <si>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</si>
  <si>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</si>
  <si>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</si>
  <si>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</si>
  <si>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</si>
  <si>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</si>
  <si>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</si>
  <si>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</si>
  <si>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</si>
  <si>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</si>
  <si>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</si>
  <si>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</si>
  <si>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</si>
  <si>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</si>
  <si>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</si>
  <si>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</si>
  <si>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</si>
  <si>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</si>
  <si>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</si>
  <si>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</si>
  <si>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</si>
  <si>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</si>
  <si>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</si>
  <si>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</si>
  <si>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</si>
  <si>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</si>
  <si>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</si>
  <si>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</si>
  <si>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</si>
  <si>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</si>
  <si>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</si>
  <si>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</si>
  <si>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</si>
  <si>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</si>
  <si>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</si>
  <si>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</si>
  <si>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</si>
  <si>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</si>
  <si>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</si>
  <si>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</si>
  <si>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</si>
  <si>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</si>
  <si>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</si>
  <si>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</si>
  <si>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</si>
  <si>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</si>
  <si>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</si>
  <si>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</si>
  <si>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</si>
  <si>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</si>
  <si>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</si>
  <si>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</si>
  <si>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</si>
  <si>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</si>
  <si>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</si>
  <si>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</si>
  <si>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</si>
  <si>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</si>
  <si>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</si>
  <si>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</si>
  <si>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</si>
  <si>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</si>
  <si>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</si>
  <si>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</si>
  <si>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</si>
  <si>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</si>
  <si>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</si>
  <si>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</si>
  <si>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</si>
  <si>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</si>
  <si>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</si>
  <si>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</si>
  <si>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</si>
  <si>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</si>
  <si>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</si>
  <si>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</si>
  <si>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</si>
  <si>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</si>
  <si>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</si>
  <si>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</si>
  <si>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</si>
  <si>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</si>
  <si>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</si>
  <si>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</si>
  <si>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</si>
  <si>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</si>
  <si>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</si>
  <si>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</si>
  <si>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</si>
  <si>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</si>
  <si>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</si>
  <si>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</si>
  <si>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</si>
  <si>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</si>
  <si>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</si>
  <si>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</si>
  <si>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</si>
  <si>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</si>
  <si>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</si>
  <si>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</si>
  <si>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</si>
  <si>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</si>
  <si>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</si>
  <si>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</si>
  <si>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</si>
  <si>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</si>
  <si>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</si>
  <si>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</si>
  <si>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</si>
  <si>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</si>
  <si>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</si>
  <si>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</si>
  <si>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</si>
  <si>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</si>
  <si>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</si>
  <si>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</si>
  <si>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</si>
  <si>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</si>
  <si>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</si>
  <si>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</si>
  <si>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</si>
  <si>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</si>
  <si>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</si>
  <si>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</si>
  <si>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</si>
  <si>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</si>
  <si>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</si>
  <si>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</si>
  <si>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</si>
  <si>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</si>
  <si>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</si>
  <si>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</si>
  <si>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</si>
  <si>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</si>
  <si>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</si>
  <si>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</si>
  <si>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</si>
  <si>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</si>
  <si>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</si>
  <si>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</si>
  <si>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</si>
  <si>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</si>
  <si>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</si>
  <si>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</si>
  <si>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</si>
  <si>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</si>
  <si>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</si>
  <si>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</si>
  <si>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</si>
  <si>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</si>
  <si>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</si>
  <si>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</si>
  <si>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</si>
  <si>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</si>
  <si>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</si>
  <si>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</si>
  <si>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</si>
  <si>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</si>
  <si>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</si>
  <si>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</si>
  <si>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</si>
  <si>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</si>
  <si>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</si>
  <si>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</si>
  <si>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</si>
  <si>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</si>
  <si>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</si>
  <si>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</si>
  <si>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</si>
  <si>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</si>
  <si>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</si>
  <si>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</si>
  <si>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</si>
  <si>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</si>
  <si>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</si>
  <si>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</si>
  <si>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</si>
  <si>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</si>
  <si>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</si>
  <si>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</si>
  <si>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</si>
  <si>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</si>
  <si>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</si>
  <si>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</si>
  <si>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</si>
  <si>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</si>
  <si>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</si>
  <si>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</si>
  <si>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</si>
  <si>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</si>
  <si>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</si>
  <si>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</si>
  <si>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</si>
  <si>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</si>
  <si>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</si>
  <si>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</si>
  <si>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</si>
  <si>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</si>
  <si>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</si>
  <si>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</si>
  <si>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</si>
  <si>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</si>
  <si>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</si>
  <si>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</si>
  <si>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</si>
  <si>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</si>
  <si>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</si>
  <si>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</si>
  <si>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</si>
  <si>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</si>
  <si>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</si>
  <si>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</si>
  <si>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</si>
  <si>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</si>
  <si>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</si>
  <si>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</si>
  <si>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</si>
  <si>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</si>
  <si>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</si>
  <si>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</si>
  <si>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</si>
  <si>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</si>
  <si>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</si>
  <si>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</si>
  <si>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</si>
  <si>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</si>
  <si>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</si>
  <si>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</si>
  <si>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</si>
  <si>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</si>
  <si>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</si>
  <si>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</si>
  <si>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</si>
  <si>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</si>
  <si>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</si>
  <si>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</si>
  <si>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</si>
  <si>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</si>
  <si>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</si>
  <si>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</si>
  <si>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</si>
  <si>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</si>
  <si>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</si>
  <si>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</si>
  <si>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</si>
  <si>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</si>
  <si>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</si>
  <si>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</si>
  <si>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</si>
  <si>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</si>
  <si>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</si>
  <si>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</si>
  <si>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</si>
  <si>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</si>
  <si>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</si>
  <si>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</si>
  <si>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</si>
  <si>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</si>
  <si>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</si>
  <si>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</si>
  <si>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</si>
  <si>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</si>
  <si>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</si>
  <si>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</si>
  <si>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</si>
  <si>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</si>
  <si>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</si>
  <si>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</si>
  <si>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</si>
  <si>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</si>
  <si>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</si>
  <si>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</si>
  <si>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</si>
  <si>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</si>
  <si>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</si>
  <si>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</si>
  <si>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</si>
  <si>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</si>
  <si>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</si>
  <si>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</si>
  <si>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</si>
  <si>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</si>
  <si>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</si>
  <si>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</si>
  <si>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</si>
  <si>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</si>
  <si>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</si>
  <si>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</si>
  <si>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</si>
  <si>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</si>
  <si>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</si>
  <si>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</si>
  <si>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</si>
  <si>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</si>
  <si>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</si>
  <si>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</si>
  <si>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</si>
  <si>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</si>
  <si>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</si>
  <si>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</si>
  <si>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</si>
  <si>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</si>
  <si>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</si>
  <si>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</si>
  <si>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</si>
  <si>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</si>
  <si>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</si>
  <si>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</si>
  <si>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</si>
  <si>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</si>
  <si>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</si>
  <si>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</si>
  <si>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</si>
  <si>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</si>
  <si>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</si>
  <si>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</si>
  <si>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</si>
  <si>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</si>
  <si>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</si>
  <si>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</si>
  <si>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</si>
  <si>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</si>
  <si>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</si>
  <si>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</si>
  <si>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</si>
  <si>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</si>
  <si>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</si>
  <si>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</si>
  <si>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</si>
  <si>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</si>
  <si>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</si>
  <si>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</si>
  <si>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</si>
  <si>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</si>
  <si>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</si>
  <si>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</si>
  <si>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</si>
  <si>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</si>
  <si>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</si>
  <si>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</si>
  <si>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</si>
  <si>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</si>
  <si>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</si>
  <si>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</si>
  <si>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</si>
  <si>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</si>
  <si>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</si>
  <si>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</si>
  <si>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</si>
  <si>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</si>
  <si>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</si>
  <si>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</si>
  <si>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</si>
  <si>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</si>
  <si>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</si>
  <si>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</si>
  <si>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</si>
  <si>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</si>
  <si>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</si>
  <si>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</si>
  <si>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</si>
  <si>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</si>
  <si>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</si>
  <si>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</si>
  <si>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</si>
  <si>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</si>
  <si>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</si>
  <si>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</si>
  <si>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</si>
  <si>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</si>
  <si>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</si>
  <si>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</si>
  <si>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</si>
  <si>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</si>
  <si>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</si>
  <si>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</si>
  <si>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</si>
  <si>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</si>
  <si>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</si>
  <si>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</si>
  <si>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</si>
  <si>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</si>
  <si>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</si>
  <si>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</si>
  <si>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</si>
  <si>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</si>
  <si>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</si>
  <si>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</si>
  <si>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</si>
  <si>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</si>
  <si>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</si>
  <si>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</si>
  <si>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</si>
  <si>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</si>
  <si>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</si>
  <si>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</si>
  <si>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</si>
  <si>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</si>
  <si>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</si>
  <si>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</si>
  <si>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</si>
  <si>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</si>
  <si>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</si>
  <si>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</si>
  <si>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אול יר אגח ג לא סחיר</t>
  </si>
  <si>
    <t>1841580</t>
  </si>
  <si>
    <t>אול יר אגח ה ל א סחיר</t>
  </si>
  <si>
    <t>סה"כ קרנות השקעה</t>
  </si>
  <si>
    <t>סה"כ קרנות השקעה בישראל</t>
  </si>
  <si>
    <t>Noked Long L.P</t>
  </si>
  <si>
    <t>992880</t>
  </si>
  <si>
    <t>סה"כ קרנות השקעה בחו"ל</t>
  </si>
  <si>
    <t>קרנות גידור</t>
  </si>
  <si>
    <t>ION TECH FEEDER FUND</t>
  </si>
  <si>
    <t>KYG4939W1188</t>
  </si>
  <si>
    <t>LUCID ALTERNATIVE u 7/23</t>
  </si>
  <si>
    <t>LUCID ALTERNATIVE U 8/23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</si>
  <si>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</si>
  <si>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</si>
  <si>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</si>
  <si>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</si>
  <si>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</si>
  <si>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</si>
  <si>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</si>
  <si>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</si>
  <si>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</si>
  <si>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</si>
  <si>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</si>
  <si>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</si>
  <si>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</si>
  <si>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</si>
  <si>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</si>
  <si>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</si>
  <si>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</si>
  <si>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</si>
  <si>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</si>
  <si>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</si>
  <si>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</si>
  <si>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</si>
  <si>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</si>
  <si>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</si>
  <si>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</si>
  <si>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</si>
  <si>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</si>
  <si>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</si>
  <si>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</si>
  <si>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</si>
  <si>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</si>
  <si>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</si>
  <si>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</si>
  <si>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</si>
  <si>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</si>
  <si>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</si>
  <si>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</si>
  <si>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</si>
  <si>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</si>
  <si>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</si>
  <si>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</si>
  <si>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</si>
  <si>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</si>
  <si>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</si>
  <si>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</si>
  <si>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</si>
  <si>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</si>
  <si>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</si>
  <si>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</si>
  <si>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</si>
  <si>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</si>
  <si>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</si>
  <si>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</si>
  <si>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</si>
  <si>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</si>
  <si>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</si>
  <si>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</si>
  <si>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</si>
  <si>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</si>
  <si>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</si>
  <si>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</si>
  <si>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</si>
  <si>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</si>
  <si>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</si>
  <si>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</si>
  <si>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</si>
  <si>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</si>
  <si>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</si>
  <si>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</si>
  <si>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</si>
  <si>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</si>
  <si>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</si>
  <si>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</si>
  <si>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</si>
  <si>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</si>
  <si>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</si>
  <si>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</si>
  <si>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</si>
  <si>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</si>
  <si>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</si>
  <si>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</si>
  <si>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</si>
  <si>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</si>
  <si>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</si>
  <si>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</si>
  <si>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</si>
  <si>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</si>
  <si>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</si>
  <si>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</si>
  <si>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</si>
  <si>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</si>
  <si>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</si>
  <si>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</si>
  <si>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</si>
  <si>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</si>
  <si>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</si>
  <si>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</si>
  <si>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</si>
  <si>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</si>
  <si>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</si>
  <si>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</si>
  <si>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</si>
  <si>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</si>
  <si>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</si>
  <si>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</si>
  <si>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</si>
  <si>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</si>
  <si>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</si>
  <si>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</si>
  <si>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</si>
  <si>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</si>
  <si>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</si>
  <si>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</si>
  <si>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</si>
  <si>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</si>
  <si>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</si>
  <si>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</si>
  <si>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</si>
  <si>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</si>
  <si>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</si>
  <si>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</si>
  <si>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</si>
  <si>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</si>
  <si>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</si>
  <si>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</si>
  <si>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</si>
  <si>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</si>
  <si>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</si>
  <si>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</si>
  <si>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</si>
  <si>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</si>
  <si>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</si>
  <si>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</si>
  <si>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</si>
  <si>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</si>
  <si>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</si>
  <si>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</si>
  <si>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</si>
  <si>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</si>
  <si>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</si>
  <si>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</si>
  <si>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</si>
  <si>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</si>
  <si>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</si>
  <si>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</si>
  <si>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</si>
  <si>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</si>
  <si>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</si>
  <si>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</si>
  <si>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</si>
  <si>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</si>
  <si>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</si>
  <si>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</si>
  <si>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</si>
  <si>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</si>
  <si>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</si>
  <si>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</si>
  <si>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</si>
  <si>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</si>
  <si>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</si>
  <si>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</si>
  <si>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</si>
  <si>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</si>
  <si>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</si>
  <si>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</si>
  <si>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</si>
  <si>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</si>
  <si>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</si>
  <si>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</si>
  <si>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</si>
  <si>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</si>
  <si>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</si>
  <si>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</si>
  <si>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</si>
  <si>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</si>
  <si>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</si>
  <si>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</si>
  <si>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</si>
  <si>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</si>
  <si>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</si>
  <si>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</si>
  <si>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</si>
  <si>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3.5825 04-12-23 (10) -375</t>
  </si>
  <si>
    <t>10000038</t>
  </si>
  <si>
    <t>+ILS/-USD 3.5882 14-12-23 (11) -458</t>
  </si>
  <si>
    <t>10003568</t>
  </si>
  <si>
    <t>10000703</t>
  </si>
  <si>
    <t>+ILS/-USD 3.593 04-12-23 (10) -360</t>
  </si>
  <si>
    <t>10000042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</si>
  <si>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</si>
  <si>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</si>
  <si>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</si>
  <si>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</si>
  <si>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</si>
  <si>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</si>
  <si>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</si>
  <si>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</si>
  <si>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</si>
  <si>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</si>
  <si>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</si>
  <si>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</si>
  <si>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</si>
  <si>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</si>
  <si>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</si>
  <si>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</si>
  <si>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</si>
  <si>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</si>
  <si>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</si>
  <si>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</si>
  <si>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</si>
  <si>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</si>
  <si>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</si>
  <si>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</si>
  <si>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</si>
  <si>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</si>
  <si>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</si>
  <si>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</si>
  <si>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</si>
  <si>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</si>
  <si>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</si>
  <si>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</si>
  <si>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</si>
  <si>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</si>
  <si>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</si>
  <si>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</si>
  <si>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</si>
  <si>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</si>
  <si>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</si>
  <si>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</si>
  <si>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</si>
  <si>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3.6128 04-12-23 (10) -232</t>
  </si>
  <si>
    <t>10000061</t>
  </si>
  <si>
    <t>+ILS/-USD 3.612902 07-11-23 (93) -443</t>
  </si>
  <si>
    <t>10000691</t>
  </si>
  <si>
    <t>+ILS/-USD 3.613 07-11-23 (11) -450</t>
  </si>
  <si>
    <t>10003517</t>
  </si>
  <si>
    <t>+ILS/-USD 3.614 04-12-23 (10) -235</t>
  </si>
  <si>
    <t>10000059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</si>
  <si>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</si>
  <si>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</si>
  <si>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</si>
  <si>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</si>
  <si>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</si>
  <si>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</si>
  <si>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</si>
  <si>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</si>
  <si>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</si>
  <si>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</si>
  <si>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</si>
  <si>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</si>
  <si>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</si>
  <si>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</si>
  <si>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</si>
  <si>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</si>
  <si>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</si>
  <si>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</si>
  <si>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</si>
  <si>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</si>
  <si>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</si>
  <si>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</si>
  <si>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</si>
  <si>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</si>
  <si>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</si>
  <si>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</si>
  <si>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</si>
  <si>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</si>
  <si>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</si>
  <si>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</si>
  <si>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</si>
  <si>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</si>
  <si>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</si>
  <si>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</si>
  <si>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3.6215 04-12-23 (10) -340</t>
  </si>
  <si>
    <t>10000043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</si>
  <si>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</si>
  <si>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</si>
  <si>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</si>
  <si>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</si>
  <si>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</si>
  <si>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</si>
  <si>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</si>
  <si>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</si>
  <si>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</si>
  <si>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</si>
  <si>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</si>
  <si>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</si>
  <si>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3.6405 04-12-23 (10) -245</t>
  </si>
  <si>
    <t>10000058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</si>
  <si>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</si>
  <si>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</si>
  <si>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</si>
  <si>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</si>
  <si>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</si>
  <si>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</si>
  <si>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</si>
  <si>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</si>
  <si>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</si>
  <si>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</si>
  <si>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</si>
  <si>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</si>
  <si>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3.672 04-12-23 (10) -245</t>
  </si>
  <si>
    <t>10000070</t>
  </si>
  <si>
    <t>+ILS/-USD 3.672 04-12-23 (10) -260</t>
  </si>
  <si>
    <t>10000056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</si>
  <si>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</si>
  <si>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</si>
  <si>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</si>
  <si>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</si>
  <si>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</si>
  <si>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</si>
  <si>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</si>
  <si>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</si>
  <si>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</si>
  <si>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</si>
  <si>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3.6922 04-12-23 (10) -343</t>
  </si>
  <si>
    <t>10000048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</si>
  <si>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</si>
  <si>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</si>
  <si>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</si>
  <si>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</si>
  <si>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</si>
  <si>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</si>
  <si>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</si>
  <si>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</si>
  <si>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</si>
  <si>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</si>
  <si>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</si>
  <si>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</si>
  <si>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</si>
  <si>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</si>
  <si>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</si>
  <si>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</si>
  <si>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</si>
  <si>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</si>
  <si>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</si>
  <si>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</si>
  <si>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</si>
  <si>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</si>
  <si>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</si>
  <si>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</si>
  <si>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</si>
  <si>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</si>
  <si>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</si>
  <si>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</si>
  <si>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</si>
  <si>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</si>
  <si>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</si>
  <si>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</si>
  <si>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</si>
  <si>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</si>
  <si>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</si>
  <si>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</si>
  <si>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</si>
  <si>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</si>
  <si>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</si>
  <si>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</si>
  <si>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</si>
  <si>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</si>
  <si>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</si>
  <si>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</si>
  <si>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</si>
  <si>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</si>
  <si>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</si>
  <si>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</si>
  <si>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</si>
  <si>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</si>
  <si>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</si>
  <si>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</si>
  <si>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</si>
  <si>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</si>
  <si>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</si>
  <si>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</si>
  <si>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</si>
  <si>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</si>
  <si>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</si>
  <si>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3.7823 04-12-23 (10) -182</t>
  </si>
  <si>
    <t>10000084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</si>
  <si>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</si>
  <si>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</si>
  <si>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</si>
  <si>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</si>
  <si>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</si>
  <si>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</si>
  <si>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</si>
  <si>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</si>
  <si>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</si>
  <si>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</si>
  <si>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</si>
  <si>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</si>
  <si>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</si>
  <si>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</si>
  <si>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</si>
  <si>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</si>
  <si>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</si>
  <si>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</si>
  <si>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</si>
  <si>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</si>
  <si>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</si>
  <si>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</si>
  <si>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</si>
  <si>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</si>
  <si>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</si>
  <si>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</si>
  <si>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</si>
  <si>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</si>
  <si>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</si>
  <si>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</si>
  <si>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</si>
  <si>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</si>
  <si>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</si>
  <si>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</si>
  <si>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</si>
  <si>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</si>
  <si>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</si>
  <si>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</si>
  <si>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</si>
  <si>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</si>
  <si>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</si>
  <si>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</si>
  <si>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</si>
  <si>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</si>
  <si>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</si>
  <si>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</si>
  <si>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3.532 04-12-23 (10) -260</t>
  </si>
  <si>
    <t>10000052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</si>
  <si>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</si>
  <si>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</si>
  <si>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</si>
  <si>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</si>
  <si>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</si>
  <si>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</si>
  <si>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</si>
  <si>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</si>
  <si>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</si>
  <si>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</si>
  <si>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</si>
  <si>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</si>
  <si>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</si>
  <si>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</si>
  <si>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3.5635 04-12-23 (10) -290</t>
  </si>
  <si>
    <t>10000051</t>
  </si>
  <si>
    <t>+USD/-ILS 3.567 16-11-23 (10) -230</t>
  </si>
  <si>
    <t>10000974</t>
  </si>
  <si>
    <t>+USD/-ILS 3.569 04-12-23 (10) -210</t>
  </si>
  <si>
    <t>10000063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</si>
  <si>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</si>
  <si>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</si>
  <si>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</si>
  <si>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</si>
  <si>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</si>
  <si>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</si>
  <si>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</si>
  <si>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</si>
  <si>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</si>
  <si>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</si>
  <si>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</si>
  <si>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</si>
  <si>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</si>
  <si>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</si>
  <si>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3.5785 04-12-23 (10) -255</t>
  </si>
  <si>
    <t>10000054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</si>
  <si>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</si>
  <si>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</si>
  <si>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</si>
  <si>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</si>
  <si>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</si>
  <si>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</si>
  <si>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3.5895 04-12-23 (10) -255</t>
  </si>
  <si>
    <t>10000053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</si>
  <si>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</si>
  <si>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</si>
  <si>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</si>
  <si>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</si>
  <si>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</si>
  <si>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</si>
  <si>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</si>
  <si>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</si>
  <si>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3.598 04-12-23 (10) -365</t>
  </si>
  <si>
    <t>10000037</t>
  </si>
  <si>
    <t>+USD/-ILS 3.601 04-12-23 (10) -240</t>
  </si>
  <si>
    <t>10000055</t>
  </si>
  <si>
    <t>+USD/-ILS 3.6018 04-12-23 (10) -342</t>
  </si>
  <si>
    <t>10000039</t>
  </si>
  <si>
    <t>+USD/-ILS 3.6019 04-12-23 (10) -201</t>
  </si>
  <si>
    <t>10000066</t>
  </si>
  <si>
    <t>+USD/-ILS 3.602 04-12-23 (10) -340</t>
  </si>
  <si>
    <t>10000036</t>
  </si>
  <si>
    <t>+USD/-ILS 3.6049 04-12-23 (10) -341</t>
  </si>
  <si>
    <t>10000040</t>
  </si>
  <si>
    <t>+USD/-ILS 3.608 22-11-23 (11) -315</t>
  </si>
  <si>
    <t>10003686</t>
  </si>
  <si>
    <t>+USD/-ILS 3.6092 27-11-23 (11) -338</t>
  </si>
  <si>
    <t>10003687</t>
  </si>
  <si>
    <t>+USD/-ILS 3.6125 04-12-23 (10) -225</t>
  </si>
  <si>
    <t>10000060</t>
  </si>
  <si>
    <t>+USD/-ILS 3.613 04-12-23 (10) -220</t>
  </si>
  <si>
    <t>10000062</t>
  </si>
  <si>
    <t>+USD/-ILS 3.6223 04-12-23 (10) -377</t>
  </si>
  <si>
    <t>10000034</t>
  </si>
  <si>
    <t>+USD/-ILS 3.633 04-12-23 (10) -200</t>
  </si>
  <si>
    <t>10000072</t>
  </si>
  <si>
    <t>+USD/-ILS 3.634 04-12-23 (10) -200</t>
  </si>
  <si>
    <t>10000073</t>
  </si>
  <si>
    <t>+USD/-ILS 3.643 11-10-23 (20) -145</t>
  </si>
  <si>
    <t>10000120</t>
  </si>
  <si>
    <t>+USD/-ILS 3.65425 08-11-23 (10) -157.5</t>
  </si>
  <si>
    <t>10003963</t>
  </si>
  <si>
    <t>+USD/-ILS 3.6647 04-12-23 (10) -193</t>
  </si>
  <si>
    <t>10000079</t>
  </si>
  <si>
    <t>+USD/-ILS 3.6728 04-12-23 (10) -182</t>
  </si>
  <si>
    <t>10000074</t>
  </si>
  <si>
    <t>+USD/-ILS 3.6805 04-12-23 (10) -195</t>
  </si>
  <si>
    <t>10000080</t>
  </si>
  <si>
    <t>+USD/-ILS 3.682 04-12-23 (10) -330</t>
  </si>
  <si>
    <t>10000047</t>
  </si>
  <si>
    <t>+USD/-ILS 3.6836 04-12-23 (10) -314</t>
  </si>
  <si>
    <t>10000050</t>
  </si>
  <si>
    <t>+USD/-ILS 3.6866 04-12-23 (10) -234</t>
  </si>
  <si>
    <t>10000069</t>
  </si>
  <si>
    <t>+USD/-ILS 3.6881 19-10-23 (10) -119</t>
  </si>
  <si>
    <t>10001017</t>
  </si>
  <si>
    <t>+USD/-ILS 3.6883 18-10-23 (10) -117</t>
  </si>
  <si>
    <t>10001015</t>
  </si>
  <si>
    <t>+USD/-ILS 3.6945 04-12-23 (10) -225</t>
  </si>
  <si>
    <t>10000067</t>
  </si>
  <si>
    <t>+USD/-ILS 3.6967 04-12-23 (10) -328</t>
  </si>
  <si>
    <t>10000049</t>
  </si>
  <si>
    <t>+USD/-ILS 3.7064 04-12-23 (10) -176</t>
  </si>
  <si>
    <t>10000081</t>
  </si>
  <si>
    <t>+USD/-ILS 3.713 24-10-23 (10) -242</t>
  </si>
  <si>
    <t>10000968</t>
  </si>
  <si>
    <t>+USD/-ILS 3.7442 04-12-23 (10) -188</t>
  </si>
  <si>
    <t>10000082</t>
  </si>
  <si>
    <t>+USD/-ILS 3.7554 04-12-23 (10) -166</t>
  </si>
  <si>
    <t>10000086</t>
  </si>
  <si>
    <t>+USD/-ILS 3.7585 04-12-23 (10) -180</t>
  </si>
  <si>
    <t>10000083</t>
  </si>
  <si>
    <t>+USD/-ILS 3.776 04-12-23 (10) -180</t>
  </si>
  <si>
    <t>10000085</t>
  </si>
  <si>
    <t>+USD/-ILS 3.7771 04-12-23 (10) -149</t>
  </si>
  <si>
    <t>10000088</t>
  </si>
  <si>
    <t>+USD/-ILS 3.78 21-02-24 (20) -288</t>
  </si>
  <si>
    <t>10001061</t>
  </si>
  <si>
    <t>+USD/-ILS 3.785 07-12-23 (10) -155</t>
  </si>
  <si>
    <t>10001034</t>
  </si>
  <si>
    <t>+USD/-ILS 3.7912 04-12-23 (10) -168</t>
  </si>
  <si>
    <t>10000087</t>
  </si>
  <si>
    <t>+USD/-ILS 3.7944 04-12-23 (10) -106</t>
  </si>
  <si>
    <t>10000092</t>
  </si>
  <si>
    <t>+USD/-ILS 3.7982 04-12-23 (10) -118</t>
  </si>
  <si>
    <t>10000091</t>
  </si>
  <si>
    <t>+USD/-ILS 3.8055 22-01-24 (10) -235</t>
  </si>
  <si>
    <t>10001057</t>
  </si>
  <si>
    <t>+USD/-ILS 3.8058 04-12-23 (10) -152</t>
  </si>
  <si>
    <t>10000090</t>
  </si>
  <si>
    <t>+USD/-ILS 3.8105 11-10-23 (20) -45</t>
  </si>
  <si>
    <t>10000124</t>
  </si>
  <si>
    <t>+USD/-ILS 3.8234 24-10-23 (10) -56</t>
  </si>
  <si>
    <t>10001055</t>
  </si>
  <si>
    <t>+USD/-ILS 3.8317 04-12-23 (10) -133</t>
  </si>
  <si>
    <t>10000089</t>
  </si>
  <si>
    <t>+USD/-ILS 3.8367 04-12-23 (10) -113</t>
  </si>
  <si>
    <t>10000093</t>
  </si>
  <si>
    <t>+USD/-ILS 3.8422 25-10-23 (20) -63</t>
  </si>
  <si>
    <t>10000126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</si>
  <si>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</si>
  <si>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</si>
  <si>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</si>
  <si>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</si>
  <si>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</si>
  <si>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</si>
  <si>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</si>
  <si>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</si>
  <si>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</si>
  <si>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</si>
  <si>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1.1099 13-02-24 (10) +109</t>
  </si>
  <si>
    <t>10000077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</si>
  <si>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</si>
  <si>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</si>
  <si>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</si>
  <si>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</si>
  <si>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</si>
  <si>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</si>
  <si>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</si>
  <si>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</si>
  <si>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</si>
  <si>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</si>
  <si>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</si>
  <si>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</si>
  <si>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</si>
  <si>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</si>
  <si>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</si>
  <si>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</si>
  <si>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</si>
  <si>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</si>
  <si>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</si>
  <si>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</si>
  <si>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</si>
  <si>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</si>
  <si>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</si>
  <si>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</si>
  <si>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</si>
  <si>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</si>
  <si>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</si>
  <si>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</si>
  <si>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</si>
  <si>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</si>
  <si>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</si>
  <si>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</si>
  <si>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</si>
  <si>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</si>
  <si>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</si>
  <si>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</si>
  <si>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</si>
  <si>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</si>
  <si>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</si>
  <si>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</si>
  <si>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</si>
  <si>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</si>
  <si>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</si>
  <si>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</si>
  <si>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</si>
  <si>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</si>
  <si>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</si>
  <si>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</si>
  <si>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</si>
  <si>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</si>
  <si>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</si>
  <si>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</si>
  <si>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</si>
  <si>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</si>
  <si>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</si>
  <si>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</si>
  <si>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</si>
  <si>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</si>
  <si>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</si>
  <si>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</si>
  <si>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</si>
  <si>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</si>
  <si>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</si>
  <si>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</si>
  <si>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</si>
  <si>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</si>
  <si>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</si>
  <si>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</si>
  <si>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</si>
  <si>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</si>
  <si>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</si>
  <si>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</si>
  <si>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</si>
  <si>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</si>
  <si>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</si>
  <si>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</si>
  <si>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</si>
  <si>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</si>
  <si>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</si>
  <si>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</si>
  <si>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</si>
  <si>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</si>
  <si>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</si>
  <si>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</si>
  <si>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</si>
  <si>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</si>
  <si>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</si>
  <si>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</si>
  <si>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</si>
  <si>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</si>
  <si>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</si>
  <si>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</si>
  <si>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</si>
  <si>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</si>
  <si>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</si>
  <si>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</si>
  <si>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</si>
  <si>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</si>
  <si>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</si>
  <si>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</si>
  <si>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</si>
  <si>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</si>
  <si>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</si>
  <si>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</si>
  <si>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</si>
  <si>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</si>
  <si>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</si>
  <si>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</si>
  <si>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</si>
  <si>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10000065</t>
  </si>
  <si>
    <t>+USD/-JPY 139.172 16-01-24 (10) -377</t>
  </si>
  <si>
    <t>10003976</t>
  </si>
  <si>
    <t>SW0728__TELBOR3M/3.8_2</t>
  </si>
  <si>
    <t>SW0928__TELBOR3M/4.21_12</t>
  </si>
  <si>
    <t>SW0928__TELBOR3M/4.29_13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</si>
  <si>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</si>
  <si>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</si>
  <si>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</si>
  <si>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</si>
  <si>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</si>
  <si>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</si>
  <si>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</si>
  <si>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</si>
  <si>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</si>
  <si>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</si>
  <si>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</si>
  <si>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</si>
  <si>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</si>
  <si>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</si>
  <si>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</si>
  <si>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</si>
  <si>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</si>
  <si>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</si>
  <si>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</si>
  <si>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</si>
  <si>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</si>
  <si>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</si>
  <si>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</si>
  <si>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</si>
  <si>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</si>
  <si>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</si>
  <si>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</si>
  <si>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</si>
  <si>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</si>
  <si>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</si>
  <si>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</si>
  <si>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</si>
  <si>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</si>
  <si>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</si>
  <si>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</si>
  <si>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</si>
  <si>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</si>
  <si>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</si>
  <si>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סה"כ לא צמוד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</si>
</sst>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166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4" fontId="32" fillId="0" borderId="0" xfId="0" applyNumberFormat="1" applyFont="1" applyFill="1" applyAlignment="1">
      <alignment horizontal="right" vertical="center" readingOrder="2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2" fontId="30" fillId="0" borderId="0" xfId="0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 indent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J9" sqref="J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67" t="s" vm="1">
        <v>216</v>
      </c>
    </row>
    <row r="2" spans="1:4">
      <c r="B2" s="46" t="s">
        <v>134</v>
      </c>
      <c r="C2" s="67" t="s">
        <v>217</v>
      </c>
    </row>
    <row r="3" spans="1:4">
      <c r="B3" s="46" t="s">
        <v>136</v>
      </c>
      <c r="C3" s="67" t="s">
        <v>215</v>
      </c>
    </row>
    <row r="4" spans="1:4">
      <c r="B4" s="46" t="s">
        <v>137</v>
      </c>
      <c r="C4" s="67">
        <v>14242</v>
      </c>
    </row>
    <row r="6" spans="1:4" ht="26.25" customHeight="1">
      <c r="B6" s="140" t="s">
        <v>148</v>
      </c>
      <c r="C6" s="141"/>
      <c r="D6" s="142"/>
    </row>
    <row r="7" spans="1:4" s="9" customFormat="1">
      <c r="B7" s="21"/>
      <c r="C7" s="22" t="s">
        <v>100</v>
      </c>
      <c r="D7" s="23" t="s">
        <v>98</v>
      </c>
    </row>
    <row r="8" spans="1:4" s="9" customFormat="1">
      <c r="B8" s="21"/>
      <c r="C8" s="24" t="s">
        <v>194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147</v>
      </c>
      <c r="C10" s="105">
        <f>C11+C12+C23+C33+C34+C35+C36+C37</f>
        <v>7635.3403980110015</v>
      </c>
      <c r="D10" s="106">
        <f>C10/$C$42</f>
        <v>1</v>
      </c>
    </row>
    <row r="11" spans="1:4">
      <c r="A11" s="42" t="s">
        <v>115</v>
      </c>
      <c r="B11" s="27" t="s">
        <v>149</v>
      </c>
      <c r="C11" s="105">
        <f>מזומנים!J10</f>
        <v>1398.6681951900005</v>
      </c>
      <c r="D11" s="106">
        <f t="shared" ref="D11:D42" si="0">C11/$C$42</f>
        <v>0.18318347608370572</v>
      </c>
    </row>
    <row r="12" spans="1:4">
      <c r="B12" s="27" t="s">
        <v>150</v>
      </c>
      <c r="C12" s="105">
        <f>SUM(C13:C22)</f>
        <v>4183.3017672070009</v>
      </c>
      <c r="D12" s="106">
        <f t="shared" si="0"/>
        <v>0.54788674101507595</v>
      </c>
    </row>
    <row r="13" spans="1:4">
      <c r="A13" s="44" t="s">
        <v>115</v>
      </c>
      <c r="B13" s="28" t="s">
        <v>61</v>
      </c>
      <c r="C13" s="105" vm="2">
        <v>300.806352871</v>
      </c>
      <c r="D13" s="106">
        <f t="shared" si="0"/>
        <v>3.9396587079386765E-2</v>
      </c>
    </row>
    <row r="14" spans="1:4">
      <c r="A14" s="44" t="s">
        <v>115</v>
      </c>
      <c r="B14" s="28" t="s">
        <v>62</v>
      </c>
      <c r="C14" s="105">
        <v>0</v>
      </c>
      <c r="D14" s="106">
        <f t="shared" si="0"/>
        <v>0</v>
      </c>
    </row>
    <row r="15" spans="1:4">
      <c r="A15" s="44" t="s">
        <v>115</v>
      </c>
      <c r="B15" s="28" t="s">
        <v>63</v>
      </c>
      <c r="C15" s="105">
        <f>'אג"ח קונצרני'!R11</f>
        <v>1321.8143054470004</v>
      </c>
      <c r="D15" s="106">
        <f t="shared" si="0"/>
        <v>0.17311792749820712</v>
      </c>
    </row>
    <row r="16" spans="1:4">
      <c r="A16" s="44" t="s">
        <v>115</v>
      </c>
      <c r="B16" s="28" t="s">
        <v>64</v>
      </c>
      <c r="C16" s="105">
        <f>מניות!L11</f>
        <v>1315.8094401110002</v>
      </c>
      <c r="D16" s="106">
        <f t="shared" si="0"/>
        <v>0.17233147070348917</v>
      </c>
    </row>
    <row r="17" spans="1:4">
      <c r="A17" s="44" t="s">
        <v>115</v>
      </c>
      <c r="B17" s="28" t="s">
        <v>207</v>
      </c>
      <c r="C17" s="105" vm="3">
        <v>1159.0062535890004</v>
      </c>
      <c r="D17" s="106">
        <f t="shared" si="0"/>
        <v>0.15179496828863326</v>
      </c>
    </row>
    <row r="18" spans="1:4">
      <c r="A18" s="44" t="s">
        <v>115</v>
      </c>
      <c r="B18" s="28" t="s">
        <v>65</v>
      </c>
      <c r="C18" s="105" vm="4">
        <v>117.59924753800001</v>
      </c>
      <c r="D18" s="106">
        <f t="shared" si="0"/>
        <v>1.5401965257322974E-2</v>
      </c>
    </row>
    <row r="19" spans="1:4">
      <c r="A19" s="44" t="s">
        <v>115</v>
      </c>
      <c r="B19" s="28" t="s">
        <v>66</v>
      </c>
      <c r="C19" s="105" vm="5">
        <v>6.3950075000000009E-2</v>
      </c>
      <c r="D19" s="106">
        <f t="shared" si="0"/>
        <v>8.3755368675716072E-6</v>
      </c>
    </row>
    <row r="20" spans="1:4">
      <c r="A20" s="44" t="s">
        <v>115</v>
      </c>
      <c r="B20" s="28" t="s">
        <v>67</v>
      </c>
      <c r="C20" s="105" vm="6">
        <v>4.845221982</v>
      </c>
      <c r="D20" s="106">
        <f t="shared" si="0"/>
        <v>6.3457838543284537E-4</v>
      </c>
    </row>
    <row r="21" spans="1:4">
      <c r="A21" s="44" t="s">
        <v>115</v>
      </c>
      <c r="B21" s="28" t="s">
        <v>68</v>
      </c>
      <c r="C21" s="105" vm="7">
        <v>-36.643004406000003</v>
      </c>
      <c r="D21" s="106">
        <f t="shared" si="0"/>
        <v>-4.7991317342636706E-3</v>
      </c>
    </row>
    <row r="22" spans="1:4">
      <c r="A22" s="44" t="s">
        <v>115</v>
      </c>
      <c r="B22" s="28" t="s">
        <v>69</v>
      </c>
      <c r="C22" s="105">
        <v>0</v>
      </c>
      <c r="D22" s="106">
        <f t="shared" si="0"/>
        <v>0</v>
      </c>
    </row>
    <row r="23" spans="1:4">
      <c r="B23" s="27" t="s">
        <v>151</v>
      </c>
      <c r="C23" s="105">
        <f>SUM(C24:C32)</f>
        <v>2054.2095576090005</v>
      </c>
      <c r="D23" s="106">
        <f t="shared" si="0"/>
        <v>0.26903968265044476</v>
      </c>
    </row>
    <row r="24" spans="1:4">
      <c r="A24" s="44" t="s">
        <v>115</v>
      </c>
      <c r="B24" s="28" t="s">
        <v>70</v>
      </c>
      <c r="C24" s="105" vm="8">
        <v>2075.1943237920009</v>
      </c>
      <c r="D24" s="106">
        <f t="shared" si="0"/>
        <v>0.27178805601549694</v>
      </c>
    </row>
    <row r="25" spans="1:4">
      <c r="A25" s="44" t="s">
        <v>115</v>
      </c>
      <c r="B25" s="28" t="s">
        <v>71</v>
      </c>
      <c r="C25" s="105">
        <v>0</v>
      </c>
      <c r="D25" s="106">
        <f t="shared" si="0"/>
        <v>0</v>
      </c>
    </row>
    <row r="26" spans="1:4">
      <c r="A26" s="44" t="s">
        <v>115</v>
      </c>
      <c r="B26" s="28" t="s">
        <v>63</v>
      </c>
      <c r="C26" s="105" vm="9">
        <v>1.5268278040000003</v>
      </c>
      <c r="D26" s="106">
        <f t="shared" si="0"/>
        <v>1.9996853112111903E-4</v>
      </c>
    </row>
    <row r="27" spans="1:4">
      <c r="A27" s="44" t="s">
        <v>115</v>
      </c>
      <c r="B27" s="28" t="s">
        <v>72</v>
      </c>
      <c r="C27" s="105">
        <v>0</v>
      </c>
      <c r="D27" s="106">
        <f t="shared" si="0"/>
        <v>0</v>
      </c>
    </row>
    <row r="28" spans="1:4">
      <c r="A28" s="44" t="s">
        <v>115</v>
      </c>
      <c r="B28" s="28" t="s">
        <v>73</v>
      </c>
      <c r="C28" s="105" vm="10">
        <v>3.8205460510000013</v>
      </c>
      <c r="D28" s="106">
        <f t="shared" si="0"/>
        <v>5.0037665013536923E-4</v>
      </c>
    </row>
    <row r="29" spans="1:4">
      <c r="A29" s="44" t="s">
        <v>115</v>
      </c>
      <c r="B29" s="28" t="s">
        <v>74</v>
      </c>
      <c r="C29" s="105" vm="11">
        <v>1.6521500000000002E-4</v>
      </c>
      <c r="D29" s="106">
        <f t="shared" si="0"/>
        <v>2.1638197040047928E-8</v>
      </c>
    </row>
    <row r="30" spans="1:4">
      <c r="A30" s="44" t="s">
        <v>115</v>
      </c>
      <c r="B30" s="28" t="s">
        <v>174</v>
      </c>
      <c r="C30" s="105" vm="12">
        <v>0.42339589100000014</v>
      </c>
      <c r="D30" s="106">
        <f t="shared" si="0"/>
        <v>5.5452130347756904E-5</v>
      </c>
    </row>
    <row r="31" spans="1:4">
      <c r="A31" s="44" t="s">
        <v>115</v>
      </c>
      <c r="B31" s="28" t="s">
        <v>95</v>
      </c>
      <c r="C31" s="105" vm="13">
        <v>-26.755701144</v>
      </c>
      <c r="D31" s="106">
        <f t="shared" si="0"/>
        <v>-3.5041923148534195E-3</v>
      </c>
    </row>
    <row r="32" spans="1:4">
      <c r="A32" s="44" t="s">
        <v>115</v>
      </c>
      <c r="B32" s="28" t="s">
        <v>75</v>
      </c>
      <c r="C32" s="105">
        <v>0</v>
      </c>
      <c r="D32" s="106">
        <f t="shared" si="0"/>
        <v>0</v>
      </c>
    </row>
    <row r="33" spans="1:4">
      <c r="A33" s="44" t="s">
        <v>115</v>
      </c>
      <c r="B33" s="27" t="s">
        <v>152</v>
      </c>
      <c r="C33" s="105">
        <v>0</v>
      </c>
      <c r="D33" s="106">
        <f t="shared" si="0"/>
        <v>0</v>
      </c>
    </row>
    <row r="34" spans="1:4">
      <c r="A34" s="44" t="s">
        <v>115</v>
      </c>
      <c r="B34" s="27" t="s">
        <v>153</v>
      </c>
      <c r="C34" s="105">
        <v>0</v>
      </c>
      <c r="D34" s="106">
        <f t="shared" si="0"/>
        <v>0</v>
      </c>
    </row>
    <row r="35" spans="1:4">
      <c r="A35" s="44" t="s">
        <v>115</v>
      </c>
      <c r="B35" s="27" t="s">
        <v>154</v>
      </c>
      <c r="C35" s="105">
        <v>0</v>
      </c>
      <c r="D35" s="106">
        <f t="shared" si="0"/>
        <v>0</v>
      </c>
    </row>
    <row r="36" spans="1:4">
      <c r="A36" s="44" t="s">
        <v>115</v>
      </c>
      <c r="B36" s="45" t="s">
        <v>155</v>
      </c>
      <c r="C36" s="105">
        <v>0</v>
      </c>
      <c r="D36" s="106">
        <f t="shared" si="0"/>
        <v>0</v>
      </c>
    </row>
    <row r="37" spans="1:4">
      <c r="A37" s="44" t="s">
        <v>115</v>
      </c>
      <c r="B37" s="27" t="s">
        <v>156</v>
      </c>
      <c r="C37" s="105">
        <f>'השקעות אחרות '!I10</f>
        <v>-0.83912199500000018</v>
      </c>
      <c r="D37" s="106">
        <f t="shared" si="0"/>
        <v>-1.0989974922645108E-4</v>
      </c>
    </row>
    <row r="38" spans="1:4">
      <c r="A38" s="44"/>
      <c r="B38" s="55" t="s">
        <v>158</v>
      </c>
      <c r="C38" s="105">
        <v>0</v>
      </c>
      <c r="D38" s="106">
        <f t="shared" si="0"/>
        <v>0</v>
      </c>
    </row>
    <row r="39" spans="1:4">
      <c r="A39" s="44" t="s">
        <v>115</v>
      </c>
      <c r="B39" s="56" t="s">
        <v>159</v>
      </c>
      <c r="C39" s="105">
        <v>0</v>
      </c>
      <c r="D39" s="106">
        <f t="shared" si="0"/>
        <v>0</v>
      </c>
    </row>
    <row r="40" spans="1:4">
      <c r="A40" s="44" t="s">
        <v>115</v>
      </c>
      <c r="B40" s="56" t="s">
        <v>192</v>
      </c>
      <c r="C40" s="105">
        <v>0</v>
      </c>
      <c r="D40" s="106">
        <f t="shared" si="0"/>
        <v>0</v>
      </c>
    </row>
    <row r="41" spans="1:4">
      <c r="A41" s="44" t="s">
        <v>115</v>
      </c>
      <c r="B41" s="56" t="s">
        <v>160</v>
      </c>
      <c r="C41" s="105">
        <v>0</v>
      </c>
      <c r="D41" s="106">
        <f t="shared" si="0"/>
        <v>0</v>
      </c>
    </row>
    <row r="42" spans="1:4">
      <c r="B42" s="56" t="s">
        <v>76</v>
      </c>
      <c r="C42" s="105">
        <f>C38+C10</f>
        <v>7635.3403980110015</v>
      </c>
      <c r="D42" s="106">
        <f t="shared" si="0"/>
        <v>1</v>
      </c>
    </row>
    <row r="43" spans="1:4">
      <c r="A43" s="44" t="s">
        <v>115</v>
      </c>
      <c r="B43" s="56" t="s">
        <v>157</v>
      </c>
      <c r="C43" s="105"/>
      <c r="D43" s="106"/>
    </row>
    <row r="44" spans="1:4">
      <c r="B44" s="5" t="s">
        <v>99</v>
      </c>
    </row>
    <row r="45" spans="1:4">
      <c r="C45" s="62" t="s">
        <v>142</v>
      </c>
      <c r="D45" s="34" t="s">
        <v>94</v>
      </c>
    </row>
    <row r="46" spans="1:4">
      <c r="C46" s="63" t="s">
        <v>0</v>
      </c>
      <c r="D46" s="23" t="s">
        <v>1</v>
      </c>
    </row>
    <row r="47" spans="1:4">
      <c r="C47" s="107" t="s">
        <v>125</v>
      </c>
      <c r="D47" s="108" vm="14">
        <v>2.4773999999999998</v>
      </c>
    </row>
    <row r="48" spans="1:4">
      <c r="C48" s="107" t="s">
        <v>132</v>
      </c>
      <c r="D48" s="108">
        <v>0.76144962166467534</v>
      </c>
    </row>
    <row r="49" spans="2:4">
      <c r="C49" s="107" t="s">
        <v>129</v>
      </c>
      <c r="D49" s="108" vm="15">
        <v>2.8424999999999998</v>
      </c>
    </row>
    <row r="50" spans="2:4">
      <c r="B50" s="11"/>
      <c r="C50" s="107" t="s">
        <v>1472</v>
      </c>
      <c r="D50" s="108" vm="16">
        <v>4.2</v>
      </c>
    </row>
    <row r="51" spans="2:4">
      <c r="C51" s="107" t="s">
        <v>123</v>
      </c>
      <c r="D51" s="108" vm="17">
        <v>4.0530999999999997</v>
      </c>
    </row>
    <row r="52" spans="2:4">
      <c r="C52" s="107" t="s">
        <v>124</v>
      </c>
      <c r="D52" s="108" vm="18">
        <v>4.6779000000000002</v>
      </c>
    </row>
    <row r="53" spans="2:4">
      <c r="C53" s="107" t="s">
        <v>126</v>
      </c>
      <c r="D53" s="108">
        <v>0.48832814016447873</v>
      </c>
    </row>
    <row r="54" spans="2:4">
      <c r="C54" s="107" t="s">
        <v>130</v>
      </c>
      <c r="D54" s="108">
        <v>2.5659999999999999E-2</v>
      </c>
    </row>
    <row r="55" spans="2:4">
      <c r="C55" s="107" t="s">
        <v>131</v>
      </c>
      <c r="D55" s="108">
        <v>0.21951275516061627</v>
      </c>
    </row>
    <row r="56" spans="2:4">
      <c r="C56" s="107" t="s">
        <v>128</v>
      </c>
      <c r="D56" s="108" vm="19">
        <v>0.54359999999999997</v>
      </c>
    </row>
    <row r="57" spans="2:4">
      <c r="C57" s="107" t="s">
        <v>2700</v>
      </c>
      <c r="D57" s="108">
        <v>2.2928704</v>
      </c>
    </row>
    <row r="58" spans="2:4">
      <c r="C58" s="107" t="s">
        <v>127</v>
      </c>
      <c r="D58" s="108" vm="20">
        <v>0.35270000000000001</v>
      </c>
    </row>
    <row r="59" spans="2:4">
      <c r="C59" s="107" t="s">
        <v>121</v>
      </c>
      <c r="D59" s="108" vm="21">
        <v>3.8239999999999998</v>
      </c>
    </row>
    <row r="60" spans="2:4">
      <c r="C60" s="107" t="s">
        <v>133</v>
      </c>
      <c r="D60" s="108" vm="22">
        <v>0.2031</v>
      </c>
    </row>
    <row r="61" spans="2:4">
      <c r="C61" s="107" t="s">
        <v>2701</v>
      </c>
      <c r="D61" s="108" vm="23">
        <v>0.36</v>
      </c>
    </row>
    <row r="62" spans="2:4">
      <c r="C62" s="107" t="s">
        <v>2702</v>
      </c>
      <c r="D62" s="108">
        <v>3.9578505476717096E-2</v>
      </c>
    </row>
    <row r="63" spans="2:4">
      <c r="C63" s="107" t="s">
        <v>2703</v>
      </c>
      <c r="D63" s="108">
        <v>0.52397917237599345</v>
      </c>
    </row>
    <row r="64" spans="2:4">
      <c r="C64" s="107" t="s">
        <v>122</v>
      </c>
      <c r="D64" s="108">
        <v>1</v>
      </c>
    </row>
    <row r="65" spans="3:4">
      <c r="C65" s="109"/>
      <c r="D65" s="109"/>
    </row>
    <row r="66" spans="3:4">
      <c r="C66" s="109"/>
      <c r="D66" s="109"/>
    </row>
    <row r="67" spans="3:4">
      <c r="C67" s="110"/>
      <c r="D67" s="11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4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135</v>
      </c>
      <c r="C1" s="67" t="s" vm="1">
        <v>216</v>
      </c>
    </row>
    <row r="2" spans="2:13">
      <c r="B2" s="46" t="s">
        <v>134</v>
      </c>
      <c r="C2" s="67" t="s">
        <v>217</v>
      </c>
    </row>
    <row r="3" spans="2:13">
      <c r="B3" s="46" t="s">
        <v>136</v>
      </c>
      <c r="C3" s="67" t="s">
        <v>215</v>
      </c>
    </row>
    <row r="4" spans="2:13">
      <c r="B4" s="46" t="s">
        <v>137</v>
      </c>
      <c r="C4" s="67">
        <v>14242</v>
      </c>
    </row>
    <row r="6" spans="2:13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3" ht="26.25" customHeight="1">
      <c r="B7" s="143" t="s">
        <v>84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3"/>
    </row>
    <row r="8" spans="2:13" s="3" customFormat="1" ht="78.75">
      <c r="B8" s="21" t="s">
        <v>105</v>
      </c>
      <c r="C8" s="29" t="s">
        <v>40</v>
      </c>
      <c r="D8" s="29" t="s">
        <v>108</v>
      </c>
      <c r="E8" s="29" t="s">
        <v>58</v>
      </c>
      <c r="F8" s="29" t="s">
        <v>92</v>
      </c>
      <c r="G8" s="29" t="s">
        <v>191</v>
      </c>
      <c r="H8" s="29" t="s">
        <v>190</v>
      </c>
      <c r="I8" s="29" t="s">
        <v>54</v>
      </c>
      <c r="J8" s="29" t="s">
        <v>53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198</v>
      </c>
      <c r="H9" s="15"/>
      <c r="I9" s="15" t="s">
        <v>194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45</v>
      </c>
      <c r="C11" s="71"/>
      <c r="D11" s="71"/>
      <c r="E11" s="71"/>
      <c r="F11" s="71"/>
      <c r="G11" s="80"/>
      <c r="H11" s="82"/>
      <c r="I11" s="80">
        <v>4.845221982</v>
      </c>
      <c r="J11" s="71"/>
      <c r="K11" s="81">
        <f>IFERROR(I11/$I$11,0)</f>
        <v>1</v>
      </c>
      <c r="L11" s="81">
        <f>I11/'סכום נכסי הקרן'!$C$42</f>
        <v>6.3457838543284537E-4</v>
      </c>
    </row>
    <row r="12" spans="2:13">
      <c r="B12" s="92" t="s">
        <v>185</v>
      </c>
      <c r="C12" s="73"/>
      <c r="D12" s="73"/>
      <c r="E12" s="73"/>
      <c r="F12" s="73"/>
      <c r="G12" s="83"/>
      <c r="H12" s="85"/>
      <c r="I12" s="83">
        <v>2.8977416450000004</v>
      </c>
      <c r="J12" s="73"/>
      <c r="K12" s="84">
        <f t="shared" ref="K12:K23" si="0">IFERROR(I12/$I$11,0)</f>
        <v>0.59806168959133577</v>
      </c>
      <c r="L12" s="84">
        <f>I12/'סכום נכסי הקרן'!$C$42</f>
        <v>3.7951702137010936E-4</v>
      </c>
    </row>
    <row r="13" spans="2:13">
      <c r="B13" s="89" t="s">
        <v>180</v>
      </c>
      <c r="C13" s="71"/>
      <c r="D13" s="71"/>
      <c r="E13" s="71"/>
      <c r="F13" s="71"/>
      <c r="G13" s="80"/>
      <c r="H13" s="82"/>
      <c r="I13" s="80">
        <v>2.8977416450000004</v>
      </c>
      <c r="J13" s="71"/>
      <c r="K13" s="81">
        <f t="shared" si="0"/>
        <v>0.59806168959133577</v>
      </c>
      <c r="L13" s="81">
        <f>I13/'סכום נכסי הקרן'!$C$42</f>
        <v>3.7951702137010936E-4</v>
      </c>
    </row>
    <row r="14" spans="2:13">
      <c r="B14" s="76" t="s">
        <v>1681</v>
      </c>
      <c r="C14" s="73" t="s">
        <v>1682</v>
      </c>
      <c r="D14" s="86" t="s">
        <v>109</v>
      </c>
      <c r="E14" s="126" t="s">
        <v>510</v>
      </c>
      <c r="F14" s="86" t="s">
        <v>122</v>
      </c>
      <c r="G14" s="83">
        <v>6.3530000000000017E-2</v>
      </c>
      <c r="H14" s="85">
        <v>3763400</v>
      </c>
      <c r="I14" s="83">
        <v>2.3908720260000003</v>
      </c>
      <c r="J14" s="73"/>
      <c r="K14" s="84">
        <f t="shared" si="0"/>
        <v>0.49344943015657283</v>
      </c>
      <c r="L14" s="84">
        <f>I14/'סכום נכסי הקרן'!$C$42</f>
        <v>3.1313234268151553E-4</v>
      </c>
    </row>
    <row r="15" spans="2:13">
      <c r="B15" s="76" t="s">
        <v>1683</v>
      </c>
      <c r="C15" s="73" t="s">
        <v>1684</v>
      </c>
      <c r="D15" s="86" t="s">
        <v>109</v>
      </c>
      <c r="E15" s="126" t="s">
        <v>510</v>
      </c>
      <c r="F15" s="86" t="s">
        <v>122</v>
      </c>
      <c r="G15" s="83">
        <v>-6.3530000000000017E-2</v>
      </c>
      <c r="H15" s="85">
        <v>305600</v>
      </c>
      <c r="I15" s="83">
        <v>-0.19414638099999998</v>
      </c>
      <c r="J15" s="73"/>
      <c r="K15" s="84">
        <f t="shared" si="0"/>
        <v>-4.0069656606292511E-2</v>
      </c>
      <c r="L15" s="84">
        <f>I15/'סכום נכסי הקרן'!$C$42</f>
        <v>-2.5427337994069645E-5</v>
      </c>
    </row>
    <row r="16" spans="2:13">
      <c r="B16" s="76" t="s">
        <v>1685</v>
      </c>
      <c r="C16" s="73" t="s">
        <v>1686</v>
      </c>
      <c r="D16" s="86" t="s">
        <v>109</v>
      </c>
      <c r="E16" s="126" t="s">
        <v>510</v>
      </c>
      <c r="F16" s="86" t="s">
        <v>122</v>
      </c>
      <c r="G16" s="83">
        <v>0.58418000000000014</v>
      </c>
      <c r="H16" s="85">
        <v>120100</v>
      </c>
      <c r="I16" s="83">
        <v>0.70160018000000013</v>
      </c>
      <c r="J16" s="73"/>
      <c r="K16" s="84">
        <f t="shared" si="0"/>
        <v>0.14480248430442297</v>
      </c>
      <c r="L16" s="84">
        <f>I16/'סכום נכסי הקרן'!$C$42</f>
        <v>9.1888526696565646E-5</v>
      </c>
    </row>
    <row r="17" spans="2:12">
      <c r="B17" s="76" t="s">
        <v>1687</v>
      </c>
      <c r="C17" s="73" t="s">
        <v>1688</v>
      </c>
      <c r="D17" s="86" t="s">
        <v>109</v>
      </c>
      <c r="E17" s="126" t="s">
        <v>510</v>
      </c>
      <c r="F17" s="86" t="s">
        <v>122</v>
      </c>
      <c r="G17" s="83">
        <v>-0.58418000000000014</v>
      </c>
      <c r="H17" s="85">
        <v>100</v>
      </c>
      <c r="I17" s="83">
        <v>-5.8418000000000012E-4</v>
      </c>
      <c r="J17" s="73"/>
      <c r="K17" s="84">
        <f t="shared" si="0"/>
        <v>-1.2056826336754618E-4</v>
      </c>
      <c r="L17" s="84">
        <f>I17/'סכום נכסי הקרן'!$C$42</f>
        <v>-7.6510013902219535E-8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184</v>
      </c>
      <c r="C19" s="73"/>
      <c r="D19" s="73"/>
      <c r="E19" s="73"/>
      <c r="F19" s="73"/>
      <c r="G19" s="83"/>
      <c r="H19" s="85"/>
      <c r="I19" s="83">
        <v>1.947480337</v>
      </c>
      <c r="J19" s="73"/>
      <c r="K19" s="84">
        <f t="shared" si="0"/>
        <v>0.40193831040866435</v>
      </c>
      <c r="L19" s="84">
        <f>I19/'סכום נכסי הקרן'!$C$42</f>
        <v>2.5506136406273607E-4</v>
      </c>
    </row>
    <row r="20" spans="2:12">
      <c r="B20" s="89" t="s">
        <v>180</v>
      </c>
      <c r="C20" s="71"/>
      <c r="D20" s="71"/>
      <c r="E20" s="71"/>
      <c r="F20" s="71"/>
      <c r="G20" s="80"/>
      <c r="H20" s="82"/>
      <c r="I20" s="80">
        <v>1.947480337</v>
      </c>
      <c r="J20" s="71"/>
      <c r="K20" s="81">
        <f t="shared" si="0"/>
        <v>0.40193831040866435</v>
      </c>
      <c r="L20" s="81">
        <f>I20/'סכום נכסי הקרן'!$C$42</f>
        <v>2.5506136406273607E-4</v>
      </c>
    </row>
    <row r="21" spans="2:12">
      <c r="B21" s="76" t="s">
        <v>1689</v>
      </c>
      <c r="C21" s="73" t="s">
        <v>1689</v>
      </c>
      <c r="D21" s="86" t="s">
        <v>28</v>
      </c>
      <c r="E21" s="86" t="s">
        <v>510</v>
      </c>
      <c r="F21" s="86" t="s">
        <v>121</v>
      </c>
      <c r="G21" s="83">
        <v>0.94834800000000019</v>
      </c>
      <c r="H21" s="85">
        <v>18</v>
      </c>
      <c r="I21" s="83">
        <v>6.5276689999999998E-2</v>
      </c>
      <c r="J21" s="73"/>
      <c r="K21" s="84">
        <f t="shared" si="0"/>
        <v>1.3472383771580106E-2</v>
      </c>
      <c r="L21" s="84">
        <f>I21/'סכום נכסי הקרן'!$C$42</f>
        <v>8.5492835417009714E-6</v>
      </c>
    </row>
    <row r="22" spans="2:12">
      <c r="B22" s="76" t="s">
        <v>1690</v>
      </c>
      <c r="C22" s="73" t="s">
        <v>1690</v>
      </c>
      <c r="D22" s="86" t="s">
        <v>28</v>
      </c>
      <c r="E22" s="86" t="s">
        <v>510</v>
      </c>
      <c r="F22" s="86" t="s">
        <v>121</v>
      </c>
      <c r="G22" s="83">
        <v>-4.4959000000000006E-2</v>
      </c>
      <c r="H22" s="85">
        <v>4682</v>
      </c>
      <c r="I22" s="83">
        <v>-0.80493948400000015</v>
      </c>
      <c r="J22" s="73"/>
      <c r="K22" s="84">
        <f t="shared" si="0"/>
        <v>-0.16613056883468919</v>
      </c>
      <c r="L22" s="84">
        <f>I22/'סכום נכסי הקרן'!$C$42</f>
        <v>-1.0542286814215724E-4</v>
      </c>
    </row>
    <row r="23" spans="2:12">
      <c r="B23" s="76" t="s">
        <v>1691</v>
      </c>
      <c r="C23" s="73" t="s">
        <v>1691</v>
      </c>
      <c r="D23" s="86" t="s">
        <v>28</v>
      </c>
      <c r="E23" s="86" t="s">
        <v>510</v>
      </c>
      <c r="F23" s="86" t="s">
        <v>121</v>
      </c>
      <c r="G23" s="83">
        <v>4.4959000000000006E-2</v>
      </c>
      <c r="H23" s="85">
        <v>15630</v>
      </c>
      <c r="I23" s="83">
        <v>2.6871431310000005</v>
      </c>
      <c r="J23" s="73"/>
      <c r="K23" s="84">
        <f t="shared" si="0"/>
        <v>0.55459649547177348</v>
      </c>
      <c r="L23" s="84">
        <f>I23/'סכום נכסי הקרן'!$C$42</f>
        <v>3.5193494866319236E-4</v>
      </c>
    </row>
    <row r="24" spans="2:12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0" t="s">
        <v>206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0" t="s">
        <v>101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0" t="s">
        <v>189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20" t="s">
        <v>197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</row>
    <row r="507" spans="2:12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</row>
    <row r="508" spans="2:12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</row>
    <row r="509" spans="2:12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</row>
    <row r="510" spans="2:12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</row>
    <row r="511" spans="2:12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</row>
    <row r="512" spans="2:12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</row>
    <row r="513" spans="2:12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</row>
    <row r="514" spans="2:12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</row>
    <row r="515" spans="2:12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</row>
    <row r="516" spans="2:12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</row>
    <row r="517" spans="2:12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</row>
    <row r="518" spans="2:12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</row>
    <row r="519" spans="2:12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</row>
    <row r="520" spans="2:12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</row>
    <row r="521" spans="2:12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</row>
    <row r="522" spans="2:12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</row>
    <row r="523" spans="2:12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</row>
    <row r="524" spans="2:12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</row>
    <row r="525" spans="2:12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</row>
    <row r="526" spans="2:12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</row>
    <row r="527" spans="2:12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</row>
    <row r="528" spans="2:12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</row>
    <row r="529" spans="2:12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</row>
    <row r="530" spans="2:12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</row>
    <row r="531" spans="2:12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</row>
    <row r="532" spans="2:12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</row>
    <row r="533" spans="2:12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</row>
    <row r="534" spans="2:12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</row>
    <row r="535" spans="2:12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</row>
    <row r="536" spans="2:12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</row>
    <row r="537" spans="2:12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</row>
    <row r="538" spans="2:12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</row>
    <row r="539" spans="2:12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</row>
    <row r="540" spans="2:12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</row>
    <row r="541" spans="2:12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</row>
    <row r="542" spans="2:12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</row>
    <row r="543" spans="2:12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</row>
    <row r="544" spans="2:12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</row>
    <row r="545" spans="2:12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</row>
    <row r="546" spans="2:12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</row>
    <row r="547" spans="2:12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</row>
    <row r="548" spans="2:12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</row>
    <row r="549" spans="2:12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</row>
    <row r="550" spans="2:12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</row>
    <row r="551" spans="2:12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</row>
    <row r="552" spans="2:12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</row>
    <row r="553" spans="2:12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</row>
    <row r="554" spans="2:12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</row>
    <row r="555" spans="2:12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</row>
    <row r="556" spans="2:12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</row>
    <row r="557" spans="2:12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</row>
    <row r="558" spans="2:12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</row>
    <row r="559" spans="2:12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</row>
    <row r="560" spans="2:12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</row>
    <row r="561" spans="2:12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</row>
    <row r="562" spans="2:12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</row>
    <row r="563" spans="2:12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</row>
    <row r="564" spans="2:12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</row>
    <row r="565" spans="2:12">
      <c r="B565" s="112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</row>
    <row r="566" spans="2:12">
      <c r="B566" s="112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</row>
    <row r="567" spans="2:12">
      <c r="B567" s="112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</row>
    <row r="568" spans="2:12">
      <c r="B568" s="112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</row>
    <row r="569" spans="2:12">
      <c r="B569" s="112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</row>
    <row r="570" spans="2:12">
      <c r="B570" s="112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</row>
    <row r="571" spans="2:12">
      <c r="B571" s="112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</row>
    <row r="572" spans="2:12">
      <c r="B572" s="112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</row>
    <row r="573" spans="2:12">
      <c r="B573" s="112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</row>
    <row r="574" spans="2:12">
      <c r="B574" s="112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</row>
    <row r="575" spans="2:12">
      <c r="B575" s="112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</row>
    <row r="576" spans="2:12">
      <c r="B576" s="112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</row>
    <row r="577" spans="2:12">
      <c r="B577" s="112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</row>
    <row r="578" spans="2:12">
      <c r="B578" s="112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</row>
    <row r="579" spans="2:12">
      <c r="B579" s="112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</row>
    <row r="580" spans="2:12">
      <c r="B580" s="112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</row>
    <row r="581" spans="2:12">
      <c r="B581" s="112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</row>
    <row r="582" spans="2:12">
      <c r="B582" s="112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</row>
    <row r="583" spans="2:12">
      <c r="B583" s="112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</row>
    <row r="584" spans="2:12">
      <c r="B584" s="112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</row>
    <row r="585" spans="2:12">
      <c r="B585" s="112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</row>
    <row r="586" spans="2:12">
      <c r="B586" s="112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4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216</v>
      </c>
    </row>
    <row r="2" spans="1:11">
      <c r="B2" s="46" t="s">
        <v>134</v>
      </c>
      <c r="C2" s="67" t="s">
        <v>217</v>
      </c>
    </row>
    <row r="3" spans="1:11">
      <c r="B3" s="46" t="s">
        <v>136</v>
      </c>
      <c r="C3" s="67" t="s">
        <v>215</v>
      </c>
    </row>
    <row r="4" spans="1:11">
      <c r="B4" s="46" t="s">
        <v>137</v>
      </c>
      <c r="C4" s="67">
        <v>14242</v>
      </c>
    </row>
    <row r="6" spans="1:11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85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1" t="s">
        <v>105</v>
      </c>
      <c r="C8" s="29" t="s">
        <v>40</v>
      </c>
      <c r="D8" s="29" t="s">
        <v>108</v>
      </c>
      <c r="E8" s="29" t="s">
        <v>58</v>
      </c>
      <c r="F8" s="29" t="s">
        <v>92</v>
      </c>
      <c r="G8" s="29" t="s">
        <v>191</v>
      </c>
      <c r="H8" s="29" t="s">
        <v>190</v>
      </c>
      <c r="I8" s="29" t="s">
        <v>54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198</v>
      </c>
      <c r="H9" s="15"/>
      <c r="I9" s="15" t="s">
        <v>194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44</v>
      </c>
      <c r="C11" s="73"/>
      <c r="D11" s="73"/>
      <c r="E11" s="73"/>
      <c r="F11" s="73"/>
      <c r="G11" s="83"/>
      <c r="H11" s="85"/>
      <c r="I11" s="83">
        <v>-36.643004406000003</v>
      </c>
      <c r="J11" s="84">
        <f>IFERROR(I11/$I$11,0)</f>
        <v>1</v>
      </c>
      <c r="K11" s="84">
        <f>I11/'סכום נכסי הקרן'!$C$42</f>
        <v>-4.7991317342636706E-3</v>
      </c>
    </row>
    <row r="12" spans="1:11">
      <c r="B12" s="92" t="s">
        <v>186</v>
      </c>
      <c r="C12" s="73"/>
      <c r="D12" s="73"/>
      <c r="E12" s="73"/>
      <c r="F12" s="73"/>
      <c r="G12" s="83"/>
      <c r="H12" s="85"/>
      <c r="I12" s="83">
        <v>-36.643004406000003</v>
      </c>
      <c r="J12" s="84">
        <f t="shared" ref="J12:J17" si="0">IFERROR(I12/$I$11,0)</f>
        <v>1</v>
      </c>
      <c r="K12" s="84">
        <f>I12/'סכום נכסי הקרן'!$C$42</f>
        <v>-4.7991317342636706E-3</v>
      </c>
    </row>
    <row r="13" spans="1:11">
      <c r="B13" s="72" t="s">
        <v>1692</v>
      </c>
      <c r="C13" s="73" t="s">
        <v>1693</v>
      </c>
      <c r="D13" s="86" t="s">
        <v>28</v>
      </c>
      <c r="E13" s="86" t="s">
        <v>510</v>
      </c>
      <c r="F13" s="86" t="s">
        <v>121</v>
      </c>
      <c r="G13" s="83">
        <v>0.19188200000000002</v>
      </c>
      <c r="H13" s="85">
        <v>95550.01</v>
      </c>
      <c r="I13" s="83">
        <v>-1.2191963250000002</v>
      </c>
      <c r="J13" s="84">
        <f t="shared" si="0"/>
        <v>3.3272280610275679E-2</v>
      </c>
      <c r="K13" s="84">
        <f>I13/'סכום נכסי הקרן'!$C$42</f>
        <v>-1.5967805774809983E-4</v>
      </c>
    </row>
    <row r="14" spans="1:11">
      <c r="B14" s="72" t="s">
        <v>1694</v>
      </c>
      <c r="C14" s="73" t="s">
        <v>1695</v>
      </c>
      <c r="D14" s="86" t="s">
        <v>28</v>
      </c>
      <c r="E14" s="86" t="s">
        <v>510</v>
      </c>
      <c r="F14" s="86" t="s">
        <v>121</v>
      </c>
      <c r="G14" s="83">
        <v>4.587200000000001E-2</v>
      </c>
      <c r="H14" s="85">
        <v>1486650</v>
      </c>
      <c r="I14" s="83">
        <v>-2.2146323040000007</v>
      </c>
      <c r="J14" s="84">
        <f t="shared" si="0"/>
        <v>6.0438065598064666E-2</v>
      </c>
      <c r="K14" s="84">
        <f>I14/'סכום נכסי הקרן'!$C$42</f>
        <v>-2.9005023856918158E-4</v>
      </c>
    </row>
    <row r="15" spans="1:11">
      <c r="B15" s="72" t="s">
        <v>1696</v>
      </c>
      <c r="C15" s="73" t="s">
        <v>1697</v>
      </c>
      <c r="D15" s="86" t="s">
        <v>28</v>
      </c>
      <c r="E15" s="86" t="s">
        <v>510</v>
      </c>
      <c r="F15" s="86" t="s">
        <v>121</v>
      </c>
      <c r="G15" s="83">
        <v>0.89060400000000006</v>
      </c>
      <c r="H15" s="85">
        <v>432550</v>
      </c>
      <c r="I15" s="83">
        <v>-30.413119797000007</v>
      </c>
      <c r="J15" s="84">
        <f t="shared" si="0"/>
        <v>0.8299843391667987</v>
      </c>
      <c r="K15" s="84">
        <f>I15/'סכום נכסי הקרן'!$C$42</f>
        <v>-3.9832041810372457E-3</v>
      </c>
    </row>
    <row r="16" spans="1:11">
      <c r="B16" s="72" t="s">
        <v>1698</v>
      </c>
      <c r="C16" s="73" t="s">
        <v>1699</v>
      </c>
      <c r="D16" s="86" t="s">
        <v>28</v>
      </c>
      <c r="E16" s="86" t="s">
        <v>510</v>
      </c>
      <c r="F16" s="86" t="s">
        <v>130</v>
      </c>
      <c r="G16" s="83">
        <v>3.4351E-2</v>
      </c>
      <c r="H16" s="85">
        <v>232350</v>
      </c>
      <c r="I16" s="83">
        <v>-0.21886728300000002</v>
      </c>
      <c r="J16" s="84">
        <f t="shared" si="0"/>
        <v>5.9729622760998887E-3</v>
      </c>
      <c r="K16" s="84">
        <f>I16/'סכום נכסי הקרן'!$C$42</f>
        <v>-2.8665032806790739E-5</v>
      </c>
    </row>
    <row r="17" spans="2:11">
      <c r="B17" s="72" t="s">
        <v>1700</v>
      </c>
      <c r="C17" s="73" t="s">
        <v>1701</v>
      </c>
      <c r="D17" s="86" t="s">
        <v>28</v>
      </c>
      <c r="E17" s="86" t="s">
        <v>510</v>
      </c>
      <c r="F17" s="86" t="s">
        <v>121</v>
      </c>
      <c r="G17" s="83">
        <v>0.26276700000000003</v>
      </c>
      <c r="H17" s="85">
        <v>11156.25</v>
      </c>
      <c r="I17" s="83">
        <v>-2.5771886970000004</v>
      </c>
      <c r="J17" s="84">
        <f t="shared" si="0"/>
        <v>7.0332352348761173E-2</v>
      </c>
      <c r="K17" s="84">
        <f>I17/'סכום נכסי הקרן'!$C$42</f>
        <v>-3.3753422410235376E-4</v>
      </c>
    </row>
    <row r="18" spans="2:11">
      <c r="B18" s="72"/>
      <c r="C18" s="73"/>
      <c r="D18" s="86"/>
      <c r="E18" s="86"/>
      <c r="F18" s="86"/>
      <c r="G18" s="83"/>
      <c r="H18" s="85"/>
      <c r="I18" s="73"/>
      <c r="J18" s="84"/>
      <c r="K18" s="73"/>
    </row>
    <row r="19" spans="2:11">
      <c r="B19" s="92"/>
      <c r="C19" s="73"/>
      <c r="D19" s="73"/>
      <c r="E19" s="73"/>
      <c r="F19" s="73"/>
      <c r="G19" s="83"/>
      <c r="H19" s="85"/>
      <c r="I19" s="73"/>
      <c r="J19" s="84"/>
      <c r="K19" s="73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20" t="s">
        <v>206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20" t="s">
        <v>101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0" t="s">
        <v>189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0" t="s">
        <v>197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112"/>
      <c r="C119" s="125"/>
      <c r="D119" s="125"/>
      <c r="E119" s="125"/>
      <c r="F119" s="125"/>
      <c r="G119" s="125"/>
      <c r="H119" s="125"/>
      <c r="I119" s="113"/>
      <c r="J119" s="113"/>
      <c r="K119" s="125"/>
    </row>
    <row r="120" spans="2:11">
      <c r="B120" s="112"/>
      <c r="C120" s="125"/>
      <c r="D120" s="125"/>
      <c r="E120" s="125"/>
      <c r="F120" s="125"/>
      <c r="G120" s="125"/>
      <c r="H120" s="125"/>
      <c r="I120" s="113"/>
      <c r="J120" s="113"/>
      <c r="K120" s="125"/>
    </row>
    <row r="121" spans="2:11">
      <c r="B121" s="112"/>
      <c r="C121" s="125"/>
      <c r="D121" s="125"/>
      <c r="E121" s="125"/>
      <c r="F121" s="125"/>
      <c r="G121" s="125"/>
      <c r="H121" s="125"/>
      <c r="I121" s="113"/>
      <c r="J121" s="113"/>
      <c r="K121" s="125"/>
    </row>
    <row r="122" spans="2:11">
      <c r="B122" s="112"/>
      <c r="C122" s="125"/>
      <c r="D122" s="125"/>
      <c r="E122" s="125"/>
      <c r="F122" s="125"/>
      <c r="G122" s="125"/>
      <c r="H122" s="125"/>
      <c r="I122" s="113"/>
      <c r="J122" s="113"/>
      <c r="K122" s="125"/>
    </row>
    <row r="123" spans="2:11">
      <c r="B123" s="112"/>
      <c r="C123" s="125"/>
      <c r="D123" s="125"/>
      <c r="E123" s="125"/>
      <c r="F123" s="125"/>
      <c r="G123" s="125"/>
      <c r="H123" s="125"/>
      <c r="I123" s="113"/>
      <c r="J123" s="113"/>
      <c r="K123" s="125"/>
    </row>
    <row r="124" spans="2:11">
      <c r="B124" s="112"/>
      <c r="C124" s="125"/>
      <c r="D124" s="125"/>
      <c r="E124" s="125"/>
      <c r="F124" s="125"/>
      <c r="G124" s="125"/>
      <c r="H124" s="125"/>
      <c r="I124" s="113"/>
      <c r="J124" s="113"/>
      <c r="K124" s="125"/>
    </row>
    <row r="125" spans="2:11">
      <c r="B125" s="112"/>
      <c r="C125" s="125"/>
      <c r="D125" s="125"/>
      <c r="E125" s="125"/>
      <c r="F125" s="125"/>
      <c r="G125" s="125"/>
      <c r="H125" s="125"/>
      <c r="I125" s="113"/>
      <c r="J125" s="113"/>
      <c r="K125" s="125"/>
    </row>
    <row r="126" spans="2:11">
      <c r="B126" s="112"/>
      <c r="C126" s="125"/>
      <c r="D126" s="125"/>
      <c r="E126" s="125"/>
      <c r="F126" s="125"/>
      <c r="G126" s="125"/>
      <c r="H126" s="125"/>
      <c r="I126" s="113"/>
      <c r="J126" s="113"/>
      <c r="K126" s="125"/>
    </row>
    <row r="127" spans="2:11">
      <c r="B127" s="112"/>
      <c r="C127" s="125"/>
      <c r="D127" s="125"/>
      <c r="E127" s="125"/>
      <c r="F127" s="125"/>
      <c r="G127" s="125"/>
      <c r="H127" s="125"/>
      <c r="I127" s="113"/>
      <c r="J127" s="113"/>
      <c r="K127" s="125"/>
    </row>
    <row r="128" spans="2:11">
      <c r="B128" s="112"/>
      <c r="C128" s="125"/>
      <c r="D128" s="125"/>
      <c r="E128" s="125"/>
      <c r="F128" s="125"/>
      <c r="G128" s="125"/>
      <c r="H128" s="125"/>
      <c r="I128" s="113"/>
      <c r="J128" s="113"/>
      <c r="K128" s="125"/>
    </row>
    <row r="129" spans="2:11">
      <c r="B129" s="112"/>
      <c r="C129" s="125"/>
      <c r="D129" s="125"/>
      <c r="E129" s="125"/>
      <c r="F129" s="125"/>
      <c r="G129" s="125"/>
      <c r="H129" s="125"/>
      <c r="I129" s="113"/>
      <c r="J129" s="113"/>
      <c r="K129" s="125"/>
    </row>
    <row r="130" spans="2:11">
      <c r="B130" s="112"/>
      <c r="C130" s="125"/>
      <c r="D130" s="125"/>
      <c r="E130" s="125"/>
      <c r="F130" s="125"/>
      <c r="G130" s="125"/>
      <c r="H130" s="125"/>
      <c r="I130" s="113"/>
      <c r="J130" s="113"/>
      <c r="K130" s="125"/>
    </row>
    <row r="131" spans="2:11">
      <c r="B131" s="112"/>
      <c r="C131" s="125"/>
      <c r="D131" s="125"/>
      <c r="E131" s="125"/>
      <c r="F131" s="125"/>
      <c r="G131" s="125"/>
      <c r="H131" s="125"/>
      <c r="I131" s="113"/>
      <c r="J131" s="113"/>
      <c r="K131" s="125"/>
    </row>
    <row r="132" spans="2:11">
      <c r="B132" s="112"/>
      <c r="C132" s="125"/>
      <c r="D132" s="125"/>
      <c r="E132" s="125"/>
      <c r="F132" s="125"/>
      <c r="G132" s="125"/>
      <c r="H132" s="125"/>
      <c r="I132" s="113"/>
      <c r="J132" s="113"/>
      <c r="K132" s="125"/>
    </row>
    <row r="133" spans="2:11">
      <c r="B133" s="112"/>
      <c r="C133" s="125"/>
      <c r="D133" s="125"/>
      <c r="E133" s="125"/>
      <c r="F133" s="125"/>
      <c r="G133" s="125"/>
      <c r="H133" s="125"/>
      <c r="I133" s="113"/>
      <c r="J133" s="113"/>
      <c r="K133" s="125"/>
    </row>
    <row r="134" spans="2:11">
      <c r="B134" s="112"/>
      <c r="C134" s="125"/>
      <c r="D134" s="125"/>
      <c r="E134" s="125"/>
      <c r="F134" s="125"/>
      <c r="G134" s="125"/>
      <c r="H134" s="125"/>
      <c r="I134" s="113"/>
      <c r="J134" s="113"/>
      <c r="K134" s="125"/>
    </row>
    <row r="135" spans="2:11">
      <c r="B135" s="112"/>
      <c r="C135" s="125"/>
      <c r="D135" s="125"/>
      <c r="E135" s="125"/>
      <c r="F135" s="125"/>
      <c r="G135" s="125"/>
      <c r="H135" s="125"/>
      <c r="I135" s="113"/>
      <c r="J135" s="113"/>
      <c r="K135" s="125"/>
    </row>
    <row r="136" spans="2:11">
      <c r="B136" s="112"/>
      <c r="C136" s="125"/>
      <c r="D136" s="125"/>
      <c r="E136" s="125"/>
      <c r="F136" s="125"/>
      <c r="G136" s="125"/>
      <c r="H136" s="125"/>
      <c r="I136" s="113"/>
      <c r="J136" s="113"/>
      <c r="K136" s="125"/>
    </row>
    <row r="137" spans="2:11">
      <c r="B137" s="112"/>
      <c r="C137" s="125"/>
      <c r="D137" s="125"/>
      <c r="E137" s="125"/>
      <c r="F137" s="125"/>
      <c r="G137" s="125"/>
      <c r="H137" s="125"/>
      <c r="I137" s="113"/>
      <c r="J137" s="113"/>
      <c r="K137" s="125"/>
    </row>
    <row r="138" spans="2:11">
      <c r="B138" s="112"/>
      <c r="C138" s="125"/>
      <c r="D138" s="125"/>
      <c r="E138" s="125"/>
      <c r="F138" s="125"/>
      <c r="G138" s="125"/>
      <c r="H138" s="125"/>
      <c r="I138" s="113"/>
      <c r="J138" s="113"/>
      <c r="K138" s="125"/>
    </row>
    <row r="139" spans="2:11">
      <c r="B139" s="112"/>
      <c r="C139" s="125"/>
      <c r="D139" s="125"/>
      <c r="E139" s="125"/>
      <c r="F139" s="125"/>
      <c r="G139" s="125"/>
      <c r="H139" s="125"/>
      <c r="I139" s="113"/>
      <c r="J139" s="113"/>
      <c r="K139" s="125"/>
    </row>
    <row r="140" spans="2:11">
      <c r="B140" s="112"/>
      <c r="C140" s="125"/>
      <c r="D140" s="125"/>
      <c r="E140" s="125"/>
      <c r="F140" s="125"/>
      <c r="G140" s="125"/>
      <c r="H140" s="125"/>
      <c r="I140" s="113"/>
      <c r="J140" s="113"/>
      <c r="K140" s="125"/>
    </row>
    <row r="141" spans="2:11">
      <c r="B141" s="112"/>
      <c r="C141" s="125"/>
      <c r="D141" s="125"/>
      <c r="E141" s="125"/>
      <c r="F141" s="125"/>
      <c r="G141" s="125"/>
      <c r="H141" s="125"/>
      <c r="I141" s="113"/>
      <c r="J141" s="113"/>
      <c r="K141" s="125"/>
    </row>
    <row r="142" spans="2:11">
      <c r="B142" s="112"/>
      <c r="C142" s="125"/>
      <c r="D142" s="125"/>
      <c r="E142" s="125"/>
      <c r="F142" s="125"/>
      <c r="G142" s="125"/>
      <c r="H142" s="125"/>
      <c r="I142" s="113"/>
      <c r="J142" s="113"/>
      <c r="K142" s="125"/>
    </row>
    <row r="143" spans="2:11">
      <c r="B143" s="112"/>
      <c r="C143" s="125"/>
      <c r="D143" s="125"/>
      <c r="E143" s="125"/>
      <c r="F143" s="125"/>
      <c r="G143" s="125"/>
      <c r="H143" s="125"/>
      <c r="I143" s="113"/>
      <c r="J143" s="113"/>
      <c r="K143" s="125"/>
    </row>
    <row r="144" spans="2:11">
      <c r="B144" s="112"/>
      <c r="C144" s="125"/>
      <c r="D144" s="125"/>
      <c r="E144" s="125"/>
      <c r="F144" s="125"/>
      <c r="G144" s="125"/>
      <c r="H144" s="125"/>
      <c r="I144" s="113"/>
      <c r="J144" s="113"/>
      <c r="K144" s="125"/>
    </row>
    <row r="145" spans="2:11">
      <c r="B145" s="112"/>
      <c r="C145" s="125"/>
      <c r="D145" s="125"/>
      <c r="E145" s="125"/>
      <c r="F145" s="125"/>
      <c r="G145" s="125"/>
      <c r="H145" s="125"/>
      <c r="I145" s="113"/>
      <c r="J145" s="113"/>
      <c r="K145" s="125"/>
    </row>
    <row r="146" spans="2:11">
      <c r="B146" s="112"/>
      <c r="C146" s="125"/>
      <c r="D146" s="125"/>
      <c r="E146" s="125"/>
      <c r="F146" s="125"/>
      <c r="G146" s="125"/>
      <c r="H146" s="125"/>
      <c r="I146" s="113"/>
      <c r="J146" s="113"/>
      <c r="K146" s="125"/>
    </row>
    <row r="147" spans="2:11">
      <c r="B147" s="112"/>
      <c r="C147" s="125"/>
      <c r="D147" s="125"/>
      <c r="E147" s="125"/>
      <c r="F147" s="125"/>
      <c r="G147" s="125"/>
      <c r="H147" s="125"/>
      <c r="I147" s="113"/>
      <c r="J147" s="113"/>
      <c r="K147" s="125"/>
    </row>
    <row r="148" spans="2:11">
      <c r="B148" s="112"/>
      <c r="C148" s="125"/>
      <c r="D148" s="125"/>
      <c r="E148" s="125"/>
      <c r="F148" s="125"/>
      <c r="G148" s="125"/>
      <c r="H148" s="125"/>
      <c r="I148" s="113"/>
      <c r="J148" s="113"/>
      <c r="K148" s="125"/>
    </row>
    <row r="149" spans="2:11">
      <c r="B149" s="112"/>
      <c r="C149" s="125"/>
      <c r="D149" s="125"/>
      <c r="E149" s="125"/>
      <c r="F149" s="125"/>
      <c r="G149" s="125"/>
      <c r="H149" s="125"/>
      <c r="I149" s="113"/>
      <c r="J149" s="113"/>
      <c r="K149" s="125"/>
    </row>
    <row r="150" spans="2:11">
      <c r="B150" s="112"/>
      <c r="C150" s="125"/>
      <c r="D150" s="125"/>
      <c r="E150" s="125"/>
      <c r="F150" s="125"/>
      <c r="G150" s="125"/>
      <c r="H150" s="125"/>
      <c r="I150" s="113"/>
      <c r="J150" s="113"/>
      <c r="K150" s="125"/>
    </row>
    <row r="151" spans="2:11">
      <c r="B151" s="112"/>
      <c r="C151" s="125"/>
      <c r="D151" s="125"/>
      <c r="E151" s="125"/>
      <c r="F151" s="125"/>
      <c r="G151" s="125"/>
      <c r="H151" s="125"/>
      <c r="I151" s="113"/>
      <c r="J151" s="113"/>
      <c r="K151" s="125"/>
    </row>
    <row r="152" spans="2:11">
      <c r="B152" s="112"/>
      <c r="C152" s="125"/>
      <c r="D152" s="125"/>
      <c r="E152" s="125"/>
      <c r="F152" s="125"/>
      <c r="G152" s="125"/>
      <c r="H152" s="125"/>
      <c r="I152" s="113"/>
      <c r="J152" s="113"/>
      <c r="K152" s="125"/>
    </row>
    <row r="153" spans="2:11">
      <c r="B153" s="112"/>
      <c r="C153" s="125"/>
      <c r="D153" s="125"/>
      <c r="E153" s="125"/>
      <c r="F153" s="125"/>
      <c r="G153" s="125"/>
      <c r="H153" s="125"/>
      <c r="I153" s="113"/>
      <c r="J153" s="113"/>
      <c r="K153" s="125"/>
    </row>
    <row r="154" spans="2:11">
      <c r="B154" s="112"/>
      <c r="C154" s="125"/>
      <c r="D154" s="125"/>
      <c r="E154" s="125"/>
      <c r="F154" s="125"/>
      <c r="G154" s="125"/>
      <c r="H154" s="125"/>
      <c r="I154" s="113"/>
      <c r="J154" s="113"/>
      <c r="K154" s="125"/>
    </row>
    <row r="155" spans="2:11">
      <c r="B155" s="112"/>
      <c r="C155" s="125"/>
      <c r="D155" s="125"/>
      <c r="E155" s="125"/>
      <c r="F155" s="125"/>
      <c r="G155" s="125"/>
      <c r="H155" s="125"/>
      <c r="I155" s="113"/>
      <c r="J155" s="113"/>
      <c r="K155" s="125"/>
    </row>
    <row r="156" spans="2:11">
      <c r="B156" s="112"/>
      <c r="C156" s="125"/>
      <c r="D156" s="125"/>
      <c r="E156" s="125"/>
      <c r="F156" s="125"/>
      <c r="G156" s="125"/>
      <c r="H156" s="125"/>
      <c r="I156" s="113"/>
      <c r="J156" s="113"/>
      <c r="K156" s="125"/>
    </row>
    <row r="157" spans="2:11">
      <c r="B157" s="112"/>
      <c r="C157" s="125"/>
      <c r="D157" s="125"/>
      <c r="E157" s="125"/>
      <c r="F157" s="125"/>
      <c r="G157" s="125"/>
      <c r="H157" s="125"/>
      <c r="I157" s="113"/>
      <c r="J157" s="113"/>
      <c r="K157" s="125"/>
    </row>
    <row r="158" spans="2:11">
      <c r="B158" s="112"/>
      <c r="C158" s="125"/>
      <c r="D158" s="125"/>
      <c r="E158" s="125"/>
      <c r="F158" s="125"/>
      <c r="G158" s="125"/>
      <c r="H158" s="125"/>
      <c r="I158" s="113"/>
      <c r="J158" s="113"/>
      <c r="K158" s="125"/>
    </row>
    <row r="159" spans="2:11">
      <c r="B159" s="112"/>
      <c r="C159" s="125"/>
      <c r="D159" s="125"/>
      <c r="E159" s="125"/>
      <c r="F159" s="125"/>
      <c r="G159" s="125"/>
      <c r="H159" s="125"/>
      <c r="I159" s="113"/>
      <c r="J159" s="113"/>
      <c r="K159" s="125"/>
    </row>
    <row r="160" spans="2:11">
      <c r="B160" s="112"/>
      <c r="C160" s="125"/>
      <c r="D160" s="125"/>
      <c r="E160" s="125"/>
      <c r="F160" s="125"/>
      <c r="G160" s="125"/>
      <c r="H160" s="125"/>
      <c r="I160" s="113"/>
      <c r="J160" s="113"/>
      <c r="K160" s="125"/>
    </row>
    <row r="161" spans="2:11">
      <c r="B161" s="112"/>
      <c r="C161" s="125"/>
      <c r="D161" s="125"/>
      <c r="E161" s="125"/>
      <c r="F161" s="125"/>
      <c r="G161" s="125"/>
      <c r="H161" s="125"/>
      <c r="I161" s="113"/>
      <c r="J161" s="113"/>
      <c r="K161" s="125"/>
    </row>
    <row r="162" spans="2:11">
      <c r="B162" s="112"/>
      <c r="C162" s="125"/>
      <c r="D162" s="125"/>
      <c r="E162" s="125"/>
      <c r="F162" s="125"/>
      <c r="G162" s="125"/>
      <c r="H162" s="125"/>
      <c r="I162" s="113"/>
      <c r="J162" s="113"/>
      <c r="K162" s="125"/>
    </row>
    <row r="163" spans="2:11">
      <c r="B163" s="112"/>
      <c r="C163" s="125"/>
      <c r="D163" s="125"/>
      <c r="E163" s="125"/>
      <c r="F163" s="125"/>
      <c r="G163" s="125"/>
      <c r="H163" s="125"/>
      <c r="I163" s="113"/>
      <c r="J163" s="113"/>
      <c r="K163" s="125"/>
    </row>
    <row r="164" spans="2:11">
      <c r="B164" s="112"/>
      <c r="C164" s="125"/>
      <c r="D164" s="125"/>
      <c r="E164" s="125"/>
      <c r="F164" s="125"/>
      <c r="G164" s="125"/>
      <c r="H164" s="125"/>
      <c r="I164" s="113"/>
      <c r="J164" s="113"/>
      <c r="K164" s="125"/>
    </row>
    <row r="165" spans="2:11">
      <c r="B165" s="112"/>
      <c r="C165" s="125"/>
      <c r="D165" s="125"/>
      <c r="E165" s="125"/>
      <c r="F165" s="125"/>
      <c r="G165" s="125"/>
      <c r="H165" s="125"/>
      <c r="I165" s="113"/>
      <c r="J165" s="113"/>
      <c r="K165" s="125"/>
    </row>
    <row r="166" spans="2:11">
      <c r="B166" s="112"/>
      <c r="C166" s="125"/>
      <c r="D166" s="125"/>
      <c r="E166" s="125"/>
      <c r="F166" s="125"/>
      <c r="G166" s="125"/>
      <c r="H166" s="125"/>
      <c r="I166" s="113"/>
      <c r="J166" s="113"/>
      <c r="K166" s="125"/>
    </row>
    <row r="167" spans="2:11">
      <c r="B167" s="112"/>
      <c r="C167" s="125"/>
      <c r="D167" s="125"/>
      <c r="E167" s="125"/>
      <c r="F167" s="125"/>
      <c r="G167" s="125"/>
      <c r="H167" s="125"/>
      <c r="I167" s="113"/>
      <c r="J167" s="113"/>
      <c r="K167" s="125"/>
    </row>
    <row r="168" spans="2:11">
      <c r="B168" s="112"/>
      <c r="C168" s="125"/>
      <c r="D168" s="125"/>
      <c r="E168" s="125"/>
      <c r="F168" s="125"/>
      <c r="G168" s="125"/>
      <c r="H168" s="125"/>
      <c r="I168" s="113"/>
      <c r="J168" s="113"/>
      <c r="K168" s="125"/>
    </row>
    <row r="169" spans="2:11">
      <c r="B169" s="112"/>
      <c r="C169" s="125"/>
      <c r="D169" s="125"/>
      <c r="E169" s="125"/>
      <c r="F169" s="125"/>
      <c r="G169" s="125"/>
      <c r="H169" s="125"/>
      <c r="I169" s="113"/>
      <c r="J169" s="113"/>
      <c r="K169" s="125"/>
    </row>
    <row r="170" spans="2:11">
      <c r="B170" s="112"/>
      <c r="C170" s="125"/>
      <c r="D170" s="125"/>
      <c r="E170" s="125"/>
      <c r="F170" s="125"/>
      <c r="G170" s="125"/>
      <c r="H170" s="125"/>
      <c r="I170" s="113"/>
      <c r="J170" s="113"/>
      <c r="K170" s="125"/>
    </row>
    <row r="171" spans="2:11">
      <c r="B171" s="112"/>
      <c r="C171" s="125"/>
      <c r="D171" s="125"/>
      <c r="E171" s="125"/>
      <c r="F171" s="125"/>
      <c r="G171" s="125"/>
      <c r="H171" s="125"/>
      <c r="I171" s="113"/>
      <c r="J171" s="113"/>
      <c r="K171" s="125"/>
    </row>
    <row r="172" spans="2:11">
      <c r="B172" s="112"/>
      <c r="C172" s="125"/>
      <c r="D172" s="125"/>
      <c r="E172" s="125"/>
      <c r="F172" s="125"/>
      <c r="G172" s="125"/>
      <c r="H172" s="125"/>
      <c r="I172" s="113"/>
      <c r="J172" s="113"/>
      <c r="K172" s="125"/>
    </row>
    <row r="173" spans="2:11">
      <c r="B173" s="112"/>
      <c r="C173" s="125"/>
      <c r="D173" s="125"/>
      <c r="E173" s="125"/>
      <c r="F173" s="125"/>
      <c r="G173" s="125"/>
      <c r="H173" s="125"/>
      <c r="I173" s="113"/>
      <c r="J173" s="113"/>
      <c r="K173" s="125"/>
    </row>
    <row r="174" spans="2:11">
      <c r="B174" s="112"/>
      <c r="C174" s="125"/>
      <c r="D174" s="125"/>
      <c r="E174" s="125"/>
      <c r="F174" s="125"/>
      <c r="G174" s="125"/>
      <c r="H174" s="125"/>
      <c r="I174" s="113"/>
      <c r="J174" s="113"/>
      <c r="K174" s="125"/>
    </row>
    <row r="175" spans="2:11">
      <c r="B175" s="112"/>
      <c r="C175" s="125"/>
      <c r="D175" s="125"/>
      <c r="E175" s="125"/>
      <c r="F175" s="125"/>
      <c r="G175" s="125"/>
      <c r="H175" s="125"/>
      <c r="I175" s="113"/>
      <c r="J175" s="113"/>
      <c r="K175" s="125"/>
    </row>
    <row r="176" spans="2:11">
      <c r="B176" s="112"/>
      <c r="C176" s="125"/>
      <c r="D176" s="125"/>
      <c r="E176" s="125"/>
      <c r="F176" s="125"/>
      <c r="G176" s="125"/>
      <c r="H176" s="125"/>
      <c r="I176" s="113"/>
      <c r="J176" s="113"/>
      <c r="K176" s="125"/>
    </row>
    <row r="177" spans="2:11">
      <c r="B177" s="112"/>
      <c r="C177" s="125"/>
      <c r="D177" s="125"/>
      <c r="E177" s="125"/>
      <c r="F177" s="125"/>
      <c r="G177" s="125"/>
      <c r="H177" s="125"/>
      <c r="I177" s="113"/>
      <c r="J177" s="113"/>
      <c r="K177" s="125"/>
    </row>
    <row r="178" spans="2:11">
      <c r="B178" s="112"/>
      <c r="C178" s="125"/>
      <c r="D178" s="125"/>
      <c r="E178" s="125"/>
      <c r="F178" s="125"/>
      <c r="G178" s="125"/>
      <c r="H178" s="125"/>
      <c r="I178" s="113"/>
      <c r="J178" s="113"/>
      <c r="K178" s="125"/>
    </row>
    <row r="179" spans="2:11">
      <c r="B179" s="112"/>
      <c r="C179" s="125"/>
      <c r="D179" s="125"/>
      <c r="E179" s="125"/>
      <c r="F179" s="125"/>
      <c r="G179" s="125"/>
      <c r="H179" s="125"/>
      <c r="I179" s="113"/>
      <c r="J179" s="113"/>
      <c r="K179" s="125"/>
    </row>
    <row r="180" spans="2:11">
      <c r="B180" s="112"/>
      <c r="C180" s="125"/>
      <c r="D180" s="125"/>
      <c r="E180" s="125"/>
      <c r="F180" s="125"/>
      <c r="G180" s="125"/>
      <c r="H180" s="125"/>
      <c r="I180" s="113"/>
      <c r="J180" s="113"/>
      <c r="K180" s="125"/>
    </row>
    <row r="181" spans="2:11">
      <c r="B181" s="112"/>
      <c r="C181" s="125"/>
      <c r="D181" s="125"/>
      <c r="E181" s="125"/>
      <c r="F181" s="125"/>
      <c r="G181" s="125"/>
      <c r="H181" s="125"/>
      <c r="I181" s="113"/>
      <c r="J181" s="113"/>
      <c r="K181" s="125"/>
    </row>
    <row r="182" spans="2:11">
      <c r="B182" s="112"/>
      <c r="C182" s="125"/>
      <c r="D182" s="125"/>
      <c r="E182" s="125"/>
      <c r="F182" s="125"/>
      <c r="G182" s="125"/>
      <c r="H182" s="125"/>
      <c r="I182" s="113"/>
      <c r="J182" s="113"/>
      <c r="K182" s="125"/>
    </row>
    <row r="183" spans="2:11">
      <c r="B183" s="112"/>
      <c r="C183" s="125"/>
      <c r="D183" s="125"/>
      <c r="E183" s="125"/>
      <c r="F183" s="125"/>
      <c r="G183" s="125"/>
      <c r="H183" s="125"/>
      <c r="I183" s="113"/>
      <c r="J183" s="113"/>
      <c r="K183" s="125"/>
    </row>
    <row r="184" spans="2:11">
      <c r="B184" s="112"/>
      <c r="C184" s="125"/>
      <c r="D184" s="125"/>
      <c r="E184" s="125"/>
      <c r="F184" s="125"/>
      <c r="G184" s="125"/>
      <c r="H184" s="125"/>
      <c r="I184" s="113"/>
      <c r="J184" s="113"/>
      <c r="K184" s="125"/>
    </row>
    <row r="185" spans="2:11">
      <c r="B185" s="112"/>
      <c r="C185" s="125"/>
      <c r="D185" s="125"/>
      <c r="E185" s="125"/>
      <c r="F185" s="125"/>
      <c r="G185" s="125"/>
      <c r="H185" s="125"/>
      <c r="I185" s="113"/>
      <c r="J185" s="113"/>
      <c r="K185" s="125"/>
    </row>
    <row r="186" spans="2:11">
      <c r="B186" s="112"/>
      <c r="C186" s="125"/>
      <c r="D186" s="125"/>
      <c r="E186" s="125"/>
      <c r="F186" s="125"/>
      <c r="G186" s="125"/>
      <c r="H186" s="125"/>
      <c r="I186" s="113"/>
      <c r="J186" s="113"/>
      <c r="K186" s="125"/>
    </row>
    <row r="187" spans="2:11">
      <c r="B187" s="112"/>
      <c r="C187" s="125"/>
      <c r="D187" s="125"/>
      <c r="E187" s="125"/>
      <c r="F187" s="125"/>
      <c r="G187" s="125"/>
      <c r="H187" s="125"/>
      <c r="I187" s="113"/>
      <c r="J187" s="113"/>
      <c r="K187" s="125"/>
    </row>
    <row r="188" spans="2:11">
      <c r="B188" s="112"/>
      <c r="C188" s="125"/>
      <c r="D188" s="125"/>
      <c r="E188" s="125"/>
      <c r="F188" s="125"/>
      <c r="G188" s="125"/>
      <c r="H188" s="125"/>
      <c r="I188" s="113"/>
      <c r="J188" s="113"/>
      <c r="K188" s="125"/>
    </row>
    <row r="189" spans="2:11">
      <c r="B189" s="112"/>
      <c r="C189" s="125"/>
      <c r="D189" s="125"/>
      <c r="E189" s="125"/>
      <c r="F189" s="125"/>
      <c r="G189" s="125"/>
      <c r="H189" s="125"/>
      <c r="I189" s="113"/>
      <c r="J189" s="113"/>
      <c r="K189" s="125"/>
    </row>
    <row r="190" spans="2:11">
      <c r="B190" s="112"/>
      <c r="C190" s="125"/>
      <c r="D190" s="125"/>
      <c r="E190" s="125"/>
      <c r="F190" s="125"/>
      <c r="G190" s="125"/>
      <c r="H190" s="125"/>
      <c r="I190" s="113"/>
      <c r="J190" s="113"/>
      <c r="K190" s="125"/>
    </row>
    <row r="191" spans="2:11">
      <c r="B191" s="112"/>
      <c r="C191" s="125"/>
      <c r="D191" s="125"/>
      <c r="E191" s="125"/>
      <c r="F191" s="125"/>
      <c r="G191" s="125"/>
      <c r="H191" s="125"/>
      <c r="I191" s="113"/>
      <c r="J191" s="113"/>
      <c r="K191" s="125"/>
    </row>
    <row r="192" spans="2:11">
      <c r="B192" s="112"/>
      <c r="C192" s="125"/>
      <c r="D192" s="125"/>
      <c r="E192" s="125"/>
      <c r="F192" s="125"/>
      <c r="G192" s="125"/>
      <c r="H192" s="125"/>
      <c r="I192" s="113"/>
      <c r="J192" s="113"/>
      <c r="K192" s="125"/>
    </row>
    <row r="193" spans="2:11">
      <c r="B193" s="112"/>
      <c r="C193" s="125"/>
      <c r="D193" s="125"/>
      <c r="E193" s="125"/>
      <c r="F193" s="125"/>
      <c r="G193" s="125"/>
      <c r="H193" s="125"/>
      <c r="I193" s="113"/>
      <c r="J193" s="113"/>
      <c r="K193" s="125"/>
    </row>
    <row r="194" spans="2:11">
      <c r="B194" s="112"/>
      <c r="C194" s="125"/>
      <c r="D194" s="125"/>
      <c r="E194" s="125"/>
      <c r="F194" s="125"/>
      <c r="G194" s="125"/>
      <c r="H194" s="125"/>
      <c r="I194" s="113"/>
      <c r="J194" s="113"/>
      <c r="K194" s="125"/>
    </row>
    <row r="195" spans="2:11">
      <c r="B195" s="112"/>
      <c r="C195" s="125"/>
      <c r="D195" s="125"/>
      <c r="E195" s="125"/>
      <c r="F195" s="125"/>
      <c r="G195" s="125"/>
      <c r="H195" s="125"/>
      <c r="I195" s="113"/>
      <c r="J195" s="113"/>
      <c r="K195" s="125"/>
    </row>
    <row r="196" spans="2:11">
      <c r="B196" s="112"/>
      <c r="C196" s="125"/>
      <c r="D196" s="125"/>
      <c r="E196" s="125"/>
      <c r="F196" s="125"/>
      <c r="G196" s="125"/>
      <c r="H196" s="125"/>
      <c r="I196" s="113"/>
      <c r="J196" s="113"/>
      <c r="K196" s="125"/>
    </row>
    <row r="197" spans="2:11">
      <c r="B197" s="112"/>
      <c r="C197" s="125"/>
      <c r="D197" s="125"/>
      <c r="E197" s="125"/>
      <c r="F197" s="125"/>
      <c r="G197" s="125"/>
      <c r="H197" s="125"/>
      <c r="I197" s="113"/>
      <c r="J197" s="113"/>
      <c r="K197" s="125"/>
    </row>
    <row r="198" spans="2:11">
      <c r="B198" s="112"/>
      <c r="C198" s="125"/>
      <c r="D198" s="125"/>
      <c r="E198" s="125"/>
      <c r="F198" s="125"/>
      <c r="G198" s="125"/>
      <c r="H198" s="125"/>
      <c r="I198" s="113"/>
      <c r="J198" s="113"/>
      <c r="K198" s="125"/>
    </row>
    <row r="199" spans="2:11">
      <c r="B199" s="112"/>
      <c r="C199" s="125"/>
      <c r="D199" s="125"/>
      <c r="E199" s="125"/>
      <c r="F199" s="125"/>
      <c r="G199" s="125"/>
      <c r="H199" s="125"/>
      <c r="I199" s="113"/>
      <c r="J199" s="113"/>
      <c r="K199" s="125"/>
    </row>
    <row r="200" spans="2:11">
      <c r="B200" s="112"/>
      <c r="C200" s="125"/>
      <c r="D200" s="125"/>
      <c r="E200" s="125"/>
      <c r="F200" s="125"/>
      <c r="G200" s="125"/>
      <c r="H200" s="125"/>
      <c r="I200" s="113"/>
      <c r="J200" s="113"/>
      <c r="K200" s="125"/>
    </row>
    <row r="201" spans="2:11">
      <c r="B201" s="112"/>
      <c r="C201" s="125"/>
      <c r="D201" s="125"/>
      <c r="E201" s="125"/>
      <c r="F201" s="125"/>
      <c r="G201" s="125"/>
      <c r="H201" s="125"/>
      <c r="I201" s="113"/>
      <c r="J201" s="113"/>
      <c r="K201" s="125"/>
    </row>
    <row r="202" spans="2:11">
      <c r="B202" s="112"/>
      <c r="C202" s="125"/>
      <c r="D202" s="125"/>
      <c r="E202" s="125"/>
      <c r="F202" s="125"/>
      <c r="G202" s="125"/>
      <c r="H202" s="125"/>
      <c r="I202" s="113"/>
      <c r="J202" s="113"/>
      <c r="K202" s="125"/>
    </row>
    <row r="203" spans="2:11">
      <c r="B203" s="112"/>
      <c r="C203" s="125"/>
      <c r="D203" s="125"/>
      <c r="E203" s="125"/>
      <c r="F203" s="125"/>
      <c r="G203" s="125"/>
      <c r="H203" s="125"/>
      <c r="I203" s="113"/>
      <c r="J203" s="113"/>
      <c r="K203" s="125"/>
    </row>
    <row r="204" spans="2:11">
      <c r="B204" s="112"/>
      <c r="C204" s="125"/>
      <c r="D204" s="125"/>
      <c r="E204" s="125"/>
      <c r="F204" s="125"/>
      <c r="G204" s="125"/>
      <c r="H204" s="125"/>
      <c r="I204" s="113"/>
      <c r="J204" s="113"/>
      <c r="K204" s="125"/>
    </row>
    <row r="205" spans="2:11">
      <c r="B205" s="112"/>
      <c r="C205" s="125"/>
      <c r="D205" s="125"/>
      <c r="E205" s="125"/>
      <c r="F205" s="125"/>
      <c r="G205" s="125"/>
      <c r="H205" s="125"/>
      <c r="I205" s="113"/>
      <c r="J205" s="113"/>
      <c r="K205" s="125"/>
    </row>
    <row r="206" spans="2:11">
      <c r="B206" s="112"/>
      <c r="C206" s="125"/>
      <c r="D206" s="125"/>
      <c r="E206" s="125"/>
      <c r="F206" s="125"/>
      <c r="G206" s="125"/>
      <c r="H206" s="125"/>
      <c r="I206" s="113"/>
      <c r="J206" s="113"/>
      <c r="K206" s="125"/>
    </row>
    <row r="207" spans="2:11">
      <c r="B207" s="112"/>
      <c r="C207" s="125"/>
      <c r="D207" s="125"/>
      <c r="E207" s="125"/>
      <c r="F207" s="125"/>
      <c r="G207" s="125"/>
      <c r="H207" s="125"/>
      <c r="I207" s="113"/>
      <c r="J207" s="113"/>
      <c r="K207" s="125"/>
    </row>
    <row r="208" spans="2:11">
      <c r="B208" s="112"/>
      <c r="C208" s="125"/>
      <c r="D208" s="125"/>
      <c r="E208" s="125"/>
      <c r="F208" s="125"/>
      <c r="G208" s="125"/>
      <c r="H208" s="125"/>
      <c r="I208" s="113"/>
      <c r="J208" s="113"/>
      <c r="K208" s="125"/>
    </row>
    <row r="209" spans="2:11">
      <c r="B209" s="112"/>
      <c r="C209" s="125"/>
      <c r="D209" s="125"/>
      <c r="E209" s="125"/>
      <c r="F209" s="125"/>
      <c r="G209" s="125"/>
      <c r="H209" s="125"/>
      <c r="I209" s="113"/>
      <c r="J209" s="113"/>
      <c r="K209" s="125"/>
    </row>
    <row r="210" spans="2:11">
      <c r="B210" s="112"/>
      <c r="C210" s="125"/>
      <c r="D210" s="125"/>
      <c r="E210" s="125"/>
      <c r="F210" s="125"/>
      <c r="G210" s="125"/>
      <c r="H210" s="125"/>
      <c r="I210" s="113"/>
      <c r="J210" s="113"/>
      <c r="K210" s="125"/>
    </row>
    <row r="211" spans="2:11">
      <c r="B211" s="112"/>
      <c r="C211" s="125"/>
      <c r="D211" s="125"/>
      <c r="E211" s="125"/>
      <c r="F211" s="125"/>
      <c r="G211" s="125"/>
      <c r="H211" s="125"/>
      <c r="I211" s="113"/>
      <c r="J211" s="113"/>
      <c r="K211" s="125"/>
    </row>
    <row r="212" spans="2:11">
      <c r="B212" s="112"/>
      <c r="C212" s="125"/>
      <c r="D212" s="125"/>
      <c r="E212" s="125"/>
      <c r="F212" s="125"/>
      <c r="G212" s="125"/>
      <c r="H212" s="125"/>
      <c r="I212" s="113"/>
      <c r="J212" s="113"/>
      <c r="K212" s="125"/>
    </row>
    <row r="213" spans="2:11">
      <c r="B213" s="112"/>
      <c r="C213" s="125"/>
      <c r="D213" s="125"/>
      <c r="E213" s="125"/>
      <c r="F213" s="125"/>
      <c r="G213" s="125"/>
      <c r="H213" s="125"/>
      <c r="I213" s="113"/>
      <c r="J213" s="113"/>
      <c r="K213" s="125"/>
    </row>
    <row r="214" spans="2:11">
      <c r="B214" s="112"/>
      <c r="C214" s="125"/>
      <c r="D214" s="125"/>
      <c r="E214" s="125"/>
      <c r="F214" s="125"/>
      <c r="G214" s="125"/>
      <c r="H214" s="125"/>
      <c r="I214" s="113"/>
      <c r="J214" s="113"/>
      <c r="K214" s="125"/>
    </row>
    <row r="215" spans="2:11">
      <c r="B215" s="112"/>
      <c r="C215" s="125"/>
      <c r="D215" s="125"/>
      <c r="E215" s="125"/>
      <c r="F215" s="125"/>
      <c r="G215" s="125"/>
      <c r="H215" s="125"/>
      <c r="I215" s="113"/>
      <c r="J215" s="113"/>
      <c r="K215" s="125"/>
    </row>
    <row r="216" spans="2:11">
      <c r="B216" s="112"/>
      <c r="C216" s="125"/>
      <c r="D216" s="125"/>
      <c r="E216" s="125"/>
      <c r="F216" s="125"/>
      <c r="G216" s="125"/>
      <c r="H216" s="125"/>
      <c r="I216" s="113"/>
      <c r="J216" s="113"/>
      <c r="K216" s="125"/>
    </row>
    <row r="217" spans="2:11">
      <c r="B217" s="112"/>
      <c r="C217" s="125"/>
      <c r="D217" s="125"/>
      <c r="E217" s="125"/>
      <c r="F217" s="125"/>
      <c r="G217" s="125"/>
      <c r="H217" s="125"/>
      <c r="I217" s="113"/>
      <c r="J217" s="113"/>
      <c r="K217" s="125"/>
    </row>
    <row r="218" spans="2:11">
      <c r="B218" s="112"/>
      <c r="C218" s="125"/>
      <c r="D218" s="125"/>
      <c r="E218" s="125"/>
      <c r="F218" s="125"/>
      <c r="G218" s="125"/>
      <c r="H218" s="125"/>
      <c r="I218" s="113"/>
      <c r="J218" s="113"/>
      <c r="K218" s="125"/>
    </row>
    <row r="219" spans="2:11">
      <c r="B219" s="112"/>
      <c r="C219" s="125"/>
      <c r="D219" s="125"/>
      <c r="E219" s="125"/>
      <c r="F219" s="125"/>
      <c r="G219" s="125"/>
      <c r="H219" s="125"/>
      <c r="I219" s="113"/>
      <c r="J219" s="113"/>
      <c r="K219" s="125"/>
    </row>
    <row r="220" spans="2:11">
      <c r="B220" s="112"/>
      <c r="C220" s="125"/>
      <c r="D220" s="125"/>
      <c r="E220" s="125"/>
      <c r="F220" s="125"/>
      <c r="G220" s="125"/>
      <c r="H220" s="125"/>
      <c r="I220" s="113"/>
      <c r="J220" s="113"/>
      <c r="K220" s="125"/>
    </row>
    <row r="221" spans="2:11">
      <c r="B221" s="112"/>
      <c r="C221" s="125"/>
      <c r="D221" s="125"/>
      <c r="E221" s="125"/>
      <c r="F221" s="125"/>
      <c r="G221" s="125"/>
      <c r="H221" s="125"/>
      <c r="I221" s="113"/>
      <c r="J221" s="113"/>
      <c r="K221" s="125"/>
    </row>
    <row r="222" spans="2:11">
      <c r="B222" s="112"/>
      <c r="C222" s="125"/>
      <c r="D222" s="125"/>
      <c r="E222" s="125"/>
      <c r="F222" s="125"/>
      <c r="G222" s="125"/>
      <c r="H222" s="125"/>
      <c r="I222" s="113"/>
      <c r="J222" s="113"/>
      <c r="K222" s="125"/>
    </row>
    <row r="223" spans="2:11">
      <c r="B223" s="112"/>
      <c r="C223" s="125"/>
      <c r="D223" s="125"/>
      <c r="E223" s="125"/>
      <c r="F223" s="125"/>
      <c r="G223" s="125"/>
      <c r="H223" s="125"/>
      <c r="I223" s="113"/>
      <c r="J223" s="113"/>
      <c r="K223" s="125"/>
    </row>
    <row r="224" spans="2:11">
      <c r="B224" s="112"/>
      <c r="C224" s="125"/>
      <c r="D224" s="125"/>
      <c r="E224" s="125"/>
      <c r="F224" s="125"/>
      <c r="G224" s="125"/>
      <c r="H224" s="125"/>
      <c r="I224" s="113"/>
      <c r="J224" s="113"/>
      <c r="K224" s="125"/>
    </row>
    <row r="225" spans="2:11">
      <c r="B225" s="112"/>
      <c r="C225" s="125"/>
      <c r="D225" s="125"/>
      <c r="E225" s="125"/>
      <c r="F225" s="125"/>
      <c r="G225" s="125"/>
      <c r="H225" s="125"/>
      <c r="I225" s="113"/>
      <c r="J225" s="113"/>
      <c r="K225" s="125"/>
    </row>
    <row r="226" spans="2:11">
      <c r="B226" s="112"/>
      <c r="C226" s="125"/>
      <c r="D226" s="125"/>
      <c r="E226" s="125"/>
      <c r="F226" s="125"/>
      <c r="G226" s="125"/>
      <c r="H226" s="125"/>
      <c r="I226" s="113"/>
      <c r="J226" s="113"/>
      <c r="K226" s="125"/>
    </row>
    <row r="227" spans="2:11">
      <c r="B227" s="112"/>
      <c r="C227" s="125"/>
      <c r="D227" s="125"/>
      <c r="E227" s="125"/>
      <c r="F227" s="125"/>
      <c r="G227" s="125"/>
      <c r="H227" s="125"/>
      <c r="I227" s="113"/>
      <c r="J227" s="113"/>
      <c r="K227" s="125"/>
    </row>
    <row r="228" spans="2:11">
      <c r="B228" s="112"/>
      <c r="C228" s="125"/>
      <c r="D228" s="125"/>
      <c r="E228" s="125"/>
      <c r="F228" s="125"/>
      <c r="G228" s="125"/>
      <c r="H228" s="125"/>
      <c r="I228" s="113"/>
      <c r="J228" s="113"/>
      <c r="K228" s="125"/>
    </row>
    <row r="229" spans="2:11">
      <c r="B229" s="112"/>
      <c r="C229" s="125"/>
      <c r="D229" s="125"/>
      <c r="E229" s="125"/>
      <c r="F229" s="125"/>
      <c r="G229" s="125"/>
      <c r="H229" s="125"/>
      <c r="I229" s="113"/>
      <c r="J229" s="113"/>
      <c r="K229" s="125"/>
    </row>
    <row r="230" spans="2:11">
      <c r="B230" s="112"/>
      <c r="C230" s="125"/>
      <c r="D230" s="125"/>
      <c r="E230" s="125"/>
      <c r="F230" s="125"/>
      <c r="G230" s="125"/>
      <c r="H230" s="125"/>
      <c r="I230" s="113"/>
      <c r="J230" s="113"/>
      <c r="K230" s="125"/>
    </row>
    <row r="231" spans="2:11">
      <c r="B231" s="112"/>
      <c r="C231" s="125"/>
      <c r="D231" s="125"/>
      <c r="E231" s="125"/>
      <c r="F231" s="125"/>
      <c r="G231" s="125"/>
      <c r="H231" s="125"/>
      <c r="I231" s="113"/>
      <c r="J231" s="113"/>
      <c r="K231" s="125"/>
    </row>
    <row r="232" spans="2:11">
      <c r="B232" s="112"/>
      <c r="C232" s="125"/>
      <c r="D232" s="125"/>
      <c r="E232" s="125"/>
      <c r="F232" s="125"/>
      <c r="G232" s="125"/>
      <c r="H232" s="125"/>
      <c r="I232" s="113"/>
      <c r="J232" s="113"/>
      <c r="K232" s="125"/>
    </row>
    <row r="233" spans="2:11">
      <c r="B233" s="112"/>
      <c r="C233" s="125"/>
      <c r="D233" s="125"/>
      <c r="E233" s="125"/>
      <c r="F233" s="125"/>
      <c r="G233" s="125"/>
      <c r="H233" s="125"/>
      <c r="I233" s="113"/>
      <c r="J233" s="113"/>
      <c r="K233" s="125"/>
    </row>
    <row r="234" spans="2:11">
      <c r="B234" s="112"/>
      <c r="C234" s="125"/>
      <c r="D234" s="125"/>
      <c r="E234" s="125"/>
      <c r="F234" s="125"/>
      <c r="G234" s="125"/>
      <c r="H234" s="125"/>
      <c r="I234" s="113"/>
      <c r="J234" s="113"/>
      <c r="K234" s="125"/>
    </row>
    <row r="235" spans="2:11">
      <c r="B235" s="112"/>
      <c r="C235" s="125"/>
      <c r="D235" s="125"/>
      <c r="E235" s="125"/>
      <c r="F235" s="125"/>
      <c r="G235" s="125"/>
      <c r="H235" s="125"/>
      <c r="I235" s="113"/>
      <c r="J235" s="113"/>
      <c r="K235" s="125"/>
    </row>
    <row r="236" spans="2:11">
      <c r="B236" s="112"/>
      <c r="C236" s="125"/>
      <c r="D236" s="125"/>
      <c r="E236" s="125"/>
      <c r="F236" s="125"/>
      <c r="G236" s="125"/>
      <c r="H236" s="125"/>
      <c r="I236" s="113"/>
      <c r="J236" s="113"/>
      <c r="K236" s="125"/>
    </row>
    <row r="237" spans="2:11">
      <c r="B237" s="112"/>
      <c r="C237" s="125"/>
      <c r="D237" s="125"/>
      <c r="E237" s="125"/>
      <c r="F237" s="125"/>
      <c r="G237" s="125"/>
      <c r="H237" s="125"/>
      <c r="I237" s="113"/>
      <c r="J237" s="113"/>
      <c r="K237" s="125"/>
    </row>
    <row r="238" spans="2:11">
      <c r="B238" s="112"/>
      <c r="C238" s="125"/>
      <c r="D238" s="125"/>
      <c r="E238" s="125"/>
      <c r="F238" s="125"/>
      <c r="G238" s="125"/>
      <c r="H238" s="125"/>
      <c r="I238" s="113"/>
      <c r="J238" s="113"/>
      <c r="K238" s="125"/>
    </row>
    <row r="239" spans="2:11">
      <c r="B239" s="112"/>
      <c r="C239" s="125"/>
      <c r="D239" s="125"/>
      <c r="E239" s="125"/>
      <c r="F239" s="125"/>
      <c r="G239" s="125"/>
      <c r="H239" s="125"/>
      <c r="I239" s="113"/>
      <c r="J239" s="113"/>
      <c r="K239" s="125"/>
    </row>
    <row r="240" spans="2:11">
      <c r="B240" s="112"/>
      <c r="C240" s="125"/>
      <c r="D240" s="125"/>
      <c r="E240" s="125"/>
      <c r="F240" s="125"/>
      <c r="G240" s="125"/>
      <c r="H240" s="125"/>
      <c r="I240" s="113"/>
      <c r="J240" s="113"/>
      <c r="K240" s="125"/>
    </row>
    <row r="241" spans="2:11">
      <c r="B241" s="112"/>
      <c r="C241" s="125"/>
      <c r="D241" s="125"/>
      <c r="E241" s="125"/>
      <c r="F241" s="125"/>
      <c r="G241" s="125"/>
      <c r="H241" s="125"/>
      <c r="I241" s="113"/>
      <c r="J241" s="113"/>
      <c r="K241" s="125"/>
    </row>
    <row r="242" spans="2:11">
      <c r="B242" s="112"/>
      <c r="C242" s="125"/>
      <c r="D242" s="125"/>
      <c r="E242" s="125"/>
      <c r="F242" s="125"/>
      <c r="G242" s="125"/>
      <c r="H242" s="125"/>
      <c r="I242" s="113"/>
      <c r="J242" s="113"/>
      <c r="K242" s="125"/>
    </row>
    <row r="243" spans="2:11">
      <c r="B243" s="112"/>
      <c r="C243" s="125"/>
      <c r="D243" s="125"/>
      <c r="E243" s="125"/>
      <c r="F243" s="125"/>
      <c r="G243" s="125"/>
      <c r="H243" s="125"/>
      <c r="I243" s="113"/>
      <c r="J243" s="113"/>
      <c r="K243" s="125"/>
    </row>
    <row r="244" spans="2:11">
      <c r="B244" s="112"/>
      <c r="C244" s="125"/>
      <c r="D244" s="125"/>
      <c r="E244" s="125"/>
      <c r="F244" s="125"/>
      <c r="G244" s="125"/>
      <c r="H244" s="125"/>
      <c r="I244" s="113"/>
      <c r="J244" s="113"/>
      <c r="K244" s="125"/>
    </row>
    <row r="245" spans="2:11">
      <c r="B245" s="112"/>
      <c r="C245" s="125"/>
      <c r="D245" s="125"/>
      <c r="E245" s="125"/>
      <c r="F245" s="125"/>
      <c r="G245" s="125"/>
      <c r="H245" s="125"/>
      <c r="I245" s="113"/>
      <c r="J245" s="113"/>
      <c r="K245" s="125"/>
    </row>
    <row r="246" spans="2:11">
      <c r="B246" s="112"/>
      <c r="C246" s="125"/>
      <c r="D246" s="125"/>
      <c r="E246" s="125"/>
      <c r="F246" s="125"/>
      <c r="G246" s="125"/>
      <c r="H246" s="125"/>
      <c r="I246" s="113"/>
      <c r="J246" s="113"/>
      <c r="K246" s="125"/>
    </row>
    <row r="247" spans="2:11">
      <c r="B247" s="112"/>
      <c r="C247" s="125"/>
      <c r="D247" s="125"/>
      <c r="E247" s="125"/>
      <c r="F247" s="125"/>
      <c r="G247" s="125"/>
      <c r="H247" s="125"/>
      <c r="I247" s="113"/>
      <c r="J247" s="113"/>
      <c r="K247" s="125"/>
    </row>
    <row r="248" spans="2:11">
      <c r="B248" s="112"/>
      <c r="C248" s="125"/>
      <c r="D248" s="125"/>
      <c r="E248" s="125"/>
      <c r="F248" s="125"/>
      <c r="G248" s="125"/>
      <c r="H248" s="125"/>
      <c r="I248" s="113"/>
      <c r="J248" s="113"/>
      <c r="K248" s="125"/>
    </row>
    <row r="249" spans="2:11">
      <c r="B249" s="112"/>
      <c r="C249" s="125"/>
      <c r="D249" s="125"/>
      <c r="E249" s="125"/>
      <c r="F249" s="125"/>
      <c r="G249" s="125"/>
      <c r="H249" s="125"/>
      <c r="I249" s="113"/>
      <c r="J249" s="113"/>
      <c r="K249" s="125"/>
    </row>
    <row r="250" spans="2:11">
      <c r="B250" s="112"/>
      <c r="C250" s="125"/>
      <c r="D250" s="125"/>
      <c r="E250" s="125"/>
      <c r="F250" s="125"/>
      <c r="G250" s="125"/>
      <c r="H250" s="125"/>
      <c r="I250" s="113"/>
      <c r="J250" s="113"/>
      <c r="K250" s="125"/>
    </row>
    <row r="251" spans="2:11">
      <c r="B251" s="112"/>
      <c r="C251" s="125"/>
      <c r="D251" s="125"/>
      <c r="E251" s="125"/>
      <c r="F251" s="125"/>
      <c r="G251" s="125"/>
      <c r="H251" s="125"/>
      <c r="I251" s="113"/>
      <c r="J251" s="113"/>
      <c r="K251" s="125"/>
    </row>
    <row r="252" spans="2:11">
      <c r="B252" s="112"/>
      <c r="C252" s="125"/>
      <c r="D252" s="125"/>
      <c r="E252" s="125"/>
      <c r="F252" s="125"/>
      <c r="G252" s="125"/>
      <c r="H252" s="125"/>
      <c r="I252" s="113"/>
      <c r="J252" s="113"/>
      <c r="K252" s="125"/>
    </row>
    <row r="253" spans="2:11">
      <c r="B253" s="112"/>
      <c r="C253" s="125"/>
      <c r="D253" s="125"/>
      <c r="E253" s="125"/>
      <c r="F253" s="125"/>
      <c r="G253" s="125"/>
      <c r="H253" s="125"/>
      <c r="I253" s="113"/>
      <c r="J253" s="113"/>
      <c r="K253" s="125"/>
    </row>
    <row r="254" spans="2:11">
      <c r="B254" s="112"/>
      <c r="C254" s="125"/>
      <c r="D254" s="125"/>
      <c r="E254" s="125"/>
      <c r="F254" s="125"/>
      <c r="G254" s="125"/>
      <c r="H254" s="125"/>
      <c r="I254" s="113"/>
      <c r="J254" s="113"/>
      <c r="K254" s="125"/>
    </row>
    <row r="255" spans="2:11">
      <c r="B255" s="112"/>
      <c r="C255" s="125"/>
      <c r="D255" s="125"/>
      <c r="E255" s="125"/>
      <c r="F255" s="125"/>
      <c r="G255" s="125"/>
      <c r="H255" s="125"/>
      <c r="I255" s="113"/>
      <c r="J255" s="113"/>
      <c r="K255" s="125"/>
    </row>
    <row r="256" spans="2:11">
      <c r="B256" s="112"/>
      <c r="C256" s="125"/>
      <c r="D256" s="125"/>
      <c r="E256" s="125"/>
      <c r="F256" s="125"/>
      <c r="G256" s="125"/>
      <c r="H256" s="125"/>
      <c r="I256" s="113"/>
      <c r="J256" s="113"/>
      <c r="K256" s="125"/>
    </row>
    <row r="257" spans="2:11">
      <c r="B257" s="112"/>
      <c r="C257" s="125"/>
      <c r="D257" s="125"/>
      <c r="E257" s="125"/>
      <c r="F257" s="125"/>
      <c r="G257" s="125"/>
      <c r="H257" s="125"/>
      <c r="I257" s="113"/>
      <c r="J257" s="113"/>
      <c r="K257" s="125"/>
    </row>
    <row r="258" spans="2:11">
      <c r="B258" s="112"/>
      <c r="C258" s="125"/>
      <c r="D258" s="125"/>
      <c r="E258" s="125"/>
      <c r="F258" s="125"/>
      <c r="G258" s="125"/>
      <c r="H258" s="125"/>
      <c r="I258" s="113"/>
      <c r="J258" s="113"/>
      <c r="K258" s="125"/>
    </row>
    <row r="259" spans="2:11">
      <c r="B259" s="112"/>
      <c r="C259" s="125"/>
      <c r="D259" s="125"/>
      <c r="E259" s="125"/>
      <c r="F259" s="125"/>
      <c r="G259" s="125"/>
      <c r="H259" s="125"/>
      <c r="I259" s="113"/>
      <c r="J259" s="113"/>
      <c r="K259" s="125"/>
    </row>
    <row r="260" spans="2:11">
      <c r="B260" s="112"/>
      <c r="C260" s="125"/>
      <c r="D260" s="125"/>
      <c r="E260" s="125"/>
      <c r="F260" s="125"/>
      <c r="G260" s="125"/>
      <c r="H260" s="125"/>
      <c r="I260" s="113"/>
      <c r="J260" s="113"/>
      <c r="K260" s="125"/>
    </row>
    <row r="261" spans="2:11">
      <c r="B261" s="112"/>
      <c r="C261" s="125"/>
      <c r="D261" s="125"/>
      <c r="E261" s="125"/>
      <c r="F261" s="125"/>
      <c r="G261" s="125"/>
      <c r="H261" s="125"/>
      <c r="I261" s="113"/>
      <c r="J261" s="113"/>
      <c r="K261" s="125"/>
    </row>
    <row r="262" spans="2:11">
      <c r="B262" s="112"/>
      <c r="C262" s="125"/>
      <c r="D262" s="125"/>
      <c r="E262" s="125"/>
      <c r="F262" s="125"/>
      <c r="G262" s="125"/>
      <c r="H262" s="125"/>
      <c r="I262" s="113"/>
      <c r="J262" s="113"/>
      <c r="K262" s="125"/>
    </row>
    <row r="263" spans="2:11">
      <c r="B263" s="112"/>
      <c r="C263" s="125"/>
      <c r="D263" s="125"/>
      <c r="E263" s="125"/>
      <c r="F263" s="125"/>
      <c r="G263" s="125"/>
      <c r="H263" s="125"/>
      <c r="I263" s="113"/>
      <c r="J263" s="113"/>
      <c r="K263" s="125"/>
    </row>
    <row r="264" spans="2:11">
      <c r="B264" s="112"/>
      <c r="C264" s="125"/>
      <c r="D264" s="125"/>
      <c r="E264" s="125"/>
      <c r="F264" s="125"/>
      <c r="G264" s="125"/>
      <c r="H264" s="125"/>
      <c r="I264" s="113"/>
      <c r="J264" s="113"/>
      <c r="K264" s="125"/>
    </row>
    <row r="265" spans="2:11">
      <c r="B265" s="112"/>
      <c r="C265" s="125"/>
      <c r="D265" s="125"/>
      <c r="E265" s="125"/>
      <c r="F265" s="125"/>
      <c r="G265" s="125"/>
      <c r="H265" s="125"/>
      <c r="I265" s="113"/>
      <c r="J265" s="113"/>
      <c r="K265" s="125"/>
    </row>
    <row r="266" spans="2:11">
      <c r="B266" s="112"/>
      <c r="C266" s="125"/>
      <c r="D266" s="125"/>
      <c r="E266" s="125"/>
      <c r="F266" s="125"/>
      <c r="G266" s="125"/>
      <c r="H266" s="125"/>
      <c r="I266" s="113"/>
      <c r="J266" s="113"/>
      <c r="K266" s="125"/>
    </row>
    <row r="267" spans="2:11">
      <c r="B267" s="112"/>
      <c r="C267" s="125"/>
      <c r="D267" s="125"/>
      <c r="E267" s="125"/>
      <c r="F267" s="125"/>
      <c r="G267" s="125"/>
      <c r="H267" s="125"/>
      <c r="I267" s="113"/>
      <c r="J267" s="113"/>
      <c r="K267" s="125"/>
    </row>
    <row r="268" spans="2:11">
      <c r="B268" s="112"/>
      <c r="C268" s="125"/>
      <c r="D268" s="125"/>
      <c r="E268" s="125"/>
      <c r="F268" s="125"/>
      <c r="G268" s="125"/>
      <c r="H268" s="125"/>
      <c r="I268" s="113"/>
      <c r="J268" s="113"/>
      <c r="K268" s="125"/>
    </row>
    <row r="269" spans="2:11">
      <c r="B269" s="112"/>
      <c r="C269" s="125"/>
      <c r="D269" s="125"/>
      <c r="E269" s="125"/>
      <c r="F269" s="125"/>
      <c r="G269" s="125"/>
      <c r="H269" s="125"/>
      <c r="I269" s="113"/>
      <c r="J269" s="113"/>
      <c r="K269" s="125"/>
    </row>
    <row r="270" spans="2:11">
      <c r="B270" s="112"/>
      <c r="C270" s="125"/>
      <c r="D270" s="125"/>
      <c r="E270" s="125"/>
      <c r="F270" s="125"/>
      <c r="G270" s="125"/>
      <c r="H270" s="125"/>
      <c r="I270" s="113"/>
      <c r="J270" s="113"/>
      <c r="K270" s="125"/>
    </row>
    <row r="271" spans="2:11">
      <c r="B271" s="112"/>
      <c r="C271" s="125"/>
      <c r="D271" s="125"/>
      <c r="E271" s="125"/>
      <c r="F271" s="125"/>
      <c r="G271" s="125"/>
      <c r="H271" s="125"/>
      <c r="I271" s="113"/>
      <c r="J271" s="113"/>
      <c r="K271" s="125"/>
    </row>
    <row r="272" spans="2:11">
      <c r="B272" s="112"/>
      <c r="C272" s="125"/>
      <c r="D272" s="125"/>
      <c r="E272" s="125"/>
      <c r="F272" s="125"/>
      <c r="G272" s="125"/>
      <c r="H272" s="125"/>
      <c r="I272" s="113"/>
      <c r="J272" s="113"/>
      <c r="K272" s="125"/>
    </row>
    <row r="273" spans="2:11">
      <c r="B273" s="112"/>
      <c r="C273" s="125"/>
      <c r="D273" s="125"/>
      <c r="E273" s="125"/>
      <c r="F273" s="125"/>
      <c r="G273" s="125"/>
      <c r="H273" s="125"/>
      <c r="I273" s="113"/>
      <c r="J273" s="113"/>
      <c r="K273" s="125"/>
    </row>
    <row r="274" spans="2:11">
      <c r="B274" s="112"/>
      <c r="C274" s="125"/>
      <c r="D274" s="125"/>
      <c r="E274" s="125"/>
      <c r="F274" s="125"/>
      <c r="G274" s="125"/>
      <c r="H274" s="125"/>
      <c r="I274" s="113"/>
      <c r="J274" s="113"/>
      <c r="K274" s="125"/>
    </row>
    <row r="275" spans="2:11">
      <c r="B275" s="112"/>
      <c r="C275" s="125"/>
      <c r="D275" s="125"/>
      <c r="E275" s="125"/>
      <c r="F275" s="125"/>
      <c r="G275" s="125"/>
      <c r="H275" s="125"/>
      <c r="I275" s="113"/>
      <c r="J275" s="113"/>
      <c r="K275" s="125"/>
    </row>
    <row r="276" spans="2:11">
      <c r="B276" s="112"/>
      <c r="C276" s="125"/>
      <c r="D276" s="125"/>
      <c r="E276" s="125"/>
      <c r="F276" s="125"/>
      <c r="G276" s="125"/>
      <c r="H276" s="125"/>
      <c r="I276" s="113"/>
      <c r="J276" s="113"/>
      <c r="K276" s="125"/>
    </row>
    <row r="277" spans="2:11">
      <c r="B277" s="112"/>
      <c r="C277" s="125"/>
      <c r="D277" s="125"/>
      <c r="E277" s="125"/>
      <c r="F277" s="125"/>
      <c r="G277" s="125"/>
      <c r="H277" s="125"/>
      <c r="I277" s="113"/>
      <c r="J277" s="113"/>
      <c r="K277" s="125"/>
    </row>
    <row r="278" spans="2:11">
      <c r="B278" s="112"/>
      <c r="C278" s="125"/>
      <c r="D278" s="125"/>
      <c r="E278" s="125"/>
      <c r="F278" s="125"/>
      <c r="G278" s="125"/>
      <c r="H278" s="125"/>
      <c r="I278" s="113"/>
      <c r="J278" s="113"/>
      <c r="K278" s="125"/>
    </row>
    <row r="279" spans="2:11">
      <c r="B279" s="112"/>
      <c r="C279" s="125"/>
      <c r="D279" s="125"/>
      <c r="E279" s="125"/>
      <c r="F279" s="125"/>
      <c r="G279" s="125"/>
      <c r="H279" s="125"/>
      <c r="I279" s="113"/>
      <c r="J279" s="113"/>
      <c r="K279" s="125"/>
    </row>
    <row r="280" spans="2:11">
      <c r="B280" s="112"/>
      <c r="C280" s="125"/>
      <c r="D280" s="125"/>
      <c r="E280" s="125"/>
      <c r="F280" s="125"/>
      <c r="G280" s="125"/>
      <c r="H280" s="125"/>
      <c r="I280" s="113"/>
      <c r="J280" s="113"/>
      <c r="K280" s="125"/>
    </row>
    <row r="281" spans="2:11">
      <c r="B281" s="112"/>
      <c r="C281" s="125"/>
      <c r="D281" s="125"/>
      <c r="E281" s="125"/>
      <c r="F281" s="125"/>
      <c r="G281" s="125"/>
      <c r="H281" s="125"/>
      <c r="I281" s="113"/>
      <c r="J281" s="113"/>
      <c r="K281" s="125"/>
    </row>
    <row r="282" spans="2:11">
      <c r="B282" s="112"/>
      <c r="C282" s="125"/>
      <c r="D282" s="125"/>
      <c r="E282" s="125"/>
      <c r="F282" s="125"/>
      <c r="G282" s="125"/>
      <c r="H282" s="125"/>
      <c r="I282" s="113"/>
      <c r="J282" s="113"/>
      <c r="K282" s="125"/>
    </row>
    <row r="283" spans="2:11">
      <c r="B283" s="112"/>
      <c r="C283" s="125"/>
      <c r="D283" s="125"/>
      <c r="E283" s="125"/>
      <c r="F283" s="125"/>
      <c r="G283" s="125"/>
      <c r="H283" s="125"/>
      <c r="I283" s="113"/>
      <c r="J283" s="113"/>
      <c r="K283" s="125"/>
    </row>
    <row r="284" spans="2:11">
      <c r="B284" s="112"/>
      <c r="C284" s="125"/>
      <c r="D284" s="125"/>
      <c r="E284" s="125"/>
      <c r="F284" s="125"/>
      <c r="G284" s="125"/>
      <c r="H284" s="125"/>
      <c r="I284" s="113"/>
      <c r="J284" s="113"/>
      <c r="K284" s="125"/>
    </row>
    <row r="285" spans="2:11">
      <c r="B285" s="112"/>
      <c r="C285" s="125"/>
      <c r="D285" s="125"/>
      <c r="E285" s="125"/>
      <c r="F285" s="125"/>
      <c r="G285" s="125"/>
      <c r="H285" s="125"/>
      <c r="I285" s="113"/>
      <c r="J285" s="113"/>
      <c r="K285" s="125"/>
    </row>
    <row r="286" spans="2:11">
      <c r="B286" s="112"/>
      <c r="C286" s="125"/>
      <c r="D286" s="125"/>
      <c r="E286" s="125"/>
      <c r="F286" s="125"/>
      <c r="G286" s="125"/>
      <c r="H286" s="125"/>
      <c r="I286" s="113"/>
      <c r="J286" s="113"/>
      <c r="K286" s="125"/>
    </row>
    <row r="287" spans="2:11">
      <c r="B287" s="112"/>
      <c r="C287" s="125"/>
      <c r="D287" s="125"/>
      <c r="E287" s="125"/>
      <c r="F287" s="125"/>
      <c r="G287" s="125"/>
      <c r="H287" s="125"/>
      <c r="I287" s="113"/>
      <c r="J287" s="113"/>
      <c r="K287" s="125"/>
    </row>
    <row r="288" spans="2:11">
      <c r="B288" s="112"/>
      <c r="C288" s="125"/>
      <c r="D288" s="125"/>
      <c r="E288" s="125"/>
      <c r="F288" s="125"/>
      <c r="G288" s="125"/>
      <c r="H288" s="125"/>
      <c r="I288" s="113"/>
      <c r="J288" s="113"/>
      <c r="K288" s="125"/>
    </row>
    <row r="289" spans="2:11">
      <c r="B289" s="112"/>
      <c r="C289" s="125"/>
      <c r="D289" s="125"/>
      <c r="E289" s="125"/>
      <c r="F289" s="125"/>
      <c r="G289" s="125"/>
      <c r="H289" s="125"/>
      <c r="I289" s="113"/>
      <c r="J289" s="113"/>
      <c r="K289" s="125"/>
    </row>
    <row r="290" spans="2:11">
      <c r="B290" s="112"/>
      <c r="C290" s="125"/>
      <c r="D290" s="125"/>
      <c r="E290" s="125"/>
      <c r="F290" s="125"/>
      <c r="G290" s="125"/>
      <c r="H290" s="125"/>
      <c r="I290" s="113"/>
      <c r="J290" s="113"/>
      <c r="K290" s="125"/>
    </row>
    <row r="291" spans="2:11">
      <c r="B291" s="112"/>
      <c r="C291" s="125"/>
      <c r="D291" s="125"/>
      <c r="E291" s="125"/>
      <c r="F291" s="125"/>
      <c r="G291" s="125"/>
      <c r="H291" s="125"/>
      <c r="I291" s="113"/>
      <c r="J291" s="113"/>
      <c r="K291" s="125"/>
    </row>
    <row r="292" spans="2:11">
      <c r="B292" s="112"/>
      <c r="C292" s="125"/>
      <c r="D292" s="125"/>
      <c r="E292" s="125"/>
      <c r="F292" s="125"/>
      <c r="G292" s="125"/>
      <c r="H292" s="125"/>
      <c r="I292" s="113"/>
      <c r="J292" s="113"/>
      <c r="K292" s="125"/>
    </row>
    <row r="293" spans="2:11">
      <c r="B293" s="112"/>
      <c r="C293" s="125"/>
      <c r="D293" s="125"/>
      <c r="E293" s="125"/>
      <c r="F293" s="125"/>
      <c r="G293" s="125"/>
      <c r="H293" s="125"/>
      <c r="I293" s="113"/>
      <c r="J293" s="113"/>
      <c r="K293" s="125"/>
    </row>
    <row r="294" spans="2:11">
      <c r="B294" s="112"/>
      <c r="C294" s="125"/>
      <c r="D294" s="125"/>
      <c r="E294" s="125"/>
      <c r="F294" s="125"/>
      <c r="G294" s="125"/>
      <c r="H294" s="125"/>
      <c r="I294" s="113"/>
      <c r="J294" s="113"/>
      <c r="K294" s="125"/>
    </row>
    <row r="295" spans="2:11">
      <c r="B295" s="112"/>
      <c r="C295" s="125"/>
      <c r="D295" s="125"/>
      <c r="E295" s="125"/>
      <c r="F295" s="125"/>
      <c r="G295" s="125"/>
      <c r="H295" s="125"/>
      <c r="I295" s="113"/>
      <c r="J295" s="113"/>
      <c r="K295" s="125"/>
    </row>
    <row r="296" spans="2:11">
      <c r="B296" s="112"/>
      <c r="C296" s="125"/>
      <c r="D296" s="125"/>
      <c r="E296" s="125"/>
      <c r="F296" s="125"/>
      <c r="G296" s="125"/>
      <c r="H296" s="125"/>
      <c r="I296" s="113"/>
      <c r="J296" s="113"/>
      <c r="K296" s="125"/>
    </row>
    <row r="297" spans="2:11">
      <c r="B297" s="112"/>
      <c r="C297" s="125"/>
      <c r="D297" s="125"/>
      <c r="E297" s="125"/>
      <c r="F297" s="125"/>
      <c r="G297" s="125"/>
      <c r="H297" s="125"/>
      <c r="I297" s="113"/>
      <c r="J297" s="113"/>
      <c r="K297" s="125"/>
    </row>
    <row r="298" spans="2:11">
      <c r="B298" s="112"/>
      <c r="C298" s="125"/>
      <c r="D298" s="125"/>
      <c r="E298" s="125"/>
      <c r="F298" s="125"/>
      <c r="G298" s="125"/>
      <c r="H298" s="125"/>
      <c r="I298" s="113"/>
      <c r="J298" s="113"/>
      <c r="K298" s="125"/>
    </row>
    <row r="299" spans="2:11">
      <c r="B299" s="112"/>
      <c r="C299" s="125"/>
      <c r="D299" s="125"/>
      <c r="E299" s="125"/>
      <c r="F299" s="125"/>
      <c r="G299" s="125"/>
      <c r="H299" s="125"/>
      <c r="I299" s="113"/>
      <c r="J299" s="113"/>
      <c r="K299" s="125"/>
    </row>
    <row r="300" spans="2:11">
      <c r="B300" s="112"/>
      <c r="C300" s="125"/>
      <c r="D300" s="125"/>
      <c r="E300" s="125"/>
      <c r="F300" s="125"/>
      <c r="G300" s="125"/>
      <c r="H300" s="125"/>
      <c r="I300" s="113"/>
      <c r="J300" s="113"/>
      <c r="K300" s="125"/>
    </row>
    <row r="301" spans="2:11">
      <c r="B301" s="112"/>
      <c r="C301" s="125"/>
      <c r="D301" s="125"/>
      <c r="E301" s="125"/>
      <c r="F301" s="125"/>
      <c r="G301" s="125"/>
      <c r="H301" s="125"/>
      <c r="I301" s="113"/>
      <c r="J301" s="113"/>
      <c r="K301" s="125"/>
    </row>
    <row r="302" spans="2:11">
      <c r="B302" s="112"/>
      <c r="C302" s="125"/>
      <c r="D302" s="125"/>
      <c r="E302" s="125"/>
      <c r="F302" s="125"/>
      <c r="G302" s="125"/>
      <c r="H302" s="125"/>
      <c r="I302" s="113"/>
      <c r="J302" s="113"/>
      <c r="K302" s="125"/>
    </row>
    <row r="303" spans="2:11">
      <c r="B303" s="112"/>
      <c r="C303" s="125"/>
      <c r="D303" s="125"/>
      <c r="E303" s="125"/>
      <c r="F303" s="125"/>
      <c r="G303" s="125"/>
      <c r="H303" s="125"/>
      <c r="I303" s="113"/>
      <c r="J303" s="113"/>
      <c r="K303" s="125"/>
    </row>
    <row r="304" spans="2:11">
      <c r="B304" s="112"/>
      <c r="C304" s="125"/>
      <c r="D304" s="125"/>
      <c r="E304" s="125"/>
      <c r="F304" s="125"/>
      <c r="G304" s="125"/>
      <c r="H304" s="125"/>
      <c r="I304" s="113"/>
      <c r="J304" s="113"/>
      <c r="K304" s="125"/>
    </row>
    <row r="305" spans="2:11">
      <c r="B305" s="112"/>
      <c r="C305" s="125"/>
      <c r="D305" s="125"/>
      <c r="E305" s="125"/>
      <c r="F305" s="125"/>
      <c r="G305" s="125"/>
      <c r="H305" s="125"/>
      <c r="I305" s="113"/>
      <c r="J305" s="113"/>
      <c r="K305" s="125"/>
    </row>
    <row r="306" spans="2:11">
      <c r="B306" s="112"/>
      <c r="C306" s="125"/>
      <c r="D306" s="125"/>
      <c r="E306" s="125"/>
      <c r="F306" s="125"/>
      <c r="G306" s="125"/>
      <c r="H306" s="125"/>
      <c r="I306" s="113"/>
      <c r="J306" s="113"/>
      <c r="K306" s="125"/>
    </row>
    <row r="307" spans="2:11">
      <c r="B307" s="112"/>
      <c r="C307" s="125"/>
      <c r="D307" s="125"/>
      <c r="E307" s="125"/>
      <c r="F307" s="125"/>
      <c r="G307" s="125"/>
      <c r="H307" s="125"/>
      <c r="I307" s="113"/>
      <c r="J307" s="113"/>
      <c r="K307" s="125"/>
    </row>
    <row r="308" spans="2:11">
      <c r="B308" s="112"/>
      <c r="C308" s="125"/>
      <c r="D308" s="125"/>
      <c r="E308" s="125"/>
      <c r="F308" s="125"/>
      <c r="G308" s="125"/>
      <c r="H308" s="125"/>
      <c r="I308" s="113"/>
      <c r="J308" s="113"/>
      <c r="K308" s="125"/>
    </row>
    <row r="309" spans="2:11">
      <c r="B309" s="112"/>
      <c r="C309" s="125"/>
      <c r="D309" s="125"/>
      <c r="E309" s="125"/>
      <c r="F309" s="125"/>
      <c r="G309" s="125"/>
      <c r="H309" s="125"/>
      <c r="I309" s="113"/>
      <c r="J309" s="113"/>
      <c r="K309" s="125"/>
    </row>
    <row r="310" spans="2:11">
      <c r="B310" s="112"/>
      <c r="C310" s="125"/>
      <c r="D310" s="125"/>
      <c r="E310" s="125"/>
      <c r="F310" s="125"/>
      <c r="G310" s="125"/>
      <c r="H310" s="125"/>
      <c r="I310" s="113"/>
      <c r="J310" s="113"/>
      <c r="K310" s="125"/>
    </row>
    <row r="311" spans="2:11">
      <c r="B311" s="112"/>
      <c r="C311" s="125"/>
      <c r="D311" s="125"/>
      <c r="E311" s="125"/>
      <c r="F311" s="125"/>
      <c r="G311" s="125"/>
      <c r="H311" s="125"/>
      <c r="I311" s="113"/>
      <c r="J311" s="113"/>
      <c r="K311" s="125"/>
    </row>
    <row r="312" spans="2:11">
      <c r="B312" s="112"/>
      <c r="C312" s="125"/>
      <c r="D312" s="125"/>
      <c r="E312" s="125"/>
      <c r="F312" s="125"/>
      <c r="G312" s="125"/>
      <c r="H312" s="125"/>
      <c r="I312" s="113"/>
      <c r="J312" s="113"/>
      <c r="K312" s="125"/>
    </row>
    <row r="313" spans="2:11">
      <c r="B313" s="112"/>
      <c r="C313" s="125"/>
      <c r="D313" s="125"/>
      <c r="E313" s="125"/>
      <c r="F313" s="125"/>
      <c r="G313" s="125"/>
      <c r="H313" s="125"/>
      <c r="I313" s="113"/>
      <c r="J313" s="113"/>
      <c r="K313" s="125"/>
    </row>
    <row r="314" spans="2:11">
      <c r="B314" s="112"/>
      <c r="C314" s="125"/>
      <c r="D314" s="125"/>
      <c r="E314" s="125"/>
      <c r="F314" s="125"/>
      <c r="G314" s="125"/>
      <c r="H314" s="125"/>
      <c r="I314" s="113"/>
      <c r="J314" s="113"/>
      <c r="K314" s="125"/>
    </row>
    <row r="315" spans="2:11">
      <c r="B315" s="112"/>
      <c r="C315" s="125"/>
      <c r="D315" s="125"/>
      <c r="E315" s="125"/>
      <c r="F315" s="125"/>
      <c r="G315" s="125"/>
      <c r="H315" s="125"/>
      <c r="I315" s="113"/>
      <c r="J315" s="113"/>
      <c r="K315" s="125"/>
    </row>
    <row r="316" spans="2:11">
      <c r="B316" s="112"/>
      <c r="C316" s="125"/>
      <c r="D316" s="125"/>
      <c r="E316" s="125"/>
      <c r="F316" s="125"/>
      <c r="G316" s="125"/>
      <c r="H316" s="125"/>
      <c r="I316" s="113"/>
      <c r="J316" s="113"/>
      <c r="K316" s="125"/>
    </row>
    <row r="317" spans="2:11">
      <c r="B317" s="112"/>
      <c r="C317" s="125"/>
      <c r="D317" s="125"/>
      <c r="E317" s="125"/>
      <c r="F317" s="125"/>
      <c r="G317" s="125"/>
      <c r="H317" s="125"/>
      <c r="I317" s="113"/>
      <c r="J317" s="113"/>
      <c r="K317" s="125"/>
    </row>
    <row r="318" spans="2:11">
      <c r="B318" s="112"/>
      <c r="C318" s="125"/>
      <c r="D318" s="125"/>
      <c r="E318" s="125"/>
      <c r="F318" s="125"/>
      <c r="G318" s="125"/>
      <c r="H318" s="125"/>
      <c r="I318" s="113"/>
      <c r="J318" s="113"/>
      <c r="K318" s="125"/>
    </row>
    <row r="319" spans="2:11">
      <c r="B319" s="112"/>
      <c r="C319" s="125"/>
      <c r="D319" s="125"/>
      <c r="E319" s="125"/>
      <c r="F319" s="125"/>
      <c r="G319" s="125"/>
      <c r="H319" s="125"/>
      <c r="I319" s="113"/>
      <c r="J319" s="113"/>
      <c r="K319" s="125"/>
    </row>
    <row r="320" spans="2:11">
      <c r="B320" s="112"/>
      <c r="C320" s="125"/>
      <c r="D320" s="125"/>
      <c r="E320" s="125"/>
      <c r="F320" s="125"/>
      <c r="G320" s="125"/>
      <c r="H320" s="125"/>
      <c r="I320" s="113"/>
      <c r="J320" s="113"/>
      <c r="K320" s="125"/>
    </row>
    <row r="321" spans="2:11">
      <c r="B321" s="112"/>
      <c r="C321" s="125"/>
      <c r="D321" s="125"/>
      <c r="E321" s="125"/>
      <c r="F321" s="125"/>
      <c r="G321" s="125"/>
      <c r="H321" s="125"/>
      <c r="I321" s="113"/>
      <c r="J321" s="113"/>
      <c r="K321" s="125"/>
    </row>
    <row r="322" spans="2:11">
      <c r="B322" s="112"/>
      <c r="C322" s="125"/>
      <c r="D322" s="125"/>
      <c r="E322" s="125"/>
      <c r="F322" s="125"/>
      <c r="G322" s="125"/>
      <c r="H322" s="125"/>
      <c r="I322" s="113"/>
      <c r="J322" s="113"/>
      <c r="K322" s="125"/>
    </row>
    <row r="323" spans="2:11">
      <c r="B323" s="112"/>
      <c r="C323" s="125"/>
      <c r="D323" s="125"/>
      <c r="E323" s="125"/>
      <c r="F323" s="125"/>
      <c r="G323" s="125"/>
      <c r="H323" s="125"/>
      <c r="I323" s="113"/>
      <c r="J323" s="113"/>
      <c r="K323" s="125"/>
    </row>
    <row r="324" spans="2:11">
      <c r="B324" s="112"/>
      <c r="C324" s="125"/>
      <c r="D324" s="125"/>
      <c r="E324" s="125"/>
      <c r="F324" s="125"/>
      <c r="G324" s="125"/>
      <c r="H324" s="125"/>
      <c r="I324" s="113"/>
      <c r="J324" s="113"/>
      <c r="K324" s="125"/>
    </row>
    <row r="325" spans="2:11">
      <c r="B325" s="112"/>
      <c r="C325" s="125"/>
      <c r="D325" s="125"/>
      <c r="E325" s="125"/>
      <c r="F325" s="125"/>
      <c r="G325" s="125"/>
      <c r="H325" s="125"/>
      <c r="I325" s="113"/>
      <c r="J325" s="113"/>
      <c r="K325" s="125"/>
    </row>
    <row r="326" spans="2:11">
      <c r="B326" s="112"/>
      <c r="C326" s="125"/>
      <c r="D326" s="125"/>
      <c r="E326" s="125"/>
      <c r="F326" s="125"/>
      <c r="G326" s="125"/>
      <c r="H326" s="125"/>
      <c r="I326" s="113"/>
      <c r="J326" s="113"/>
      <c r="K326" s="125"/>
    </row>
    <row r="327" spans="2:11">
      <c r="B327" s="112"/>
      <c r="C327" s="125"/>
      <c r="D327" s="125"/>
      <c r="E327" s="125"/>
      <c r="F327" s="125"/>
      <c r="G327" s="125"/>
      <c r="H327" s="125"/>
      <c r="I327" s="113"/>
      <c r="J327" s="113"/>
      <c r="K327" s="125"/>
    </row>
    <row r="328" spans="2:11">
      <c r="B328" s="112"/>
      <c r="C328" s="125"/>
      <c r="D328" s="125"/>
      <c r="E328" s="125"/>
      <c r="F328" s="125"/>
      <c r="G328" s="125"/>
      <c r="H328" s="125"/>
      <c r="I328" s="113"/>
      <c r="J328" s="113"/>
      <c r="K328" s="125"/>
    </row>
    <row r="329" spans="2:11">
      <c r="B329" s="112"/>
      <c r="C329" s="125"/>
      <c r="D329" s="125"/>
      <c r="E329" s="125"/>
      <c r="F329" s="125"/>
      <c r="G329" s="125"/>
      <c r="H329" s="125"/>
      <c r="I329" s="113"/>
      <c r="J329" s="113"/>
      <c r="K329" s="125"/>
    </row>
    <row r="330" spans="2:11">
      <c r="B330" s="112"/>
      <c r="C330" s="125"/>
      <c r="D330" s="125"/>
      <c r="E330" s="125"/>
      <c r="F330" s="125"/>
      <c r="G330" s="125"/>
      <c r="H330" s="125"/>
      <c r="I330" s="113"/>
      <c r="J330" s="113"/>
      <c r="K330" s="125"/>
    </row>
    <row r="331" spans="2:11">
      <c r="B331" s="112"/>
      <c r="C331" s="125"/>
      <c r="D331" s="125"/>
      <c r="E331" s="125"/>
      <c r="F331" s="125"/>
      <c r="G331" s="125"/>
      <c r="H331" s="125"/>
      <c r="I331" s="113"/>
      <c r="J331" s="113"/>
      <c r="K331" s="125"/>
    </row>
    <row r="332" spans="2:11">
      <c r="B332" s="112"/>
      <c r="C332" s="125"/>
      <c r="D332" s="125"/>
      <c r="E332" s="125"/>
      <c r="F332" s="125"/>
      <c r="G332" s="125"/>
      <c r="H332" s="125"/>
      <c r="I332" s="113"/>
      <c r="J332" s="113"/>
      <c r="K332" s="125"/>
    </row>
    <row r="333" spans="2:11">
      <c r="B333" s="112"/>
      <c r="C333" s="125"/>
      <c r="D333" s="125"/>
      <c r="E333" s="125"/>
      <c r="F333" s="125"/>
      <c r="G333" s="125"/>
      <c r="H333" s="125"/>
      <c r="I333" s="113"/>
      <c r="J333" s="113"/>
      <c r="K333" s="125"/>
    </row>
    <row r="334" spans="2:11">
      <c r="B334" s="112"/>
      <c r="C334" s="125"/>
      <c r="D334" s="125"/>
      <c r="E334" s="125"/>
      <c r="F334" s="125"/>
      <c r="G334" s="125"/>
      <c r="H334" s="125"/>
      <c r="I334" s="113"/>
      <c r="J334" s="113"/>
      <c r="K334" s="125"/>
    </row>
    <row r="335" spans="2:11">
      <c r="B335" s="112"/>
      <c r="C335" s="125"/>
      <c r="D335" s="125"/>
      <c r="E335" s="125"/>
      <c r="F335" s="125"/>
      <c r="G335" s="125"/>
      <c r="H335" s="125"/>
      <c r="I335" s="113"/>
      <c r="J335" s="113"/>
      <c r="K335" s="125"/>
    </row>
    <row r="336" spans="2:11">
      <c r="B336" s="112"/>
      <c r="C336" s="125"/>
      <c r="D336" s="125"/>
      <c r="E336" s="125"/>
      <c r="F336" s="125"/>
      <c r="G336" s="125"/>
      <c r="H336" s="125"/>
      <c r="I336" s="113"/>
      <c r="J336" s="113"/>
      <c r="K336" s="125"/>
    </row>
    <row r="337" spans="2:11">
      <c r="B337" s="112"/>
      <c r="C337" s="125"/>
      <c r="D337" s="125"/>
      <c r="E337" s="125"/>
      <c r="F337" s="125"/>
      <c r="G337" s="125"/>
      <c r="H337" s="125"/>
      <c r="I337" s="113"/>
      <c r="J337" s="113"/>
      <c r="K337" s="125"/>
    </row>
    <row r="338" spans="2:11">
      <c r="B338" s="112"/>
      <c r="C338" s="125"/>
      <c r="D338" s="125"/>
      <c r="E338" s="125"/>
      <c r="F338" s="125"/>
      <c r="G338" s="125"/>
      <c r="H338" s="125"/>
      <c r="I338" s="113"/>
      <c r="J338" s="113"/>
      <c r="K338" s="125"/>
    </row>
    <row r="339" spans="2:11">
      <c r="B339" s="112"/>
      <c r="C339" s="125"/>
      <c r="D339" s="125"/>
      <c r="E339" s="125"/>
      <c r="F339" s="125"/>
      <c r="G339" s="125"/>
      <c r="H339" s="125"/>
      <c r="I339" s="113"/>
      <c r="J339" s="113"/>
      <c r="K339" s="125"/>
    </row>
    <row r="340" spans="2:11">
      <c r="B340" s="112"/>
      <c r="C340" s="125"/>
      <c r="D340" s="125"/>
      <c r="E340" s="125"/>
      <c r="F340" s="125"/>
      <c r="G340" s="125"/>
      <c r="H340" s="125"/>
      <c r="I340" s="113"/>
      <c r="J340" s="113"/>
      <c r="K340" s="125"/>
    </row>
    <row r="341" spans="2:11">
      <c r="B341" s="112"/>
      <c r="C341" s="125"/>
      <c r="D341" s="125"/>
      <c r="E341" s="125"/>
      <c r="F341" s="125"/>
      <c r="G341" s="125"/>
      <c r="H341" s="125"/>
      <c r="I341" s="113"/>
      <c r="J341" s="113"/>
      <c r="K341" s="125"/>
    </row>
    <row r="342" spans="2:11">
      <c r="B342" s="112"/>
      <c r="C342" s="125"/>
      <c r="D342" s="125"/>
      <c r="E342" s="125"/>
      <c r="F342" s="125"/>
      <c r="G342" s="125"/>
      <c r="H342" s="125"/>
      <c r="I342" s="113"/>
      <c r="J342" s="113"/>
      <c r="K342" s="125"/>
    </row>
    <row r="343" spans="2:11">
      <c r="B343" s="112"/>
      <c r="C343" s="125"/>
      <c r="D343" s="125"/>
      <c r="E343" s="125"/>
      <c r="F343" s="125"/>
      <c r="G343" s="125"/>
      <c r="H343" s="125"/>
      <c r="I343" s="113"/>
      <c r="J343" s="113"/>
      <c r="K343" s="125"/>
    </row>
    <row r="344" spans="2:11">
      <c r="B344" s="112"/>
      <c r="C344" s="125"/>
      <c r="D344" s="125"/>
      <c r="E344" s="125"/>
      <c r="F344" s="125"/>
      <c r="G344" s="125"/>
      <c r="H344" s="125"/>
      <c r="I344" s="113"/>
      <c r="J344" s="113"/>
      <c r="K344" s="125"/>
    </row>
    <row r="345" spans="2:11">
      <c r="B345" s="112"/>
      <c r="C345" s="125"/>
      <c r="D345" s="125"/>
      <c r="E345" s="125"/>
      <c r="F345" s="125"/>
      <c r="G345" s="125"/>
      <c r="H345" s="125"/>
      <c r="I345" s="113"/>
      <c r="J345" s="113"/>
      <c r="K345" s="125"/>
    </row>
    <row r="346" spans="2:11">
      <c r="B346" s="112"/>
      <c r="C346" s="125"/>
      <c r="D346" s="125"/>
      <c r="E346" s="125"/>
      <c r="F346" s="125"/>
      <c r="G346" s="125"/>
      <c r="H346" s="125"/>
      <c r="I346" s="113"/>
      <c r="J346" s="113"/>
      <c r="K346" s="125"/>
    </row>
    <row r="347" spans="2:11">
      <c r="B347" s="112"/>
      <c r="C347" s="125"/>
      <c r="D347" s="125"/>
      <c r="E347" s="125"/>
      <c r="F347" s="125"/>
      <c r="G347" s="125"/>
      <c r="H347" s="125"/>
      <c r="I347" s="113"/>
      <c r="J347" s="113"/>
      <c r="K347" s="125"/>
    </row>
    <row r="348" spans="2:11">
      <c r="B348" s="112"/>
      <c r="C348" s="125"/>
      <c r="D348" s="125"/>
      <c r="E348" s="125"/>
      <c r="F348" s="125"/>
      <c r="G348" s="125"/>
      <c r="H348" s="125"/>
      <c r="I348" s="113"/>
      <c r="J348" s="113"/>
      <c r="K348" s="125"/>
    </row>
    <row r="349" spans="2:11">
      <c r="B349" s="112"/>
      <c r="C349" s="125"/>
      <c r="D349" s="125"/>
      <c r="E349" s="125"/>
      <c r="F349" s="125"/>
      <c r="G349" s="125"/>
      <c r="H349" s="125"/>
      <c r="I349" s="113"/>
      <c r="J349" s="113"/>
      <c r="K349" s="125"/>
    </row>
    <row r="350" spans="2:11">
      <c r="B350" s="112"/>
      <c r="C350" s="125"/>
      <c r="D350" s="125"/>
      <c r="E350" s="125"/>
      <c r="F350" s="125"/>
      <c r="G350" s="125"/>
      <c r="H350" s="125"/>
      <c r="I350" s="113"/>
      <c r="J350" s="113"/>
      <c r="K350" s="125"/>
    </row>
    <row r="351" spans="2:11">
      <c r="B351" s="112"/>
      <c r="C351" s="125"/>
      <c r="D351" s="125"/>
      <c r="E351" s="125"/>
      <c r="F351" s="125"/>
      <c r="G351" s="125"/>
      <c r="H351" s="125"/>
      <c r="I351" s="113"/>
      <c r="J351" s="113"/>
      <c r="K351" s="125"/>
    </row>
    <row r="352" spans="2:11">
      <c r="B352" s="112"/>
      <c r="C352" s="125"/>
      <c r="D352" s="125"/>
      <c r="E352" s="125"/>
      <c r="F352" s="125"/>
      <c r="G352" s="125"/>
      <c r="H352" s="125"/>
      <c r="I352" s="113"/>
      <c r="J352" s="113"/>
      <c r="K352" s="125"/>
    </row>
    <row r="353" spans="2:11">
      <c r="B353" s="112"/>
      <c r="C353" s="125"/>
      <c r="D353" s="125"/>
      <c r="E353" s="125"/>
      <c r="F353" s="125"/>
      <c r="G353" s="125"/>
      <c r="H353" s="125"/>
      <c r="I353" s="113"/>
      <c r="J353" s="113"/>
      <c r="K353" s="125"/>
    </row>
    <row r="354" spans="2:11">
      <c r="B354" s="112"/>
      <c r="C354" s="125"/>
      <c r="D354" s="125"/>
      <c r="E354" s="125"/>
      <c r="F354" s="125"/>
      <c r="G354" s="125"/>
      <c r="H354" s="125"/>
      <c r="I354" s="113"/>
      <c r="J354" s="113"/>
      <c r="K354" s="125"/>
    </row>
    <row r="355" spans="2:11">
      <c r="B355" s="112"/>
      <c r="C355" s="125"/>
      <c r="D355" s="125"/>
      <c r="E355" s="125"/>
      <c r="F355" s="125"/>
      <c r="G355" s="125"/>
      <c r="H355" s="125"/>
      <c r="I355" s="113"/>
      <c r="J355" s="113"/>
      <c r="K355" s="125"/>
    </row>
    <row r="356" spans="2:11">
      <c r="B356" s="112"/>
      <c r="C356" s="125"/>
      <c r="D356" s="125"/>
      <c r="E356" s="125"/>
      <c r="F356" s="125"/>
      <c r="G356" s="125"/>
      <c r="H356" s="125"/>
      <c r="I356" s="113"/>
      <c r="J356" s="113"/>
      <c r="K356" s="125"/>
    </row>
    <row r="357" spans="2:11">
      <c r="B357" s="112"/>
      <c r="C357" s="125"/>
      <c r="D357" s="125"/>
      <c r="E357" s="125"/>
      <c r="F357" s="125"/>
      <c r="G357" s="125"/>
      <c r="H357" s="125"/>
      <c r="I357" s="113"/>
      <c r="J357" s="113"/>
      <c r="K357" s="125"/>
    </row>
    <row r="358" spans="2:11">
      <c r="B358" s="112"/>
      <c r="C358" s="125"/>
      <c r="D358" s="125"/>
      <c r="E358" s="125"/>
      <c r="F358" s="125"/>
      <c r="G358" s="125"/>
      <c r="H358" s="125"/>
      <c r="I358" s="113"/>
      <c r="J358" s="113"/>
      <c r="K358" s="125"/>
    </row>
    <row r="359" spans="2:11">
      <c r="B359" s="112"/>
      <c r="C359" s="125"/>
      <c r="D359" s="125"/>
      <c r="E359" s="125"/>
      <c r="F359" s="125"/>
      <c r="G359" s="125"/>
      <c r="H359" s="125"/>
      <c r="I359" s="113"/>
      <c r="J359" s="113"/>
      <c r="K359" s="125"/>
    </row>
    <row r="360" spans="2:11">
      <c r="B360" s="112"/>
      <c r="C360" s="125"/>
      <c r="D360" s="125"/>
      <c r="E360" s="125"/>
      <c r="F360" s="125"/>
      <c r="G360" s="125"/>
      <c r="H360" s="125"/>
      <c r="I360" s="113"/>
      <c r="J360" s="113"/>
      <c r="K360" s="125"/>
    </row>
    <row r="361" spans="2:11">
      <c r="B361" s="112"/>
      <c r="C361" s="125"/>
      <c r="D361" s="125"/>
      <c r="E361" s="125"/>
      <c r="F361" s="125"/>
      <c r="G361" s="125"/>
      <c r="H361" s="125"/>
      <c r="I361" s="113"/>
      <c r="J361" s="113"/>
      <c r="K361" s="125"/>
    </row>
    <row r="362" spans="2:11">
      <c r="B362" s="112"/>
      <c r="C362" s="125"/>
      <c r="D362" s="125"/>
      <c r="E362" s="125"/>
      <c r="F362" s="125"/>
      <c r="G362" s="125"/>
      <c r="H362" s="125"/>
      <c r="I362" s="113"/>
      <c r="J362" s="113"/>
      <c r="K362" s="125"/>
    </row>
    <row r="363" spans="2:11">
      <c r="B363" s="112"/>
      <c r="C363" s="125"/>
      <c r="D363" s="125"/>
      <c r="E363" s="125"/>
      <c r="F363" s="125"/>
      <c r="G363" s="125"/>
      <c r="H363" s="125"/>
      <c r="I363" s="113"/>
      <c r="J363" s="113"/>
      <c r="K363" s="125"/>
    </row>
    <row r="364" spans="2:11">
      <c r="B364" s="112"/>
      <c r="C364" s="125"/>
      <c r="D364" s="125"/>
      <c r="E364" s="125"/>
      <c r="F364" s="125"/>
      <c r="G364" s="125"/>
      <c r="H364" s="125"/>
      <c r="I364" s="113"/>
      <c r="J364" s="113"/>
      <c r="K364" s="125"/>
    </row>
    <row r="365" spans="2:11">
      <c r="B365" s="112"/>
      <c r="C365" s="125"/>
      <c r="D365" s="125"/>
      <c r="E365" s="125"/>
      <c r="F365" s="125"/>
      <c r="G365" s="125"/>
      <c r="H365" s="125"/>
      <c r="I365" s="113"/>
      <c r="J365" s="113"/>
      <c r="K365" s="125"/>
    </row>
    <row r="366" spans="2:11">
      <c r="B366" s="112"/>
      <c r="C366" s="125"/>
      <c r="D366" s="125"/>
      <c r="E366" s="125"/>
      <c r="F366" s="125"/>
      <c r="G366" s="125"/>
      <c r="H366" s="125"/>
      <c r="I366" s="113"/>
      <c r="J366" s="113"/>
      <c r="K366" s="125"/>
    </row>
    <row r="367" spans="2:11">
      <c r="B367" s="112"/>
      <c r="C367" s="125"/>
      <c r="D367" s="125"/>
      <c r="E367" s="125"/>
      <c r="F367" s="125"/>
      <c r="G367" s="125"/>
      <c r="H367" s="125"/>
      <c r="I367" s="113"/>
      <c r="J367" s="113"/>
      <c r="K367" s="125"/>
    </row>
    <row r="368" spans="2:11">
      <c r="B368" s="112"/>
      <c r="C368" s="125"/>
      <c r="D368" s="125"/>
      <c r="E368" s="125"/>
      <c r="F368" s="125"/>
      <c r="G368" s="125"/>
      <c r="H368" s="125"/>
      <c r="I368" s="113"/>
      <c r="J368" s="113"/>
      <c r="K368" s="125"/>
    </row>
    <row r="369" spans="2:11">
      <c r="B369" s="112"/>
      <c r="C369" s="125"/>
      <c r="D369" s="125"/>
      <c r="E369" s="125"/>
      <c r="F369" s="125"/>
      <c r="G369" s="125"/>
      <c r="H369" s="125"/>
      <c r="I369" s="113"/>
      <c r="J369" s="113"/>
      <c r="K369" s="125"/>
    </row>
    <row r="370" spans="2:11">
      <c r="B370" s="112"/>
      <c r="C370" s="125"/>
      <c r="D370" s="125"/>
      <c r="E370" s="125"/>
      <c r="F370" s="125"/>
      <c r="G370" s="125"/>
      <c r="H370" s="125"/>
      <c r="I370" s="113"/>
      <c r="J370" s="113"/>
      <c r="K370" s="125"/>
    </row>
    <row r="371" spans="2:11">
      <c r="B371" s="112"/>
      <c r="C371" s="125"/>
      <c r="D371" s="125"/>
      <c r="E371" s="125"/>
      <c r="F371" s="125"/>
      <c r="G371" s="125"/>
      <c r="H371" s="125"/>
      <c r="I371" s="113"/>
      <c r="J371" s="113"/>
      <c r="K371" s="125"/>
    </row>
    <row r="372" spans="2:11">
      <c r="B372" s="112"/>
      <c r="C372" s="125"/>
      <c r="D372" s="125"/>
      <c r="E372" s="125"/>
      <c r="F372" s="125"/>
      <c r="G372" s="125"/>
      <c r="H372" s="125"/>
      <c r="I372" s="113"/>
      <c r="J372" s="113"/>
      <c r="K372" s="125"/>
    </row>
    <row r="373" spans="2:11">
      <c r="B373" s="112"/>
      <c r="C373" s="125"/>
      <c r="D373" s="125"/>
      <c r="E373" s="125"/>
      <c r="F373" s="125"/>
      <c r="G373" s="125"/>
      <c r="H373" s="125"/>
      <c r="I373" s="113"/>
      <c r="J373" s="113"/>
      <c r="K373" s="125"/>
    </row>
    <row r="374" spans="2:11">
      <c r="B374" s="112"/>
      <c r="C374" s="125"/>
      <c r="D374" s="125"/>
      <c r="E374" s="125"/>
      <c r="F374" s="125"/>
      <c r="G374" s="125"/>
      <c r="H374" s="125"/>
      <c r="I374" s="113"/>
      <c r="J374" s="113"/>
      <c r="K374" s="125"/>
    </row>
    <row r="375" spans="2:11">
      <c r="B375" s="112"/>
      <c r="C375" s="125"/>
      <c r="D375" s="125"/>
      <c r="E375" s="125"/>
      <c r="F375" s="125"/>
      <c r="G375" s="125"/>
      <c r="H375" s="125"/>
      <c r="I375" s="113"/>
      <c r="J375" s="113"/>
      <c r="K375" s="125"/>
    </row>
    <row r="376" spans="2:11">
      <c r="B376" s="112"/>
      <c r="C376" s="125"/>
      <c r="D376" s="125"/>
      <c r="E376" s="125"/>
      <c r="F376" s="125"/>
      <c r="G376" s="125"/>
      <c r="H376" s="125"/>
      <c r="I376" s="113"/>
      <c r="J376" s="113"/>
      <c r="K376" s="125"/>
    </row>
    <row r="377" spans="2:11">
      <c r="B377" s="112"/>
      <c r="C377" s="125"/>
      <c r="D377" s="125"/>
      <c r="E377" s="125"/>
      <c r="F377" s="125"/>
      <c r="G377" s="125"/>
      <c r="H377" s="125"/>
      <c r="I377" s="113"/>
      <c r="J377" s="113"/>
      <c r="K377" s="125"/>
    </row>
    <row r="378" spans="2:11">
      <c r="B378" s="112"/>
      <c r="C378" s="125"/>
      <c r="D378" s="125"/>
      <c r="E378" s="125"/>
      <c r="F378" s="125"/>
      <c r="G378" s="125"/>
      <c r="H378" s="125"/>
      <c r="I378" s="113"/>
      <c r="J378" s="113"/>
      <c r="K378" s="125"/>
    </row>
    <row r="379" spans="2:11">
      <c r="B379" s="112"/>
      <c r="C379" s="125"/>
      <c r="D379" s="125"/>
      <c r="E379" s="125"/>
      <c r="F379" s="125"/>
      <c r="G379" s="125"/>
      <c r="H379" s="125"/>
      <c r="I379" s="113"/>
      <c r="J379" s="113"/>
      <c r="K379" s="125"/>
    </row>
    <row r="380" spans="2:11">
      <c r="B380" s="112"/>
      <c r="C380" s="125"/>
      <c r="D380" s="125"/>
      <c r="E380" s="125"/>
      <c r="F380" s="125"/>
      <c r="G380" s="125"/>
      <c r="H380" s="125"/>
      <c r="I380" s="113"/>
      <c r="J380" s="113"/>
      <c r="K380" s="125"/>
    </row>
    <row r="381" spans="2:11">
      <c r="B381" s="112"/>
      <c r="C381" s="125"/>
      <c r="D381" s="125"/>
      <c r="E381" s="125"/>
      <c r="F381" s="125"/>
      <c r="G381" s="125"/>
      <c r="H381" s="125"/>
      <c r="I381" s="113"/>
      <c r="J381" s="113"/>
      <c r="K381" s="125"/>
    </row>
    <row r="382" spans="2:11">
      <c r="B382" s="112"/>
      <c r="C382" s="125"/>
      <c r="D382" s="125"/>
      <c r="E382" s="125"/>
      <c r="F382" s="125"/>
      <c r="G382" s="125"/>
      <c r="H382" s="125"/>
      <c r="I382" s="113"/>
      <c r="J382" s="113"/>
      <c r="K382" s="125"/>
    </row>
    <row r="383" spans="2:11">
      <c r="B383" s="112"/>
      <c r="C383" s="125"/>
      <c r="D383" s="125"/>
      <c r="E383" s="125"/>
      <c r="F383" s="125"/>
      <c r="G383" s="125"/>
      <c r="H383" s="125"/>
      <c r="I383" s="113"/>
      <c r="J383" s="113"/>
      <c r="K383" s="125"/>
    </row>
    <row r="384" spans="2:11">
      <c r="B384" s="112"/>
      <c r="C384" s="125"/>
      <c r="D384" s="125"/>
      <c r="E384" s="125"/>
      <c r="F384" s="125"/>
      <c r="G384" s="125"/>
      <c r="H384" s="125"/>
      <c r="I384" s="113"/>
      <c r="J384" s="113"/>
      <c r="K384" s="125"/>
    </row>
    <row r="385" spans="2:11">
      <c r="B385" s="112"/>
      <c r="C385" s="125"/>
      <c r="D385" s="125"/>
      <c r="E385" s="125"/>
      <c r="F385" s="125"/>
      <c r="G385" s="125"/>
      <c r="H385" s="125"/>
      <c r="I385" s="113"/>
      <c r="J385" s="113"/>
      <c r="K385" s="125"/>
    </row>
    <row r="386" spans="2:11">
      <c r="B386" s="112"/>
      <c r="C386" s="125"/>
      <c r="D386" s="125"/>
      <c r="E386" s="125"/>
      <c r="F386" s="125"/>
      <c r="G386" s="125"/>
      <c r="H386" s="125"/>
      <c r="I386" s="113"/>
      <c r="J386" s="113"/>
      <c r="K386" s="125"/>
    </row>
    <row r="387" spans="2:11">
      <c r="B387" s="112"/>
      <c r="C387" s="125"/>
      <c r="D387" s="125"/>
      <c r="E387" s="125"/>
      <c r="F387" s="125"/>
      <c r="G387" s="125"/>
      <c r="H387" s="125"/>
      <c r="I387" s="113"/>
      <c r="J387" s="113"/>
      <c r="K387" s="125"/>
    </row>
    <row r="388" spans="2:11">
      <c r="B388" s="112"/>
      <c r="C388" s="125"/>
      <c r="D388" s="125"/>
      <c r="E388" s="125"/>
      <c r="F388" s="125"/>
      <c r="G388" s="125"/>
      <c r="H388" s="125"/>
      <c r="I388" s="113"/>
      <c r="J388" s="113"/>
      <c r="K388" s="125"/>
    </row>
    <row r="389" spans="2:11">
      <c r="B389" s="112"/>
      <c r="C389" s="125"/>
      <c r="D389" s="125"/>
      <c r="E389" s="125"/>
      <c r="F389" s="125"/>
      <c r="G389" s="125"/>
      <c r="H389" s="125"/>
      <c r="I389" s="113"/>
      <c r="J389" s="113"/>
      <c r="K389" s="125"/>
    </row>
    <row r="390" spans="2:11">
      <c r="B390" s="112"/>
      <c r="C390" s="125"/>
      <c r="D390" s="125"/>
      <c r="E390" s="125"/>
      <c r="F390" s="125"/>
      <c r="G390" s="125"/>
      <c r="H390" s="125"/>
      <c r="I390" s="113"/>
      <c r="J390" s="113"/>
      <c r="K390" s="125"/>
    </row>
    <row r="391" spans="2:11">
      <c r="B391" s="112"/>
      <c r="C391" s="125"/>
      <c r="D391" s="125"/>
      <c r="E391" s="125"/>
      <c r="F391" s="125"/>
      <c r="G391" s="125"/>
      <c r="H391" s="125"/>
      <c r="I391" s="113"/>
      <c r="J391" s="113"/>
      <c r="K391" s="125"/>
    </row>
    <row r="392" spans="2:11">
      <c r="B392" s="112"/>
      <c r="C392" s="125"/>
      <c r="D392" s="125"/>
      <c r="E392" s="125"/>
      <c r="F392" s="125"/>
      <c r="G392" s="125"/>
      <c r="H392" s="125"/>
      <c r="I392" s="113"/>
      <c r="J392" s="113"/>
      <c r="K392" s="125"/>
    </row>
    <row r="393" spans="2:11">
      <c r="B393" s="112"/>
      <c r="C393" s="125"/>
      <c r="D393" s="125"/>
      <c r="E393" s="125"/>
      <c r="F393" s="125"/>
      <c r="G393" s="125"/>
      <c r="H393" s="125"/>
      <c r="I393" s="113"/>
      <c r="J393" s="113"/>
      <c r="K393" s="125"/>
    </row>
    <row r="394" spans="2:11">
      <c r="B394" s="112"/>
      <c r="C394" s="125"/>
      <c r="D394" s="125"/>
      <c r="E394" s="125"/>
      <c r="F394" s="125"/>
      <c r="G394" s="125"/>
      <c r="H394" s="125"/>
      <c r="I394" s="113"/>
      <c r="J394" s="113"/>
      <c r="K394" s="125"/>
    </row>
    <row r="395" spans="2:11">
      <c r="B395" s="112"/>
      <c r="C395" s="125"/>
      <c r="D395" s="125"/>
      <c r="E395" s="125"/>
      <c r="F395" s="125"/>
      <c r="G395" s="125"/>
      <c r="H395" s="125"/>
      <c r="I395" s="113"/>
      <c r="J395" s="113"/>
      <c r="K395" s="125"/>
    </row>
    <row r="396" spans="2:11">
      <c r="B396" s="112"/>
      <c r="C396" s="125"/>
      <c r="D396" s="125"/>
      <c r="E396" s="125"/>
      <c r="F396" s="125"/>
      <c r="G396" s="125"/>
      <c r="H396" s="125"/>
      <c r="I396" s="113"/>
      <c r="J396" s="113"/>
      <c r="K396" s="125"/>
    </row>
    <row r="397" spans="2:11">
      <c r="B397" s="112"/>
      <c r="C397" s="125"/>
      <c r="D397" s="125"/>
      <c r="E397" s="125"/>
      <c r="F397" s="125"/>
      <c r="G397" s="125"/>
      <c r="H397" s="125"/>
      <c r="I397" s="113"/>
      <c r="J397" s="113"/>
      <c r="K397" s="125"/>
    </row>
    <row r="398" spans="2:11">
      <c r="B398" s="112"/>
      <c r="C398" s="125"/>
      <c r="D398" s="125"/>
      <c r="E398" s="125"/>
      <c r="F398" s="125"/>
      <c r="G398" s="125"/>
      <c r="H398" s="125"/>
      <c r="I398" s="113"/>
      <c r="J398" s="113"/>
      <c r="K398" s="125"/>
    </row>
    <row r="399" spans="2:11">
      <c r="B399" s="112"/>
      <c r="C399" s="125"/>
      <c r="D399" s="125"/>
      <c r="E399" s="125"/>
      <c r="F399" s="125"/>
      <c r="G399" s="125"/>
      <c r="H399" s="125"/>
      <c r="I399" s="113"/>
      <c r="J399" s="113"/>
      <c r="K399" s="125"/>
    </row>
    <row r="400" spans="2:11">
      <c r="B400" s="112"/>
      <c r="C400" s="125"/>
      <c r="D400" s="125"/>
      <c r="E400" s="125"/>
      <c r="F400" s="125"/>
      <c r="G400" s="125"/>
      <c r="H400" s="125"/>
      <c r="I400" s="113"/>
      <c r="J400" s="113"/>
      <c r="K400" s="125"/>
    </row>
    <row r="401" spans="2:11">
      <c r="B401" s="112"/>
      <c r="C401" s="125"/>
      <c r="D401" s="125"/>
      <c r="E401" s="125"/>
      <c r="F401" s="125"/>
      <c r="G401" s="125"/>
      <c r="H401" s="125"/>
      <c r="I401" s="113"/>
      <c r="J401" s="113"/>
      <c r="K401" s="125"/>
    </row>
    <row r="402" spans="2:11">
      <c r="B402" s="112"/>
      <c r="C402" s="125"/>
      <c r="D402" s="125"/>
      <c r="E402" s="125"/>
      <c r="F402" s="125"/>
      <c r="G402" s="125"/>
      <c r="H402" s="125"/>
      <c r="I402" s="113"/>
      <c r="J402" s="113"/>
      <c r="K402" s="125"/>
    </row>
    <row r="403" spans="2:11">
      <c r="B403" s="112"/>
      <c r="C403" s="125"/>
      <c r="D403" s="125"/>
      <c r="E403" s="125"/>
      <c r="F403" s="125"/>
      <c r="G403" s="125"/>
      <c r="H403" s="125"/>
      <c r="I403" s="113"/>
      <c r="J403" s="113"/>
      <c r="K403" s="125"/>
    </row>
    <row r="404" spans="2:11">
      <c r="B404" s="112"/>
      <c r="C404" s="125"/>
      <c r="D404" s="125"/>
      <c r="E404" s="125"/>
      <c r="F404" s="125"/>
      <c r="G404" s="125"/>
      <c r="H404" s="125"/>
      <c r="I404" s="113"/>
      <c r="J404" s="113"/>
      <c r="K404" s="125"/>
    </row>
    <row r="405" spans="2:11">
      <c r="B405" s="112"/>
      <c r="C405" s="125"/>
      <c r="D405" s="125"/>
      <c r="E405" s="125"/>
      <c r="F405" s="125"/>
      <c r="G405" s="125"/>
      <c r="H405" s="125"/>
      <c r="I405" s="113"/>
      <c r="J405" s="113"/>
      <c r="K405" s="125"/>
    </row>
    <row r="406" spans="2:11">
      <c r="B406" s="112"/>
      <c r="C406" s="125"/>
      <c r="D406" s="125"/>
      <c r="E406" s="125"/>
      <c r="F406" s="125"/>
      <c r="G406" s="125"/>
      <c r="H406" s="125"/>
      <c r="I406" s="113"/>
      <c r="J406" s="113"/>
      <c r="K406" s="125"/>
    </row>
    <row r="407" spans="2:11">
      <c r="B407" s="112"/>
      <c r="C407" s="125"/>
      <c r="D407" s="125"/>
      <c r="E407" s="125"/>
      <c r="F407" s="125"/>
      <c r="G407" s="125"/>
      <c r="H407" s="125"/>
      <c r="I407" s="113"/>
      <c r="J407" s="113"/>
      <c r="K407" s="125"/>
    </row>
    <row r="408" spans="2:11">
      <c r="B408" s="112"/>
      <c r="C408" s="125"/>
      <c r="D408" s="125"/>
      <c r="E408" s="125"/>
      <c r="F408" s="125"/>
      <c r="G408" s="125"/>
      <c r="H408" s="125"/>
      <c r="I408" s="113"/>
      <c r="J408" s="113"/>
      <c r="K408" s="125"/>
    </row>
    <row r="409" spans="2:11">
      <c r="B409" s="112"/>
      <c r="C409" s="125"/>
      <c r="D409" s="125"/>
      <c r="E409" s="125"/>
      <c r="F409" s="125"/>
      <c r="G409" s="125"/>
      <c r="H409" s="125"/>
      <c r="I409" s="113"/>
      <c r="J409" s="113"/>
      <c r="K409" s="125"/>
    </row>
    <row r="410" spans="2:11">
      <c r="B410" s="112"/>
      <c r="C410" s="125"/>
      <c r="D410" s="125"/>
      <c r="E410" s="125"/>
      <c r="F410" s="125"/>
      <c r="G410" s="125"/>
      <c r="H410" s="125"/>
      <c r="I410" s="113"/>
      <c r="J410" s="113"/>
      <c r="K410" s="125"/>
    </row>
    <row r="411" spans="2:11">
      <c r="B411" s="112"/>
      <c r="C411" s="125"/>
      <c r="D411" s="125"/>
      <c r="E411" s="125"/>
      <c r="F411" s="125"/>
      <c r="G411" s="125"/>
      <c r="H411" s="125"/>
      <c r="I411" s="113"/>
      <c r="J411" s="113"/>
      <c r="K411" s="125"/>
    </row>
    <row r="412" spans="2:11">
      <c r="B412" s="112"/>
      <c r="C412" s="125"/>
      <c r="D412" s="125"/>
      <c r="E412" s="125"/>
      <c r="F412" s="125"/>
      <c r="G412" s="125"/>
      <c r="H412" s="125"/>
      <c r="I412" s="113"/>
      <c r="J412" s="113"/>
      <c r="K412" s="125"/>
    </row>
    <row r="413" spans="2:11">
      <c r="B413" s="112"/>
      <c r="C413" s="125"/>
      <c r="D413" s="125"/>
      <c r="E413" s="125"/>
      <c r="F413" s="125"/>
      <c r="G413" s="125"/>
      <c r="H413" s="125"/>
      <c r="I413" s="113"/>
      <c r="J413" s="113"/>
      <c r="K413" s="125"/>
    </row>
    <row r="414" spans="2:11">
      <c r="B414" s="112"/>
      <c r="C414" s="125"/>
      <c r="D414" s="125"/>
      <c r="E414" s="125"/>
      <c r="F414" s="125"/>
      <c r="G414" s="125"/>
      <c r="H414" s="125"/>
      <c r="I414" s="113"/>
      <c r="J414" s="113"/>
      <c r="K414" s="125"/>
    </row>
    <row r="415" spans="2:11">
      <c r="B415" s="112"/>
      <c r="C415" s="125"/>
      <c r="D415" s="125"/>
      <c r="E415" s="125"/>
      <c r="F415" s="125"/>
      <c r="G415" s="125"/>
      <c r="H415" s="125"/>
      <c r="I415" s="113"/>
      <c r="J415" s="113"/>
      <c r="K415" s="125"/>
    </row>
    <row r="416" spans="2:11">
      <c r="B416" s="112"/>
      <c r="C416" s="125"/>
      <c r="D416" s="125"/>
      <c r="E416" s="125"/>
      <c r="F416" s="125"/>
      <c r="G416" s="125"/>
      <c r="H416" s="125"/>
      <c r="I416" s="113"/>
      <c r="J416" s="113"/>
      <c r="K416" s="125"/>
    </row>
    <row r="417" spans="2:11">
      <c r="B417" s="112"/>
      <c r="C417" s="125"/>
      <c r="D417" s="125"/>
      <c r="E417" s="125"/>
      <c r="F417" s="125"/>
      <c r="G417" s="125"/>
      <c r="H417" s="125"/>
      <c r="I417" s="113"/>
      <c r="J417" s="113"/>
      <c r="K417" s="125"/>
    </row>
    <row r="418" spans="2:11">
      <c r="B418" s="112"/>
      <c r="C418" s="125"/>
      <c r="D418" s="125"/>
      <c r="E418" s="125"/>
      <c r="F418" s="125"/>
      <c r="G418" s="125"/>
      <c r="H418" s="125"/>
      <c r="I418" s="113"/>
      <c r="J418" s="113"/>
      <c r="K418" s="125"/>
    </row>
    <row r="419" spans="2:11">
      <c r="B419" s="112"/>
      <c r="C419" s="125"/>
      <c r="D419" s="125"/>
      <c r="E419" s="125"/>
      <c r="F419" s="125"/>
      <c r="G419" s="125"/>
      <c r="H419" s="125"/>
      <c r="I419" s="113"/>
      <c r="J419" s="113"/>
      <c r="K419" s="125"/>
    </row>
    <row r="420" spans="2:11">
      <c r="B420" s="112"/>
      <c r="C420" s="125"/>
      <c r="D420" s="125"/>
      <c r="E420" s="125"/>
      <c r="F420" s="125"/>
      <c r="G420" s="125"/>
      <c r="H420" s="125"/>
      <c r="I420" s="113"/>
      <c r="J420" s="113"/>
      <c r="K420" s="125"/>
    </row>
    <row r="421" spans="2:11">
      <c r="B421" s="112"/>
      <c r="C421" s="125"/>
      <c r="D421" s="125"/>
      <c r="E421" s="125"/>
      <c r="F421" s="125"/>
      <c r="G421" s="125"/>
      <c r="H421" s="125"/>
      <c r="I421" s="113"/>
      <c r="J421" s="113"/>
      <c r="K421" s="125"/>
    </row>
    <row r="422" spans="2:11">
      <c r="B422" s="112"/>
      <c r="C422" s="125"/>
      <c r="D422" s="125"/>
      <c r="E422" s="125"/>
      <c r="F422" s="125"/>
      <c r="G422" s="125"/>
      <c r="H422" s="125"/>
      <c r="I422" s="113"/>
      <c r="J422" s="113"/>
      <c r="K422" s="125"/>
    </row>
    <row r="423" spans="2:11">
      <c r="B423" s="112"/>
      <c r="C423" s="125"/>
      <c r="D423" s="125"/>
      <c r="E423" s="125"/>
      <c r="F423" s="125"/>
      <c r="G423" s="125"/>
      <c r="H423" s="125"/>
      <c r="I423" s="113"/>
      <c r="J423" s="113"/>
      <c r="K423" s="125"/>
    </row>
    <row r="424" spans="2:11">
      <c r="B424" s="112"/>
      <c r="C424" s="125"/>
      <c r="D424" s="125"/>
      <c r="E424" s="125"/>
      <c r="F424" s="125"/>
      <c r="G424" s="125"/>
      <c r="H424" s="125"/>
      <c r="I424" s="113"/>
      <c r="J424" s="113"/>
      <c r="K424" s="125"/>
    </row>
    <row r="425" spans="2:11">
      <c r="B425" s="112"/>
      <c r="C425" s="125"/>
      <c r="D425" s="125"/>
      <c r="E425" s="125"/>
      <c r="F425" s="125"/>
      <c r="G425" s="125"/>
      <c r="H425" s="125"/>
      <c r="I425" s="113"/>
      <c r="J425" s="113"/>
      <c r="K425" s="125"/>
    </row>
    <row r="426" spans="2:11">
      <c r="B426" s="112"/>
      <c r="C426" s="125"/>
      <c r="D426" s="125"/>
      <c r="E426" s="125"/>
      <c r="F426" s="125"/>
      <c r="G426" s="125"/>
      <c r="H426" s="125"/>
      <c r="I426" s="113"/>
      <c r="J426" s="113"/>
      <c r="K426" s="125"/>
    </row>
    <row r="427" spans="2:11">
      <c r="B427" s="112"/>
      <c r="C427" s="125"/>
      <c r="D427" s="125"/>
      <c r="E427" s="125"/>
      <c r="F427" s="125"/>
      <c r="G427" s="125"/>
      <c r="H427" s="125"/>
      <c r="I427" s="113"/>
      <c r="J427" s="113"/>
      <c r="K427" s="125"/>
    </row>
    <row r="428" spans="2:11">
      <c r="B428" s="112"/>
      <c r="C428" s="125"/>
      <c r="D428" s="125"/>
      <c r="E428" s="125"/>
      <c r="F428" s="125"/>
      <c r="G428" s="125"/>
      <c r="H428" s="125"/>
      <c r="I428" s="113"/>
      <c r="J428" s="113"/>
      <c r="K428" s="125"/>
    </row>
    <row r="429" spans="2:11">
      <c r="B429" s="112"/>
      <c r="C429" s="125"/>
      <c r="D429" s="125"/>
      <c r="E429" s="125"/>
      <c r="F429" s="125"/>
      <c r="G429" s="125"/>
      <c r="H429" s="125"/>
      <c r="I429" s="113"/>
      <c r="J429" s="113"/>
      <c r="K429" s="125"/>
    </row>
    <row r="430" spans="2:11">
      <c r="B430" s="112"/>
      <c r="C430" s="125"/>
      <c r="D430" s="125"/>
      <c r="E430" s="125"/>
      <c r="F430" s="125"/>
      <c r="G430" s="125"/>
      <c r="H430" s="125"/>
      <c r="I430" s="113"/>
      <c r="J430" s="113"/>
      <c r="K430" s="125"/>
    </row>
    <row r="431" spans="2:11">
      <c r="B431" s="112"/>
      <c r="C431" s="125"/>
      <c r="D431" s="125"/>
      <c r="E431" s="125"/>
      <c r="F431" s="125"/>
      <c r="G431" s="125"/>
      <c r="H431" s="125"/>
      <c r="I431" s="113"/>
      <c r="J431" s="113"/>
      <c r="K431" s="125"/>
    </row>
    <row r="432" spans="2:11">
      <c r="B432" s="112"/>
      <c r="C432" s="125"/>
      <c r="D432" s="125"/>
      <c r="E432" s="125"/>
      <c r="F432" s="125"/>
      <c r="G432" s="125"/>
      <c r="H432" s="125"/>
      <c r="I432" s="113"/>
      <c r="J432" s="113"/>
      <c r="K432" s="125"/>
    </row>
    <row r="433" spans="2:11">
      <c r="B433" s="112"/>
      <c r="C433" s="125"/>
      <c r="D433" s="125"/>
      <c r="E433" s="125"/>
      <c r="F433" s="125"/>
      <c r="G433" s="125"/>
      <c r="H433" s="125"/>
      <c r="I433" s="113"/>
      <c r="J433" s="113"/>
      <c r="K433" s="125"/>
    </row>
    <row r="434" spans="2:11">
      <c r="B434" s="112"/>
      <c r="C434" s="125"/>
      <c r="D434" s="125"/>
      <c r="E434" s="125"/>
      <c r="F434" s="125"/>
      <c r="G434" s="125"/>
      <c r="H434" s="125"/>
      <c r="I434" s="113"/>
      <c r="J434" s="113"/>
      <c r="K434" s="125"/>
    </row>
    <row r="435" spans="2:11">
      <c r="B435" s="112"/>
      <c r="C435" s="125"/>
      <c r="D435" s="125"/>
      <c r="E435" s="125"/>
      <c r="F435" s="125"/>
      <c r="G435" s="125"/>
      <c r="H435" s="125"/>
      <c r="I435" s="113"/>
      <c r="J435" s="113"/>
      <c r="K435" s="125"/>
    </row>
    <row r="436" spans="2:11">
      <c r="B436" s="112"/>
      <c r="C436" s="125"/>
      <c r="D436" s="125"/>
      <c r="E436" s="125"/>
      <c r="F436" s="125"/>
      <c r="G436" s="125"/>
      <c r="H436" s="125"/>
      <c r="I436" s="113"/>
      <c r="J436" s="113"/>
      <c r="K436" s="125"/>
    </row>
    <row r="437" spans="2:11">
      <c r="B437" s="112"/>
      <c r="C437" s="125"/>
      <c r="D437" s="125"/>
      <c r="E437" s="125"/>
      <c r="F437" s="125"/>
      <c r="G437" s="125"/>
      <c r="H437" s="125"/>
      <c r="I437" s="113"/>
      <c r="J437" s="113"/>
      <c r="K437" s="125"/>
    </row>
    <row r="438" spans="2:11">
      <c r="B438" s="112"/>
      <c r="C438" s="125"/>
      <c r="D438" s="125"/>
      <c r="E438" s="125"/>
      <c r="F438" s="125"/>
      <c r="G438" s="125"/>
      <c r="H438" s="125"/>
      <c r="I438" s="113"/>
      <c r="J438" s="113"/>
      <c r="K438" s="125"/>
    </row>
    <row r="439" spans="2:11">
      <c r="B439" s="112"/>
      <c r="C439" s="125"/>
      <c r="D439" s="125"/>
      <c r="E439" s="125"/>
      <c r="F439" s="125"/>
      <c r="G439" s="125"/>
      <c r="H439" s="125"/>
      <c r="I439" s="113"/>
      <c r="J439" s="113"/>
      <c r="K439" s="125"/>
    </row>
    <row r="440" spans="2:11">
      <c r="B440" s="112"/>
      <c r="C440" s="125"/>
      <c r="D440" s="125"/>
      <c r="E440" s="125"/>
      <c r="F440" s="125"/>
      <c r="G440" s="125"/>
      <c r="H440" s="125"/>
      <c r="I440" s="113"/>
      <c r="J440" s="113"/>
      <c r="K440" s="125"/>
    </row>
    <row r="441" spans="2:11">
      <c r="B441" s="112"/>
      <c r="C441" s="125"/>
      <c r="D441" s="125"/>
      <c r="E441" s="125"/>
      <c r="F441" s="125"/>
      <c r="G441" s="125"/>
      <c r="H441" s="125"/>
      <c r="I441" s="113"/>
      <c r="J441" s="113"/>
      <c r="K441" s="125"/>
    </row>
    <row r="442" spans="2:11">
      <c r="B442" s="112"/>
      <c r="C442" s="125"/>
      <c r="D442" s="125"/>
      <c r="E442" s="125"/>
      <c r="F442" s="125"/>
      <c r="G442" s="125"/>
      <c r="H442" s="125"/>
      <c r="I442" s="113"/>
      <c r="J442" s="113"/>
      <c r="K442" s="125"/>
    </row>
    <row r="443" spans="2:11">
      <c r="B443" s="112"/>
      <c r="C443" s="125"/>
      <c r="D443" s="125"/>
      <c r="E443" s="125"/>
      <c r="F443" s="125"/>
      <c r="G443" s="125"/>
      <c r="H443" s="125"/>
      <c r="I443" s="113"/>
      <c r="J443" s="113"/>
      <c r="K443" s="125"/>
    </row>
    <row r="444" spans="2:11">
      <c r="B444" s="112"/>
      <c r="C444" s="125"/>
      <c r="D444" s="125"/>
      <c r="E444" s="125"/>
      <c r="F444" s="125"/>
      <c r="G444" s="125"/>
      <c r="H444" s="125"/>
      <c r="I444" s="113"/>
      <c r="J444" s="113"/>
      <c r="K444" s="125"/>
    </row>
    <row r="445" spans="2:11">
      <c r="B445" s="112"/>
      <c r="C445" s="125"/>
      <c r="D445" s="125"/>
      <c r="E445" s="125"/>
      <c r="F445" s="125"/>
      <c r="G445" s="125"/>
      <c r="H445" s="125"/>
      <c r="I445" s="113"/>
      <c r="J445" s="113"/>
      <c r="K445" s="125"/>
    </row>
    <row r="446" spans="2:11">
      <c r="B446" s="112"/>
      <c r="C446" s="125"/>
      <c r="D446" s="125"/>
      <c r="E446" s="125"/>
      <c r="F446" s="125"/>
      <c r="G446" s="125"/>
      <c r="H446" s="125"/>
      <c r="I446" s="113"/>
      <c r="J446" s="113"/>
      <c r="K446" s="125"/>
    </row>
    <row r="447" spans="2:11">
      <c r="B447" s="112"/>
      <c r="C447" s="125"/>
      <c r="D447" s="125"/>
      <c r="E447" s="125"/>
      <c r="F447" s="125"/>
      <c r="G447" s="125"/>
      <c r="H447" s="125"/>
      <c r="I447" s="113"/>
      <c r="J447" s="113"/>
      <c r="K447" s="125"/>
    </row>
    <row r="448" spans="2:11">
      <c r="B448" s="112"/>
      <c r="C448" s="125"/>
      <c r="D448" s="125"/>
      <c r="E448" s="125"/>
      <c r="F448" s="125"/>
      <c r="G448" s="125"/>
      <c r="H448" s="125"/>
      <c r="I448" s="113"/>
      <c r="J448" s="113"/>
      <c r="K448" s="125"/>
    </row>
    <row r="449" spans="2:11">
      <c r="B449" s="112"/>
      <c r="C449" s="125"/>
      <c r="D449" s="125"/>
      <c r="E449" s="125"/>
      <c r="F449" s="125"/>
      <c r="G449" s="125"/>
      <c r="H449" s="125"/>
      <c r="I449" s="113"/>
      <c r="J449" s="113"/>
      <c r="K449" s="125"/>
    </row>
    <row r="450" spans="2:11">
      <c r="B450" s="112"/>
      <c r="C450" s="125"/>
      <c r="D450" s="125"/>
      <c r="E450" s="125"/>
      <c r="F450" s="125"/>
      <c r="G450" s="125"/>
      <c r="H450" s="125"/>
      <c r="I450" s="113"/>
      <c r="J450" s="113"/>
      <c r="K450" s="125"/>
    </row>
    <row r="451" spans="2:11">
      <c r="B451" s="112"/>
      <c r="C451" s="125"/>
      <c r="D451" s="125"/>
      <c r="E451" s="125"/>
      <c r="F451" s="125"/>
      <c r="G451" s="125"/>
      <c r="H451" s="125"/>
      <c r="I451" s="113"/>
      <c r="J451" s="113"/>
      <c r="K451" s="125"/>
    </row>
    <row r="452" spans="2:11">
      <c r="B452" s="112"/>
      <c r="C452" s="125"/>
      <c r="D452" s="125"/>
      <c r="E452" s="125"/>
      <c r="F452" s="125"/>
      <c r="G452" s="125"/>
      <c r="H452" s="125"/>
      <c r="I452" s="113"/>
      <c r="J452" s="113"/>
      <c r="K452" s="125"/>
    </row>
    <row r="453" spans="2:11">
      <c r="B453" s="112"/>
      <c r="C453" s="125"/>
      <c r="D453" s="125"/>
      <c r="E453" s="125"/>
      <c r="F453" s="125"/>
      <c r="G453" s="125"/>
      <c r="H453" s="125"/>
      <c r="I453" s="113"/>
      <c r="J453" s="113"/>
      <c r="K453" s="125"/>
    </row>
    <row r="454" spans="2:11">
      <c r="B454" s="112"/>
      <c r="C454" s="125"/>
      <c r="D454" s="125"/>
      <c r="E454" s="125"/>
      <c r="F454" s="125"/>
      <c r="G454" s="125"/>
      <c r="H454" s="125"/>
      <c r="I454" s="113"/>
      <c r="J454" s="113"/>
      <c r="K454" s="125"/>
    </row>
    <row r="455" spans="2:11">
      <c r="B455" s="112"/>
      <c r="C455" s="125"/>
      <c r="D455" s="125"/>
      <c r="E455" s="125"/>
      <c r="F455" s="125"/>
      <c r="G455" s="125"/>
      <c r="H455" s="125"/>
      <c r="I455" s="113"/>
      <c r="J455" s="113"/>
      <c r="K455" s="125"/>
    </row>
    <row r="456" spans="2:11">
      <c r="B456" s="112"/>
      <c r="C456" s="125"/>
      <c r="D456" s="125"/>
      <c r="E456" s="125"/>
      <c r="F456" s="125"/>
      <c r="G456" s="125"/>
      <c r="H456" s="125"/>
      <c r="I456" s="113"/>
      <c r="J456" s="113"/>
      <c r="K456" s="125"/>
    </row>
    <row r="457" spans="2:11">
      <c r="B457" s="112"/>
      <c r="C457" s="125"/>
      <c r="D457" s="125"/>
      <c r="E457" s="125"/>
      <c r="F457" s="125"/>
      <c r="G457" s="125"/>
      <c r="H457" s="125"/>
      <c r="I457" s="113"/>
      <c r="J457" s="113"/>
      <c r="K457" s="125"/>
    </row>
    <row r="458" spans="2:11">
      <c r="B458" s="112"/>
      <c r="C458" s="125"/>
      <c r="D458" s="125"/>
      <c r="E458" s="125"/>
      <c r="F458" s="125"/>
      <c r="G458" s="125"/>
      <c r="H458" s="125"/>
      <c r="I458" s="113"/>
      <c r="J458" s="113"/>
      <c r="K458" s="125"/>
    </row>
    <row r="459" spans="2:11">
      <c r="B459" s="112"/>
      <c r="C459" s="125"/>
      <c r="D459" s="125"/>
      <c r="E459" s="125"/>
      <c r="F459" s="125"/>
      <c r="G459" s="125"/>
      <c r="H459" s="125"/>
      <c r="I459" s="113"/>
      <c r="J459" s="113"/>
      <c r="K459" s="125"/>
    </row>
    <row r="460" spans="2:11">
      <c r="B460" s="112"/>
      <c r="C460" s="125"/>
      <c r="D460" s="125"/>
      <c r="E460" s="125"/>
      <c r="F460" s="125"/>
      <c r="G460" s="125"/>
      <c r="H460" s="125"/>
      <c r="I460" s="113"/>
      <c r="J460" s="113"/>
      <c r="K460" s="125"/>
    </row>
    <row r="461" spans="2:11">
      <c r="B461" s="112"/>
      <c r="C461" s="125"/>
      <c r="D461" s="125"/>
      <c r="E461" s="125"/>
      <c r="F461" s="125"/>
      <c r="G461" s="125"/>
      <c r="H461" s="125"/>
      <c r="I461" s="113"/>
      <c r="J461" s="113"/>
      <c r="K461" s="125"/>
    </row>
    <row r="462" spans="2:11">
      <c r="B462" s="112"/>
      <c r="C462" s="125"/>
      <c r="D462" s="125"/>
      <c r="E462" s="125"/>
      <c r="F462" s="125"/>
      <c r="G462" s="125"/>
      <c r="H462" s="125"/>
      <c r="I462" s="113"/>
      <c r="J462" s="113"/>
      <c r="K462" s="125"/>
    </row>
    <row r="463" spans="2:11">
      <c r="B463" s="112"/>
      <c r="C463" s="125"/>
      <c r="D463" s="125"/>
      <c r="E463" s="125"/>
      <c r="F463" s="125"/>
      <c r="G463" s="125"/>
      <c r="H463" s="125"/>
      <c r="I463" s="113"/>
      <c r="J463" s="113"/>
      <c r="K463" s="125"/>
    </row>
    <row r="464" spans="2:11">
      <c r="B464" s="112"/>
      <c r="C464" s="125"/>
      <c r="D464" s="125"/>
      <c r="E464" s="125"/>
      <c r="F464" s="125"/>
      <c r="G464" s="125"/>
      <c r="H464" s="125"/>
      <c r="I464" s="113"/>
      <c r="J464" s="113"/>
      <c r="K464" s="125"/>
    </row>
    <row r="465" spans="2:11">
      <c r="B465" s="112"/>
      <c r="C465" s="125"/>
      <c r="D465" s="125"/>
      <c r="E465" s="125"/>
      <c r="F465" s="125"/>
      <c r="G465" s="125"/>
      <c r="H465" s="125"/>
      <c r="I465" s="113"/>
      <c r="J465" s="113"/>
      <c r="K465" s="125"/>
    </row>
    <row r="466" spans="2:11">
      <c r="B466" s="112"/>
      <c r="C466" s="125"/>
      <c r="D466" s="125"/>
      <c r="E466" s="125"/>
      <c r="F466" s="125"/>
      <c r="G466" s="125"/>
      <c r="H466" s="125"/>
      <c r="I466" s="113"/>
      <c r="J466" s="113"/>
      <c r="K466" s="125"/>
    </row>
    <row r="467" spans="2:11">
      <c r="B467" s="112"/>
      <c r="C467" s="125"/>
      <c r="D467" s="125"/>
      <c r="E467" s="125"/>
      <c r="F467" s="125"/>
      <c r="G467" s="125"/>
      <c r="H467" s="125"/>
      <c r="I467" s="113"/>
      <c r="J467" s="113"/>
      <c r="K467" s="125"/>
    </row>
    <row r="468" spans="2:11">
      <c r="B468" s="112"/>
      <c r="C468" s="125"/>
      <c r="D468" s="125"/>
      <c r="E468" s="125"/>
      <c r="F468" s="125"/>
      <c r="G468" s="125"/>
      <c r="H468" s="125"/>
      <c r="I468" s="113"/>
      <c r="J468" s="113"/>
      <c r="K468" s="125"/>
    </row>
    <row r="469" spans="2:11">
      <c r="B469" s="112"/>
      <c r="C469" s="125"/>
      <c r="D469" s="125"/>
      <c r="E469" s="125"/>
      <c r="F469" s="125"/>
      <c r="G469" s="125"/>
      <c r="H469" s="125"/>
      <c r="I469" s="113"/>
      <c r="J469" s="113"/>
      <c r="K469" s="125"/>
    </row>
    <row r="470" spans="2:11">
      <c r="B470" s="112"/>
      <c r="C470" s="125"/>
      <c r="D470" s="125"/>
      <c r="E470" s="125"/>
      <c r="F470" s="125"/>
      <c r="G470" s="125"/>
      <c r="H470" s="125"/>
      <c r="I470" s="113"/>
      <c r="J470" s="113"/>
      <c r="K470" s="125"/>
    </row>
    <row r="471" spans="2:11">
      <c r="B471" s="112"/>
      <c r="C471" s="125"/>
      <c r="D471" s="125"/>
      <c r="E471" s="125"/>
      <c r="F471" s="125"/>
      <c r="G471" s="125"/>
      <c r="H471" s="125"/>
      <c r="I471" s="113"/>
      <c r="J471" s="113"/>
      <c r="K471" s="125"/>
    </row>
    <row r="472" spans="2:11">
      <c r="B472" s="112"/>
      <c r="C472" s="125"/>
      <c r="D472" s="125"/>
      <c r="E472" s="125"/>
      <c r="F472" s="125"/>
      <c r="G472" s="125"/>
      <c r="H472" s="125"/>
      <c r="I472" s="113"/>
      <c r="J472" s="113"/>
      <c r="K472" s="125"/>
    </row>
    <row r="473" spans="2:11">
      <c r="B473" s="112"/>
      <c r="C473" s="125"/>
      <c r="D473" s="125"/>
      <c r="E473" s="125"/>
      <c r="F473" s="125"/>
      <c r="G473" s="125"/>
      <c r="H473" s="125"/>
      <c r="I473" s="113"/>
      <c r="J473" s="113"/>
      <c r="K473" s="125"/>
    </row>
    <row r="474" spans="2:11">
      <c r="B474" s="112"/>
      <c r="C474" s="125"/>
      <c r="D474" s="125"/>
      <c r="E474" s="125"/>
      <c r="F474" s="125"/>
      <c r="G474" s="125"/>
      <c r="H474" s="125"/>
      <c r="I474" s="113"/>
      <c r="J474" s="113"/>
      <c r="K474" s="125"/>
    </row>
    <row r="475" spans="2:11">
      <c r="B475" s="112"/>
      <c r="C475" s="125"/>
      <c r="D475" s="125"/>
      <c r="E475" s="125"/>
      <c r="F475" s="125"/>
      <c r="G475" s="125"/>
      <c r="H475" s="125"/>
      <c r="I475" s="113"/>
      <c r="J475" s="113"/>
      <c r="K475" s="125"/>
    </row>
    <row r="476" spans="2:11">
      <c r="B476" s="112"/>
      <c r="C476" s="125"/>
      <c r="D476" s="125"/>
      <c r="E476" s="125"/>
      <c r="F476" s="125"/>
      <c r="G476" s="125"/>
      <c r="H476" s="125"/>
      <c r="I476" s="113"/>
      <c r="J476" s="113"/>
      <c r="K476" s="125"/>
    </row>
    <row r="477" spans="2:11">
      <c r="B477" s="112"/>
      <c r="C477" s="125"/>
      <c r="D477" s="125"/>
      <c r="E477" s="125"/>
      <c r="F477" s="125"/>
      <c r="G477" s="125"/>
      <c r="H477" s="125"/>
      <c r="I477" s="113"/>
      <c r="J477" s="113"/>
      <c r="K477" s="125"/>
    </row>
    <row r="478" spans="2:11">
      <c r="B478" s="112"/>
      <c r="C478" s="125"/>
      <c r="D478" s="125"/>
      <c r="E478" s="125"/>
      <c r="F478" s="125"/>
      <c r="G478" s="125"/>
      <c r="H478" s="125"/>
      <c r="I478" s="113"/>
      <c r="J478" s="113"/>
      <c r="K478" s="125"/>
    </row>
    <row r="479" spans="2:11">
      <c r="B479" s="112"/>
      <c r="C479" s="125"/>
      <c r="D479" s="125"/>
      <c r="E479" s="125"/>
      <c r="F479" s="125"/>
      <c r="G479" s="125"/>
      <c r="H479" s="125"/>
      <c r="I479" s="113"/>
      <c r="J479" s="113"/>
      <c r="K479" s="125"/>
    </row>
    <row r="480" spans="2:11">
      <c r="B480" s="112"/>
      <c r="C480" s="125"/>
      <c r="D480" s="125"/>
      <c r="E480" s="125"/>
      <c r="F480" s="125"/>
      <c r="G480" s="125"/>
      <c r="H480" s="125"/>
      <c r="I480" s="113"/>
      <c r="J480" s="113"/>
      <c r="K480" s="125"/>
    </row>
    <row r="481" spans="2:11">
      <c r="B481" s="112"/>
      <c r="C481" s="125"/>
      <c r="D481" s="125"/>
      <c r="E481" s="125"/>
      <c r="F481" s="125"/>
      <c r="G481" s="125"/>
      <c r="H481" s="125"/>
      <c r="I481" s="113"/>
      <c r="J481" s="113"/>
      <c r="K481" s="125"/>
    </row>
    <row r="482" spans="2:11">
      <c r="B482" s="112"/>
      <c r="C482" s="125"/>
      <c r="D482" s="125"/>
      <c r="E482" s="125"/>
      <c r="F482" s="125"/>
      <c r="G482" s="125"/>
      <c r="H482" s="125"/>
      <c r="I482" s="113"/>
      <c r="J482" s="113"/>
      <c r="K482" s="125"/>
    </row>
    <row r="483" spans="2:11">
      <c r="B483" s="112"/>
      <c r="C483" s="125"/>
      <c r="D483" s="125"/>
      <c r="E483" s="125"/>
      <c r="F483" s="125"/>
      <c r="G483" s="125"/>
      <c r="H483" s="125"/>
      <c r="I483" s="113"/>
      <c r="J483" s="113"/>
      <c r="K483" s="125"/>
    </row>
    <row r="484" spans="2:11">
      <c r="B484" s="112"/>
      <c r="C484" s="125"/>
      <c r="D484" s="125"/>
      <c r="E484" s="125"/>
      <c r="F484" s="125"/>
      <c r="G484" s="125"/>
      <c r="H484" s="125"/>
      <c r="I484" s="113"/>
      <c r="J484" s="113"/>
      <c r="K484" s="125"/>
    </row>
    <row r="485" spans="2:11">
      <c r="B485" s="112"/>
      <c r="C485" s="125"/>
      <c r="D485" s="125"/>
      <c r="E485" s="125"/>
      <c r="F485" s="125"/>
      <c r="G485" s="125"/>
      <c r="H485" s="125"/>
      <c r="I485" s="113"/>
      <c r="J485" s="113"/>
      <c r="K485" s="125"/>
    </row>
    <row r="486" spans="2:11">
      <c r="B486" s="112"/>
      <c r="C486" s="125"/>
      <c r="D486" s="125"/>
      <c r="E486" s="125"/>
      <c r="F486" s="125"/>
      <c r="G486" s="125"/>
      <c r="H486" s="125"/>
      <c r="I486" s="113"/>
      <c r="J486" s="113"/>
      <c r="K486" s="125"/>
    </row>
    <row r="487" spans="2:11">
      <c r="B487" s="112"/>
      <c r="C487" s="125"/>
      <c r="D487" s="125"/>
      <c r="E487" s="125"/>
      <c r="F487" s="125"/>
      <c r="G487" s="125"/>
      <c r="H487" s="125"/>
      <c r="I487" s="113"/>
      <c r="J487" s="113"/>
      <c r="K487" s="125"/>
    </row>
    <row r="488" spans="2:11">
      <c r="B488" s="112"/>
      <c r="C488" s="125"/>
      <c r="D488" s="125"/>
      <c r="E488" s="125"/>
      <c r="F488" s="125"/>
      <c r="G488" s="125"/>
      <c r="H488" s="125"/>
      <c r="I488" s="113"/>
      <c r="J488" s="113"/>
      <c r="K488" s="125"/>
    </row>
    <row r="489" spans="2:11">
      <c r="B489" s="112"/>
      <c r="C489" s="125"/>
      <c r="D489" s="125"/>
      <c r="E489" s="125"/>
      <c r="F489" s="125"/>
      <c r="G489" s="125"/>
      <c r="H489" s="125"/>
      <c r="I489" s="113"/>
      <c r="J489" s="113"/>
      <c r="K489" s="125"/>
    </row>
    <row r="490" spans="2:11">
      <c r="B490" s="112"/>
      <c r="C490" s="125"/>
      <c r="D490" s="125"/>
      <c r="E490" s="125"/>
      <c r="F490" s="125"/>
      <c r="G490" s="125"/>
      <c r="H490" s="125"/>
      <c r="I490" s="113"/>
      <c r="J490" s="113"/>
      <c r="K490" s="125"/>
    </row>
    <row r="491" spans="2:11">
      <c r="B491" s="112"/>
      <c r="C491" s="125"/>
      <c r="D491" s="125"/>
      <c r="E491" s="125"/>
      <c r="F491" s="125"/>
      <c r="G491" s="125"/>
      <c r="H491" s="125"/>
      <c r="I491" s="113"/>
      <c r="J491" s="113"/>
      <c r="K491" s="125"/>
    </row>
    <row r="492" spans="2:11">
      <c r="B492" s="112"/>
      <c r="C492" s="125"/>
      <c r="D492" s="125"/>
      <c r="E492" s="125"/>
      <c r="F492" s="125"/>
      <c r="G492" s="125"/>
      <c r="H492" s="125"/>
      <c r="I492" s="113"/>
      <c r="J492" s="113"/>
      <c r="K492" s="125"/>
    </row>
    <row r="493" spans="2:11">
      <c r="B493" s="112"/>
      <c r="C493" s="125"/>
      <c r="D493" s="125"/>
      <c r="E493" s="125"/>
      <c r="F493" s="125"/>
      <c r="G493" s="125"/>
      <c r="H493" s="125"/>
      <c r="I493" s="113"/>
      <c r="J493" s="113"/>
      <c r="K493" s="125"/>
    </row>
    <row r="494" spans="2:11">
      <c r="B494" s="112"/>
      <c r="C494" s="125"/>
      <c r="D494" s="125"/>
      <c r="E494" s="125"/>
      <c r="F494" s="125"/>
      <c r="G494" s="125"/>
      <c r="H494" s="125"/>
      <c r="I494" s="113"/>
      <c r="J494" s="113"/>
      <c r="K494" s="125"/>
    </row>
    <row r="495" spans="2:11">
      <c r="B495" s="112"/>
      <c r="C495" s="125"/>
      <c r="D495" s="125"/>
      <c r="E495" s="125"/>
      <c r="F495" s="125"/>
      <c r="G495" s="125"/>
      <c r="H495" s="125"/>
      <c r="I495" s="113"/>
      <c r="J495" s="113"/>
      <c r="K495" s="125"/>
    </row>
    <row r="496" spans="2:11">
      <c r="B496" s="112"/>
      <c r="C496" s="125"/>
      <c r="D496" s="125"/>
      <c r="E496" s="125"/>
      <c r="F496" s="125"/>
      <c r="G496" s="125"/>
      <c r="H496" s="125"/>
      <c r="I496" s="113"/>
      <c r="J496" s="113"/>
      <c r="K496" s="125"/>
    </row>
    <row r="497" spans="2:11">
      <c r="B497" s="112"/>
      <c r="C497" s="125"/>
      <c r="D497" s="125"/>
      <c r="E497" s="125"/>
      <c r="F497" s="125"/>
      <c r="G497" s="125"/>
      <c r="H497" s="125"/>
      <c r="I497" s="113"/>
      <c r="J497" s="113"/>
      <c r="K497" s="125"/>
    </row>
    <row r="498" spans="2:11">
      <c r="B498" s="112"/>
      <c r="C498" s="125"/>
      <c r="D498" s="125"/>
      <c r="E498" s="125"/>
      <c r="F498" s="125"/>
      <c r="G498" s="125"/>
      <c r="H498" s="125"/>
      <c r="I498" s="113"/>
      <c r="J498" s="113"/>
      <c r="K498" s="125"/>
    </row>
    <row r="499" spans="2:11">
      <c r="B499" s="112"/>
      <c r="C499" s="125"/>
      <c r="D499" s="125"/>
      <c r="E499" s="125"/>
      <c r="F499" s="125"/>
      <c r="G499" s="125"/>
      <c r="H499" s="125"/>
      <c r="I499" s="113"/>
      <c r="J499" s="113"/>
      <c r="K499" s="125"/>
    </row>
    <row r="500" spans="2:11">
      <c r="B500" s="112"/>
      <c r="C500" s="125"/>
      <c r="D500" s="125"/>
      <c r="E500" s="125"/>
      <c r="F500" s="125"/>
      <c r="G500" s="125"/>
      <c r="H500" s="125"/>
      <c r="I500" s="113"/>
      <c r="J500" s="113"/>
      <c r="K500" s="125"/>
    </row>
    <row r="501" spans="2:11">
      <c r="B501" s="112"/>
      <c r="C501" s="125"/>
      <c r="D501" s="125"/>
      <c r="E501" s="125"/>
      <c r="F501" s="125"/>
      <c r="G501" s="125"/>
      <c r="H501" s="125"/>
      <c r="I501" s="113"/>
      <c r="J501" s="113"/>
      <c r="K501" s="125"/>
    </row>
    <row r="502" spans="2:11">
      <c r="B502" s="112"/>
      <c r="C502" s="125"/>
      <c r="D502" s="125"/>
      <c r="E502" s="125"/>
      <c r="F502" s="125"/>
      <c r="G502" s="125"/>
      <c r="H502" s="125"/>
      <c r="I502" s="113"/>
      <c r="J502" s="113"/>
      <c r="K502" s="125"/>
    </row>
    <row r="503" spans="2:11">
      <c r="B503" s="112"/>
      <c r="C503" s="125"/>
      <c r="D503" s="125"/>
      <c r="E503" s="125"/>
      <c r="F503" s="125"/>
      <c r="G503" s="125"/>
      <c r="H503" s="125"/>
      <c r="I503" s="113"/>
      <c r="J503" s="113"/>
      <c r="K503" s="125"/>
    </row>
    <row r="504" spans="2:11">
      <c r="B504" s="112"/>
      <c r="C504" s="125"/>
      <c r="D504" s="125"/>
      <c r="E504" s="125"/>
      <c r="F504" s="125"/>
      <c r="G504" s="125"/>
      <c r="H504" s="125"/>
      <c r="I504" s="113"/>
      <c r="J504" s="113"/>
      <c r="K504" s="125"/>
    </row>
    <row r="505" spans="2:11">
      <c r="B505" s="112"/>
      <c r="C505" s="125"/>
      <c r="D505" s="125"/>
      <c r="E505" s="125"/>
      <c r="F505" s="125"/>
      <c r="G505" s="125"/>
      <c r="H505" s="125"/>
      <c r="I505" s="113"/>
      <c r="J505" s="113"/>
      <c r="K505" s="125"/>
    </row>
    <row r="506" spans="2:11">
      <c r="B506" s="112"/>
      <c r="C506" s="125"/>
      <c r="D506" s="125"/>
      <c r="E506" s="125"/>
      <c r="F506" s="125"/>
      <c r="G506" s="125"/>
      <c r="H506" s="125"/>
      <c r="I506" s="113"/>
      <c r="J506" s="113"/>
      <c r="K506" s="125"/>
    </row>
    <row r="507" spans="2:11">
      <c r="B507" s="112"/>
      <c r="C507" s="125"/>
      <c r="D507" s="125"/>
      <c r="E507" s="125"/>
      <c r="F507" s="125"/>
      <c r="G507" s="125"/>
      <c r="H507" s="125"/>
      <c r="I507" s="113"/>
      <c r="J507" s="113"/>
      <c r="K507" s="125"/>
    </row>
    <row r="508" spans="2:11">
      <c r="B508" s="112"/>
      <c r="C508" s="125"/>
      <c r="D508" s="125"/>
      <c r="E508" s="125"/>
      <c r="F508" s="125"/>
      <c r="G508" s="125"/>
      <c r="H508" s="125"/>
      <c r="I508" s="113"/>
      <c r="J508" s="113"/>
      <c r="K508" s="125"/>
    </row>
    <row r="509" spans="2:11">
      <c r="B509" s="112"/>
      <c r="C509" s="125"/>
      <c r="D509" s="125"/>
      <c r="E509" s="125"/>
      <c r="F509" s="125"/>
      <c r="G509" s="125"/>
      <c r="H509" s="125"/>
      <c r="I509" s="113"/>
      <c r="J509" s="113"/>
      <c r="K509" s="125"/>
    </row>
    <row r="510" spans="2:11">
      <c r="B510" s="112"/>
      <c r="C510" s="125"/>
      <c r="D510" s="125"/>
      <c r="E510" s="125"/>
      <c r="F510" s="125"/>
      <c r="G510" s="125"/>
      <c r="H510" s="125"/>
      <c r="I510" s="113"/>
      <c r="J510" s="113"/>
      <c r="K510" s="125"/>
    </row>
    <row r="511" spans="2:11">
      <c r="B511" s="112"/>
      <c r="C511" s="125"/>
      <c r="D511" s="125"/>
      <c r="E511" s="125"/>
      <c r="F511" s="125"/>
      <c r="G511" s="125"/>
      <c r="H511" s="125"/>
      <c r="I511" s="113"/>
      <c r="J511" s="113"/>
      <c r="K511" s="125"/>
    </row>
    <row r="512" spans="2:11">
      <c r="B512" s="112"/>
      <c r="C512" s="125"/>
      <c r="D512" s="125"/>
      <c r="E512" s="125"/>
      <c r="F512" s="125"/>
      <c r="G512" s="125"/>
      <c r="H512" s="125"/>
      <c r="I512" s="113"/>
      <c r="J512" s="113"/>
      <c r="K512" s="125"/>
    </row>
    <row r="513" spans="2:11">
      <c r="B513" s="112"/>
      <c r="C513" s="125"/>
      <c r="D513" s="125"/>
      <c r="E513" s="125"/>
      <c r="F513" s="125"/>
      <c r="G513" s="125"/>
      <c r="H513" s="125"/>
      <c r="I513" s="113"/>
      <c r="J513" s="113"/>
      <c r="K513" s="125"/>
    </row>
    <row r="514" spans="2:11">
      <c r="B514" s="112"/>
      <c r="C514" s="125"/>
      <c r="D514" s="125"/>
      <c r="E514" s="125"/>
      <c r="F514" s="125"/>
      <c r="G514" s="125"/>
      <c r="H514" s="125"/>
      <c r="I514" s="113"/>
      <c r="J514" s="113"/>
      <c r="K514" s="125"/>
    </row>
    <row r="515" spans="2:11">
      <c r="B515" s="112"/>
      <c r="C515" s="125"/>
      <c r="D515" s="125"/>
      <c r="E515" s="125"/>
      <c r="F515" s="125"/>
      <c r="G515" s="125"/>
      <c r="H515" s="125"/>
      <c r="I515" s="113"/>
      <c r="J515" s="113"/>
      <c r="K515" s="125"/>
    </row>
    <row r="516" spans="2:11">
      <c r="B516" s="112"/>
      <c r="C516" s="125"/>
      <c r="D516" s="125"/>
      <c r="E516" s="125"/>
      <c r="F516" s="125"/>
      <c r="G516" s="125"/>
      <c r="H516" s="125"/>
      <c r="I516" s="113"/>
      <c r="J516" s="113"/>
      <c r="K516" s="125"/>
    </row>
    <row r="517" spans="2:11">
      <c r="B517" s="112"/>
      <c r="C517" s="125"/>
      <c r="D517" s="125"/>
      <c r="E517" s="125"/>
      <c r="F517" s="125"/>
      <c r="G517" s="125"/>
      <c r="H517" s="125"/>
      <c r="I517" s="113"/>
      <c r="J517" s="113"/>
      <c r="K517" s="125"/>
    </row>
    <row r="518" spans="2:11">
      <c r="B518" s="112"/>
      <c r="C518" s="125"/>
      <c r="D518" s="125"/>
      <c r="E518" s="125"/>
      <c r="F518" s="125"/>
      <c r="G518" s="125"/>
      <c r="H518" s="125"/>
      <c r="I518" s="113"/>
      <c r="J518" s="113"/>
      <c r="K518" s="125"/>
    </row>
    <row r="519" spans="2:11">
      <c r="B519" s="112"/>
      <c r="C519" s="125"/>
      <c r="D519" s="125"/>
      <c r="E519" s="125"/>
      <c r="F519" s="125"/>
      <c r="G519" s="125"/>
      <c r="H519" s="125"/>
      <c r="I519" s="113"/>
      <c r="J519" s="113"/>
      <c r="K519" s="125"/>
    </row>
    <row r="520" spans="2:11">
      <c r="B520" s="112"/>
      <c r="C520" s="125"/>
      <c r="D520" s="125"/>
      <c r="E520" s="125"/>
      <c r="F520" s="125"/>
      <c r="G520" s="125"/>
      <c r="H520" s="125"/>
      <c r="I520" s="113"/>
      <c r="J520" s="113"/>
      <c r="K520" s="125"/>
    </row>
    <row r="521" spans="2:11">
      <c r="B521" s="112"/>
      <c r="C521" s="125"/>
      <c r="D521" s="125"/>
      <c r="E521" s="125"/>
      <c r="F521" s="125"/>
      <c r="G521" s="125"/>
      <c r="H521" s="125"/>
      <c r="I521" s="113"/>
      <c r="J521" s="113"/>
      <c r="K521" s="125"/>
    </row>
    <row r="522" spans="2:11">
      <c r="B522" s="112"/>
      <c r="C522" s="125"/>
      <c r="D522" s="125"/>
      <c r="E522" s="125"/>
      <c r="F522" s="125"/>
      <c r="G522" s="125"/>
      <c r="H522" s="125"/>
      <c r="I522" s="113"/>
      <c r="J522" s="113"/>
      <c r="K522" s="125"/>
    </row>
    <row r="523" spans="2:11">
      <c r="B523" s="112"/>
      <c r="C523" s="125"/>
      <c r="D523" s="125"/>
      <c r="E523" s="125"/>
      <c r="F523" s="125"/>
      <c r="G523" s="125"/>
      <c r="H523" s="125"/>
      <c r="I523" s="113"/>
      <c r="J523" s="113"/>
      <c r="K523" s="125"/>
    </row>
    <row r="524" spans="2:11">
      <c r="B524" s="112"/>
      <c r="C524" s="125"/>
      <c r="D524" s="125"/>
      <c r="E524" s="125"/>
      <c r="F524" s="125"/>
      <c r="G524" s="125"/>
      <c r="H524" s="125"/>
      <c r="I524" s="113"/>
      <c r="J524" s="113"/>
      <c r="K524" s="125"/>
    </row>
    <row r="525" spans="2:11">
      <c r="B525" s="112"/>
      <c r="C525" s="125"/>
      <c r="D525" s="125"/>
      <c r="E525" s="125"/>
      <c r="F525" s="125"/>
      <c r="G525" s="125"/>
      <c r="H525" s="125"/>
      <c r="I525" s="113"/>
      <c r="J525" s="113"/>
      <c r="K525" s="125"/>
    </row>
    <row r="526" spans="2:11">
      <c r="B526" s="112"/>
      <c r="C526" s="125"/>
      <c r="D526" s="125"/>
      <c r="E526" s="125"/>
      <c r="F526" s="125"/>
      <c r="G526" s="125"/>
      <c r="H526" s="125"/>
      <c r="I526" s="113"/>
      <c r="J526" s="113"/>
      <c r="K526" s="125"/>
    </row>
    <row r="527" spans="2:11">
      <c r="B527" s="112"/>
      <c r="C527" s="125"/>
      <c r="D527" s="125"/>
      <c r="E527" s="125"/>
      <c r="F527" s="125"/>
      <c r="G527" s="125"/>
      <c r="H527" s="125"/>
      <c r="I527" s="113"/>
      <c r="J527" s="113"/>
      <c r="K527" s="125"/>
    </row>
    <row r="528" spans="2:11">
      <c r="B528" s="112"/>
      <c r="C528" s="125"/>
      <c r="D528" s="125"/>
      <c r="E528" s="125"/>
      <c r="F528" s="125"/>
      <c r="G528" s="125"/>
      <c r="H528" s="125"/>
      <c r="I528" s="113"/>
      <c r="J528" s="113"/>
      <c r="K528" s="125"/>
    </row>
    <row r="529" spans="2:11">
      <c r="B529" s="112"/>
      <c r="C529" s="125"/>
      <c r="D529" s="125"/>
      <c r="E529" s="125"/>
      <c r="F529" s="125"/>
      <c r="G529" s="125"/>
      <c r="H529" s="125"/>
      <c r="I529" s="113"/>
      <c r="J529" s="113"/>
      <c r="K529" s="125"/>
    </row>
    <row r="530" spans="2:11">
      <c r="B530" s="112"/>
      <c r="C530" s="125"/>
      <c r="D530" s="125"/>
      <c r="E530" s="125"/>
      <c r="F530" s="125"/>
      <c r="G530" s="125"/>
      <c r="H530" s="125"/>
      <c r="I530" s="113"/>
      <c r="J530" s="113"/>
      <c r="K530" s="125"/>
    </row>
    <row r="531" spans="2:11">
      <c r="B531" s="112"/>
      <c r="C531" s="125"/>
      <c r="D531" s="125"/>
      <c r="E531" s="125"/>
      <c r="F531" s="125"/>
      <c r="G531" s="125"/>
      <c r="H531" s="125"/>
      <c r="I531" s="113"/>
      <c r="J531" s="113"/>
      <c r="K531" s="125"/>
    </row>
    <row r="532" spans="2:11">
      <c r="B532" s="112"/>
      <c r="C532" s="125"/>
      <c r="D532" s="125"/>
      <c r="E532" s="125"/>
      <c r="F532" s="125"/>
      <c r="G532" s="125"/>
      <c r="H532" s="125"/>
      <c r="I532" s="113"/>
      <c r="J532" s="113"/>
      <c r="K532" s="125"/>
    </row>
    <row r="533" spans="2:11">
      <c r="B533" s="112"/>
      <c r="C533" s="125"/>
      <c r="D533" s="125"/>
      <c r="E533" s="125"/>
      <c r="F533" s="125"/>
      <c r="G533" s="125"/>
      <c r="H533" s="125"/>
      <c r="I533" s="113"/>
      <c r="J533" s="113"/>
      <c r="K533" s="125"/>
    </row>
    <row r="534" spans="2:11">
      <c r="B534" s="112"/>
      <c r="C534" s="125"/>
      <c r="D534" s="125"/>
      <c r="E534" s="125"/>
      <c r="F534" s="125"/>
      <c r="G534" s="125"/>
      <c r="H534" s="125"/>
      <c r="I534" s="113"/>
      <c r="J534" s="113"/>
      <c r="K534" s="125"/>
    </row>
    <row r="535" spans="2:11">
      <c r="B535" s="112"/>
      <c r="C535" s="125"/>
      <c r="D535" s="125"/>
      <c r="E535" s="125"/>
      <c r="F535" s="125"/>
      <c r="G535" s="125"/>
      <c r="H535" s="125"/>
      <c r="I535" s="113"/>
      <c r="J535" s="113"/>
      <c r="K535" s="125"/>
    </row>
    <row r="536" spans="2:11">
      <c r="B536" s="112"/>
      <c r="C536" s="125"/>
      <c r="D536" s="125"/>
      <c r="E536" s="125"/>
      <c r="F536" s="125"/>
      <c r="G536" s="125"/>
      <c r="H536" s="125"/>
      <c r="I536" s="113"/>
      <c r="J536" s="113"/>
      <c r="K536" s="125"/>
    </row>
    <row r="537" spans="2:11">
      <c r="B537" s="112"/>
      <c r="C537" s="125"/>
      <c r="D537" s="125"/>
      <c r="E537" s="125"/>
      <c r="F537" s="125"/>
      <c r="G537" s="125"/>
      <c r="H537" s="125"/>
      <c r="I537" s="113"/>
      <c r="J537" s="113"/>
      <c r="K537" s="125"/>
    </row>
    <row r="538" spans="2:11">
      <c r="B538" s="112"/>
      <c r="C538" s="125"/>
      <c r="D538" s="125"/>
      <c r="E538" s="125"/>
      <c r="F538" s="125"/>
      <c r="G538" s="125"/>
      <c r="H538" s="125"/>
      <c r="I538" s="113"/>
      <c r="J538" s="113"/>
      <c r="K538" s="125"/>
    </row>
    <row r="539" spans="2:11">
      <c r="B539" s="112"/>
      <c r="C539" s="125"/>
      <c r="D539" s="125"/>
      <c r="E539" s="125"/>
      <c r="F539" s="125"/>
      <c r="G539" s="125"/>
      <c r="H539" s="125"/>
      <c r="I539" s="113"/>
      <c r="J539" s="113"/>
      <c r="K539" s="125"/>
    </row>
    <row r="540" spans="2:11">
      <c r="B540" s="112"/>
      <c r="C540" s="125"/>
      <c r="D540" s="125"/>
      <c r="E540" s="125"/>
      <c r="F540" s="125"/>
      <c r="G540" s="125"/>
      <c r="H540" s="125"/>
      <c r="I540" s="113"/>
      <c r="J540" s="113"/>
      <c r="K540" s="125"/>
    </row>
    <row r="541" spans="2:11">
      <c r="B541" s="112"/>
      <c r="C541" s="125"/>
      <c r="D541" s="125"/>
      <c r="E541" s="125"/>
      <c r="F541" s="125"/>
      <c r="G541" s="125"/>
      <c r="H541" s="125"/>
      <c r="I541" s="113"/>
      <c r="J541" s="113"/>
      <c r="K541" s="125"/>
    </row>
    <row r="542" spans="2:11">
      <c r="B542" s="112"/>
      <c r="C542" s="125"/>
      <c r="D542" s="125"/>
      <c r="E542" s="125"/>
      <c r="F542" s="125"/>
      <c r="G542" s="125"/>
      <c r="H542" s="125"/>
      <c r="I542" s="113"/>
      <c r="J542" s="113"/>
      <c r="K542" s="125"/>
    </row>
    <row r="543" spans="2:11">
      <c r="B543" s="112"/>
      <c r="C543" s="125"/>
      <c r="D543" s="125"/>
      <c r="E543" s="125"/>
      <c r="F543" s="125"/>
      <c r="G543" s="125"/>
      <c r="H543" s="125"/>
      <c r="I543" s="113"/>
      <c r="J543" s="113"/>
      <c r="K543" s="125"/>
    </row>
    <row r="544" spans="2:11">
      <c r="B544" s="112"/>
      <c r="C544" s="125"/>
      <c r="D544" s="125"/>
      <c r="E544" s="125"/>
      <c r="F544" s="125"/>
      <c r="G544" s="125"/>
      <c r="H544" s="125"/>
      <c r="I544" s="113"/>
      <c r="J544" s="113"/>
      <c r="K544" s="125"/>
    </row>
    <row r="545" spans="2:11">
      <c r="B545" s="112"/>
      <c r="C545" s="125"/>
      <c r="D545" s="125"/>
      <c r="E545" s="125"/>
      <c r="F545" s="125"/>
      <c r="G545" s="125"/>
      <c r="H545" s="125"/>
      <c r="I545" s="113"/>
      <c r="J545" s="113"/>
      <c r="K545" s="125"/>
    </row>
    <row r="546" spans="2:11">
      <c r="B546" s="112"/>
      <c r="C546" s="125"/>
      <c r="D546" s="125"/>
      <c r="E546" s="125"/>
      <c r="F546" s="125"/>
      <c r="G546" s="125"/>
      <c r="H546" s="125"/>
      <c r="I546" s="113"/>
      <c r="J546" s="113"/>
      <c r="K546" s="125"/>
    </row>
    <row r="547" spans="2:11">
      <c r="B547" s="112"/>
      <c r="C547" s="125"/>
      <c r="D547" s="125"/>
      <c r="E547" s="125"/>
      <c r="F547" s="125"/>
      <c r="G547" s="125"/>
      <c r="H547" s="125"/>
      <c r="I547" s="113"/>
      <c r="J547" s="113"/>
      <c r="K547" s="125"/>
    </row>
    <row r="548" spans="2:11">
      <c r="B548" s="112"/>
      <c r="C548" s="125"/>
      <c r="D548" s="125"/>
      <c r="E548" s="125"/>
      <c r="F548" s="125"/>
      <c r="G548" s="125"/>
      <c r="H548" s="125"/>
      <c r="I548" s="113"/>
      <c r="J548" s="113"/>
      <c r="K548" s="125"/>
    </row>
    <row r="549" spans="2:11">
      <c r="B549" s="112"/>
      <c r="C549" s="125"/>
      <c r="D549" s="125"/>
      <c r="E549" s="125"/>
      <c r="F549" s="125"/>
      <c r="G549" s="125"/>
      <c r="H549" s="125"/>
      <c r="I549" s="113"/>
      <c r="J549" s="113"/>
      <c r="K549" s="125"/>
    </row>
    <row r="550" spans="2:11">
      <c r="B550" s="112"/>
      <c r="C550" s="125"/>
      <c r="D550" s="125"/>
      <c r="E550" s="125"/>
      <c r="F550" s="125"/>
      <c r="G550" s="125"/>
      <c r="H550" s="125"/>
      <c r="I550" s="113"/>
      <c r="J550" s="113"/>
      <c r="K550" s="125"/>
    </row>
    <row r="551" spans="2:11">
      <c r="B551" s="112"/>
      <c r="C551" s="125"/>
      <c r="D551" s="125"/>
      <c r="E551" s="125"/>
      <c r="F551" s="125"/>
      <c r="G551" s="125"/>
      <c r="H551" s="125"/>
      <c r="I551" s="113"/>
      <c r="J551" s="113"/>
      <c r="K551" s="125"/>
    </row>
    <row r="552" spans="2:11">
      <c r="B552" s="112"/>
      <c r="C552" s="125"/>
      <c r="D552" s="125"/>
      <c r="E552" s="125"/>
      <c r="F552" s="125"/>
      <c r="G552" s="125"/>
      <c r="H552" s="125"/>
      <c r="I552" s="113"/>
      <c r="J552" s="113"/>
      <c r="K552" s="125"/>
    </row>
    <row r="553" spans="2:11">
      <c r="B553" s="112"/>
      <c r="C553" s="125"/>
      <c r="D553" s="125"/>
      <c r="E553" s="125"/>
      <c r="F553" s="125"/>
      <c r="G553" s="125"/>
      <c r="H553" s="125"/>
      <c r="I553" s="113"/>
      <c r="J553" s="113"/>
      <c r="K553" s="125"/>
    </row>
    <row r="554" spans="2:11">
      <c r="B554" s="112"/>
      <c r="C554" s="125"/>
      <c r="D554" s="125"/>
      <c r="E554" s="125"/>
      <c r="F554" s="125"/>
      <c r="G554" s="125"/>
      <c r="H554" s="125"/>
      <c r="I554" s="113"/>
      <c r="J554" s="113"/>
      <c r="K554" s="125"/>
    </row>
    <row r="555" spans="2:11">
      <c r="B555" s="112"/>
      <c r="C555" s="125"/>
      <c r="D555" s="125"/>
      <c r="E555" s="125"/>
      <c r="F555" s="125"/>
      <c r="G555" s="125"/>
      <c r="H555" s="125"/>
      <c r="I555" s="113"/>
      <c r="J555" s="113"/>
      <c r="K555" s="125"/>
    </row>
    <row r="556" spans="2:11">
      <c r="B556" s="112"/>
      <c r="C556" s="125"/>
      <c r="D556" s="125"/>
      <c r="E556" s="125"/>
      <c r="F556" s="125"/>
      <c r="G556" s="125"/>
      <c r="H556" s="125"/>
      <c r="I556" s="113"/>
      <c r="J556" s="113"/>
      <c r="K556" s="125"/>
    </row>
    <row r="557" spans="2:11">
      <c r="B557" s="112"/>
      <c r="C557" s="125"/>
      <c r="D557" s="125"/>
      <c r="E557" s="125"/>
      <c r="F557" s="125"/>
      <c r="G557" s="125"/>
      <c r="H557" s="125"/>
      <c r="I557" s="113"/>
      <c r="J557" s="113"/>
      <c r="K557" s="125"/>
    </row>
    <row r="558" spans="2:11">
      <c r="B558" s="112"/>
      <c r="C558" s="125"/>
      <c r="D558" s="125"/>
      <c r="E558" s="125"/>
      <c r="F558" s="125"/>
      <c r="G558" s="125"/>
      <c r="H558" s="125"/>
      <c r="I558" s="113"/>
      <c r="J558" s="113"/>
      <c r="K558" s="125"/>
    </row>
    <row r="559" spans="2:11">
      <c r="B559" s="112"/>
      <c r="C559" s="125"/>
      <c r="D559" s="125"/>
      <c r="E559" s="125"/>
      <c r="F559" s="125"/>
      <c r="G559" s="125"/>
      <c r="H559" s="125"/>
      <c r="I559" s="113"/>
      <c r="J559" s="113"/>
      <c r="K559" s="125"/>
    </row>
    <row r="560" spans="2:11">
      <c r="B560" s="112"/>
      <c r="C560" s="125"/>
      <c r="D560" s="125"/>
      <c r="E560" s="125"/>
      <c r="F560" s="125"/>
      <c r="G560" s="125"/>
      <c r="H560" s="125"/>
      <c r="I560" s="113"/>
      <c r="J560" s="113"/>
      <c r="K560" s="125"/>
    </row>
    <row r="561" spans="2:11">
      <c r="B561" s="112"/>
      <c r="C561" s="125"/>
      <c r="D561" s="125"/>
      <c r="E561" s="125"/>
      <c r="F561" s="125"/>
      <c r="G561" s="125"/>
      <c r="H561" s="125"/>
      <c r="I561" s="113"/>
      <c r="J561" s="113"/>
      <c r="K561" s="125"/>
    </row>
    <row r="562" spans="2:11">
      <c r="B562" s="112"/>
      <c r="C562" s="125"/>
      <c r="D562" s="125"/>
      <c r="E562" s="125"/>
      <c r="F562" s="125"/>
      <c r="G562" s="125"/>
      <c r="H562" s="125"/>
      <c r="I562" s="113"/>
      <c r="J562" s="113"/>
      <c r="K562" s="125"/>
    </row>
    <row r="563" spans="2:11">
      <c r="B563" s="112"/>
      <c r="C563" s="125"/>
      <c r="D563" s="125"/>
      <c r="E563" s="125"/>
      <c r="F563" s="125"/>
      <c r="G563" s="125"/>
      <c r="H563" s="125"/>
      <c r="I563" s="113"/>
      <c r="J563" s="113"/>
      <c r="K563" s="125"/>
    </row>
    <row r="564" spans="2:11">
      <c r="B564" s="112"/>
      <c r="C564" s="125"/>
      <c r="D564" s="125"/>
      <c r="E564" s="125"/>
      <c r="F564" s="125"/>
      <c r="G564" s="125"/>
      <c r="H564" s="125"/>
      <c r="I564" s="113"/>
      <c r="J564" s="113"/>
      <c r="K564" s="12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135</v>
      </c>
      <c r="C1" s="67" t="s" vm="1">
        <v>216</v>
      </c>
    </row>
    <row r="2" spans="2:35">
      <c r="B2" s="46" t="s">
        <v>134</v>
      </c>
      <c r="C2" s="67" t="s">
        <v>217</v>
      </c>
    </row>
    <row r="3" spans="2:35">
      <c r="B3" s="46" t="s">
        <v>136</v>
      </c>
      <c r="C3" s="67" t="s">
        <v>215</v>
      </c>
      <c r="E3" s="2"/>
    </row>
    <row r="4" spans="2:35">
      <c r="B4" s="46" t="s">
        <v>137</v>
      </c>
      <c r="C4" s="67">
        <v>14242</v>
      </c>
    </row>
    <row r="6" spans="2:35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35" ht="26.25" customHeight="1">
      <c r="B7" s="143" t="s">
        <v>86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35" s="3" customFormat="1" ht="47.25">
      <c r="B8" s="21" t="s">
        <v>105</v>
      </c>
      <c r="C8" s="29" t="s">
        <v>40</v>
      </c>
      <c r="D8" s="12" t="s">
        <v>46</v>
      </c>
      <c r="E8" s="29" t="s">
        <v>14</v>
      </c>
      <c r="F8" s="29" t="s">
        <v>59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54</v>
      </c>
      <c r="O8" s="29" t="s">
        <v>53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198</v>
      </c>
      <c r="M9" s="31"/>
      <c r="N9" s="31" t="s">
        <v>194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35" s="4" customFormat="1" ht="18" customHeight="1">
      <c r="B11" s="117" t="s">
        <v>2710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8">
        <v>0</v>
      </c>
      <c r="O11" s="88"/>
      <c r="P11" s="119">
        <v>0</v>
      </c>
      <c r="Q11" s="119">
        <v>0</v>
      </c>
      <c r="AI11" s="1"/>
    </row>
    <row r="12" spans="2:35" ht="21.75" customHeight="1">
      <c r="B12" s="120" t="s">
        <v>206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0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0" t="s">
        <v>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4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0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216</v>
      </c>
    </row>
    <row r="2" spans="2:16">
      <c r="B2" s="46" t="s">
        <v>134</v>
      </c>
      <c r="C2" s="67" t="s">
        <v>217</v>
      </c>
    </row>
    <row r="3" spans="2:16">
      <c r="B3" s="46" t="s">
        <v>136</v>
      </c>
      <c r="C3" s="67" t="s">
        <v>215</v>
      </c>
    </row>
    <row r="4" spans="2:16">
      <c r="B4" s="46" t="s">
        <v>137</v>
      </c>
      <c r="C4" s="67">
        <v>14242</v>
      </c>
    </row>
    <row r="6" spans="2:16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ht="26.25" customHeight="1">
      <c r="B7" s="143" t="s">
        <v>78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16" s="3" customFormat="1" ht="78.75">
      <c r="B8" s="21" t="s">
        <v>105</v>
      </c>
      <c r="C8" s="29" t="s">
        <v>40</v>
      </c>
      <c r="D8" s="29" t="s">
        <v>14</v>
      </c>
      <c r="E8" s="29" t="s">
        <v>59</v>
      </c>
      <c r="F8" s="29" t="s">
        <v>93</v>
      </c>
      <c r="G8" s="29" t="s">
        <v>17</v>
      </c>
      <c r="H8" s="29" t="s">
        <v>92</v>
      </c>
      <c r="I8" s="29" t="s">
        <v>16</v>
      </c>
      <c r="J8" s="29" t="s">
        <v>18</v>
      </c>
      <c r="K8" s="29" t="s">
        <v>191</v>
      </c>
      <c r="L8" s="29" t="s">
        <v>190</v>
      </c>
      <c r="M8" s="29" t="s">
        <v>100</v>
      </c>
      <c r="N8" s="29" t="s">
        <v>53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198</v>
      </c>
      <c r="L9" s="31"/>
      <c r="M9" s="31" t="s">
        <v>194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6.2321157981681523</v>
      </c>
      <c r="H11" s="69"/>
      <c r="I11" s="69"/>
      <c r="J11" s="90">
        <v>4.8745112190162761E-2</v>
      </c>
      <c r="K11" s="77"/>
      <c r="L11" s="79"/>
      <c r="M11" s="77">
        <v>2075.1943237920009</v>
      </c>
      <c r="N11" s="69"/>
      <c r="O11" s="78">
        <f>IFERROR(M11/$M$11,0)</f>
        <v>1</v>
      </c>
      <c r="P11" s="78">
        <f>M11/'סכום נכסי הקרן'!$C$42</f>
        <v>0.27178805601549694</v>
      </c>
    </row>
    <row r="12" spans="2:16" ht="21.75" customHeight="1">
      <c r="B12" s="70" t="s">
        <v>185</v>
      </c>
      <c r="C12" s="71"/>
      <c r="D12" s="71"/>
      <c r="E12" s="71"/>
      <c r="F12" s="71"/>
      <c r="G12" s="80">
        <v>6.232115798168155</v>
      </c>
      <c r="H12" s="71"/>
      <c r="I12" s="71"/>
      <c r="J12" s="91">
        <v>4.8745112190162747E-2</v>
      </c>
      <c r="K12" s="80"/>
      <c r="L12" s="82"/>
      <c r="M12" s="80">
        <v>2075.1943237919995</v>
      </c>
      <c r="N12" s="71"/>
      <c r="O12" s="81">
        <f t="shared" ref="O12:O77" si="0">IFERROR(M12/$M$11,0)</f>
        <v>0.99999999999999933</v>
      </c>
      <c r="P12" s="81">
        <f>M12/'סכום נכסי הקרן'!$C$42</f>
        <v>0.27178805601549677</v>
      </c>
    </row>
    <row r="13" spans="2:16">
      <c r="B13" s="104" t="s">
        <v>2720</v>
      </c>
      <c r="C13" s="71"/>
      <c r="D13" s="71"/>
      <c r="E13" s="71"/>
      <c r="F13" s="71"/>
      <c r="G13" s="80">
        <f>AVERAGE(G14:G20)</f>
        <v>4.6499999999456731</v>
      </c>
      <c r="H13" s="71"/>
      <c r="I13" s="71"/>
      <c r="J13" s="127">
        <v>5.1400000000000071E-2</v>
      </c>
      <c r="K13" s="80"/>
      <c r="L13" s="82"/>
      <c r="M13" s="80">
        <f>SUM(M14:M20)</f>
        <v>174.87931246800005</v>
      </c>
      <c r="N13" s="71"/>
      <c r="O13" s="81">
        <f t="shared" si="0"/>
        <v>8.4271294723109708E-2</v>
      </c>
      <c r="P13" s="81">
        <f>M13/'סכום נכסי הקרן'!$C$42</f>
        <v>2.2903931370702992E-2</v>
      </c>
    </row>
    <row r="14" spans="2:16">
      <c r="B14" s="76" t="s">
        <v>1702</v>
      </c>
      <c r="C14" s="73">
        <v>9444</v>
      </c>
      <c r="D14" s="73" t="s">
        <v>220</v>
      </c>
      <c r="E14" s="73"/>
      <c r="F14" s="94">
        <v>44958</v>
      </c>
      <c r="G14" s="83">
        <v>4.3400000001323997</v>
      </c>
      <c r="H14" s="86" t="s">
        <v>122</v>
      </c>
      <c r="I14" s="87">
        <v>5.1500000000000004E-2</v>
      </c>
      <c r="J14" s="87">
        <v>5.1400000001599826E-2</v>
      </c>
      <c r="K14" s="83">
        <v>6811.9230510000016</v>
      </c>
      <c r="L14" s="85">
        <f>M14/K14*100000</f>
        <v>106.44252954289573</v>
      </c>
      <c r="M14" s="83">
        <v>7.2507832060000013</v>
      </c>
      <c r="N14" s="73"/>
      <c r="O14" s="84">
        <f t="shared" si="0"/>
        <v>3.4940261366707341E-3</v>
      </c>
      <c r="P14" s="84">
        <f>M14/'סכום נכסי הקרן'!$C$42</f>
        <v>9.4963457135307584E-4</v>
      </c>
    </row>
    <row r="15" spans="2:16">
      <c r="B15" s="76" t="s">
        <v>1703</v>
      </c>
      <c r="C15" s="73">
        <v>9499</v>
      </c>
      <c r="D15" s="73" t="s">
        <v>220</v>
      </c>
      <c r="E15" s="73"/>
      <c r="F15" s="94">
        <v>44986</v>
      </c>
      <c r="G15" s="83">
        <v>4.4199999993677546</v>
      </c>
      <c r="H15" s="86" t="s">
        <v>122</v>
      </c>
      <c r="I15" s="87">
        <v>5.1500000000000004E-2</v>
      </c>
      <c r="J15" s="87">
        <v>5.1399999992346519E-2</v>
      </c>
      <c r="K15" s="83">
        <v>568.60421400000007</v>
      </c>
      <c r="L15" s="85">
        <f t="shared" ref="L15:L20" si="1">M15/K15*100000</f>
        <v>105.70327728876102</v>
      </c>
      <c r="M15" s="83">
        <v>0.60103328900000008</v>
      </c>
      <c r="N15" s="73"/>
      <c r="O15" s="84">
        <f t="shared" si="0"/>
        <v>2.8962747348967898E-4</v>
      </c>
      <c r="P15" s="84">
        <f>M15/'סכום נכסי הקרן'!$C$42</f>
        <v>7.8717287988439735E-5</v>
      </c>
    </row>
    <row r="16" spans="2:16">
      <c r="B16" s="76" t="s">
        <v>1704</v>
      </c>
      <c r="C16" s="73">
        <v>9528</v>
      </c>
      <c r="D16" s="73" t="s">
        <v>220</v>
      </c>
      <c r="E16" s="73"/>
      <c r="F16" s="94">
        <v>45047</v>
      </c>
      <c r="G16" s="83">
        <v>4.5900000000252943</v>
      </c>
      <c r="H16" s="86" t="s">
        <v>122</v>
      </c>
      <c r="I16" s="87">
        <v>5.1500000000000004E-2</v>
      </c>
      <c r="J16" s="87">
        <v>5.1400000000252924E-2</v>
      </c>
      <c r="K16" s="83">
        <v>38049.810492000004</v>
      </c>
      <c r="L16" s="85">
        <f t="shared" si="1"/>
        <v>103.90682105581722</v>
      </c>
      <c r="M16" s="83">
        <v>39.53634850000001</v>
      </c>
      <c r="N16" s="73"/>
      <c r="O16" s="84">
        <f t="shared" si="0"/>
        <v>1.9051877718976828E-2</v>
      </c>
      <c r="P16" s="84">
        <f>M16/'סכום נכסי הקרן'!$C$42</f>
        <v>5.1780728086856728E-3</v>
      </c>
    </row>
    <row r="17" spans="2:16">
      <c r="B17" s="76" t="s">
        <v>1705</v>
      </c>
      <c r="C17" s="73">
        <v>9586</v>
      </c>
      <c r="D17" s="73" t="s">
        <v>220</v>
      </c>
      <c r="E17" s="73"/>
      <c r="F17" s="94">
        <v>45078</v>
      </c>
      <c r="G17" s="83">
        <v>4.6700000000594803</v>
      </c>
      <c r="H17" s="86" t="s">
        <v>122</v>
      </c>
      <c r="I17" s="87">
        <v>5.1500000000000004E-2</v>
      </c>
      <c r="J17" s="87">
        <v>5.1400000000732068E-2</v>
      </c>
      <c r="K17" s="83">
        <v>21288.180282000005</v>
      </c>
      <c r="L17" s="85">
        <f t="shared" si="1"/>
        <v>102.66576532367982</v>
      </c>
      <c r="M17" s="83">
        <v>21.855673210000006</v>
      </c>
      <c r="N17" s="73"/>
      <c r="O17" s="84">
        <f t="shared" si="0"/>
        <v>1.0531868249361415E-2</v>
      </c>
      <c r="P17" s="84">
        <f>M17/'סכום נכסי הקרן'!$C$42</f>
        <v>2.8624359977052743E-3</v>
      </c>
    </row>
    <row r="18" spans="2:16">
      <c r="B18" s="76" t="s">
        <v>1706</v>
      </c>
      <c r="C18" s="73">
        <v>9636</v>
      </c>
      <c r="D18" s="73" t="s">
        <v>220</v>
      </c>
      <c r="E18" s="73"/>
      <c r="F18" s="94">
        <v>45108</v>
      </c>
      <c r="G18" s="83">
        <v>4.7599999999960794</v>
      </c>
      <c r="H18" s="86" t="s">
        <v>122</v>
      </c>
      <c r="I18" s="87">
        <v>5.1500000000000004E-2</v>
      </c>
      <c r="J18" s="87">
        <v>5.1399999999777901E-2</v>
      </c>
      <c r="K18" s="83">
        <v>30003.600954000005</v>
      </c>
      <c r="L18" s="85">
        <f t="shared" si="1"/>
        <v>102.04083356174075</v>
      </c>
      <c r="M18" s="83">
        <v>30.615924512000007</v>
      </c>
      <c r="N18" s="73"/>
      <c r="O18" s="84">
        <f t="shared" si="0"/>
        <v>1.4753280770378917E-2</v>
      </c>
      <c r="P18" s="84">
        <f>M18/'סכום נכסי הקרן'!$C$42</f>
        <v>4.0097655004320987E-3</v>
      </c>
    </row>
    <row r="19" spans="2:16">
      <c r="B19" s="76" t="s">
        <v>1707</v>
      </c>
      <c r="C19" s="73">
        <v>9689</v>
      </c>
      <c r="D19" s="73" t="s">
        <v>220</v>
      </c>
      <c r="E19" s="73"/>
      <c r="F19" s="94">
        <v>45139</v>
      </c>
      <c r="G19" s="83">
        <v>4.840000000016154</v>
      </c>
      <c r="H19" s="86" t="s">
        <v>122</v>
      </c>
      <c r="I19" s="87">
        <v>5.1500000000000004E-2</v>
      </c>
      <c r="J19" s="87">
        <v>5.140000000020814E-2</v>
      </c>
      <c r="K19" s="83">
        <v>63355.421571000006</v>
      </c>
      <c r="L19" s="85">
        <f t="shared" si="1"/>
        <v>101.61470434989303</v>
      </c>
      <c r="M19" s="83">
        <v>64.378424319000018</v>
      </c>
      <c r="N19" s="73"/>
      <c r="O19" s="84">
        <f t="shared" si="0"/>
        <v>3.1022841370036795E-2</v>
      </c>
      <c r="P19" s="84">
        <f>M19/'סכום נכסי הקרן'!$C$42</f>
        <v>8.4316377480394365E-3</v>
      </c>
    </row>
    <row r="20" spans="2:16">
      <c r="B20" s="76" t="s">
        <v>1708</v>
      </c>
      <c r="C20" s="73">
        <v>9731</v>
      </c>
      <c r="D20" s="73" t="s">
        <v>220</v>
      </c>
      <c r="E20" s="73"/>
      <c r="F20" s="94">
        <v>45170</v>
      </c>
      <c r="G20" s="83">
        <v>4.9300000000225532</v>
      </c>
      <c r="H20" s="86" t="s">
        <v>122</v>
      </c>
      <c r="I20" s="87">
        <v>5.1500000000000004E-2</v>
      </c>
      <c r="J20" s="87">
        <v>5.1400000000488666E-2</v>
      </c>
      <c r="K20" s="83">
        <v>10546.227822000003</v>
      </c>
      <c r="L20" s="85">
        <f t="shared" si="1"/>
        <v>100.89982514697851</v>
      </c>
      <c r="M20" s="83">
        <v>10.641125432000003</v>
      </c>
      <c r="N20" s="73"/>
      <c r="O20" s="84">
        <f t="shared" si="0"/>
        <v>5.1277730041953294E-3</v>
      </c>
      <c r="P20" s="84">
        <f>M20/'סכום נכסי הקרן'!$C$42</f>
        <v>1.3936674564989932E-3</v>
      </c>
    </row>
    <row r="21" spans="2:16">
      <c r="B21" s="76"/>
      <c r="C21" s="73"/>
      <c r="D21" s="73"/>
      <c r="E21" s="73"/>
      <c r="F21" s="94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89" t="s">
        <v>60</v>
      </c>
      <c r="C22" s="73"/>
      <c r="D22" s="73"/>
      <c r="E22" s="73"/>
      <c r="F22" s="94"/>
      <c r="G22" s="128">
        <f>AVERAGE(G23:G165)</f>
        <v>5.5549999970148871</v>
      </c>
      <c r="H22" s="86"/>
      <c r="I22" s="87"/>
      <c r="J22" s="129">
        <f>AVERAGE(J23:J165)</f>
        <v>4.8480882334853877E-2</v>
      </c>
      <c r="K22" s="83"/>
      <c r="L22" s="83"/>
      <c r="M22" s="130">
        <f>SUM(M23:M163)</f>
        <v>1900.3150113239999</v>
      </c>
      <c r="N22" s="73"/>
      <c r="O22" s="81">
        <f>IFERROR(M22/$M$11,0)</f>
        <v>0.91572870527688988</v>
      </c>
      <c r="P22" s="81">
        <f>M22/'סכום נכסי הקרן'!$C$42</f>
        <v>0.24888412464479384</v>
      </c>
    </row>
    <row r="23" spans="2:16">
      <c r="B23" s="76" t="s">
        <v>1709</v>
      </c>
      <c r="C23" s="73" t="s">
        <v>1710</v>
      </c>
      <c r="D23" s="73" t="s">
        <v>220</v>
      </c>
      <c r="E23" s="73"/>
      <c r="F23" s="94">
        <v>39845</v>
      </c>
      <c r="G23" s="83">
        <v>0.34000000103555889</v>
      </c>
      <c r="H23" s="86" t="s">
        <v>122</v>
      </c>
      <c r="I23" s="87">
        <v>4.8000000000000001E-2</v>
      </c>
      <c r="J23" s="87">
        <v>4.7600000058681681E-2</v>
      </c>
      <c r="K23" s="83">
        <v>183.53053500000001</v>
      </c>
      <c r="L23" s="85">
        <v>126.27812299999999</v>
      </c>
      <c r="M23" s="83">
        <v>0.23175891400000004</v>
      </c>
      <c r="N23" s="73"/>
      <c r="O23" s="84">
        <f t="shared" si="0"/>
        <v>1.1168058400261387E-4</v>
      </c>
      <c r="P23" s="84">
        <f>M23/'סכום נכסי הקרן'!$C$42</f>
        <v>3.035344882074583E-5</v>
      </c>
    </row>
    <row r="24" spans="2:16">
      <c r="B24" s="76" t="s">
        <v>1711</v>
      </c>
      <c r="C24" s="73" t="s">
        <v>1712</v>
      </c>
      <c r="D24" s="73" t="s">
        <v>220</v>
      </c>
      <c r="E24" s="73"/>
      <c r="F24" s="94">
        <v>39873</v>
      </c>
      <c r="G24" s="83">
        <v>0.41999999994841986</v>
      </c>
      <c r="H24" s="86" t="s">
        <v>122</v>
      </c>
      <c r="I24" s="87">
        <v>4.8000000000000001E-2</v>
      </c>
      <c r="J24" s="87">
        <v>4.8100000000679911E-2</v>
      </c>
      <c r="K24" s="83">
        <v>6746.0625150000005</v>
      </c>
      <c r="L24" s="85">
        <v>126.45051599999999</v>
      </c>
      <c r="M24" s="83">
        <v>8.5304308820000028</v>
      </c>
      <c r="N24" s="73"/>
      <c r="O24" s="84">
        <f t="shared" si="0"/>
        <v>4.1106660635098274E-3</v>
      </c>
      <c r="P24" s="84">
        <f>M24/'סכום נכסי הקרן'!$C$42</f>
        <v>1.1172299383302115E-3</v>
      </c>
    </row>
    <row r="25" spans="2:16">
      <c r="B25" s="76" t="s">
        <v>1713</v>
      </c>
      <c r="C25" s="73" t="s">
        <v>1714</v>
      </c>
      <c r="D25" s="73" t="s">
        <v>220</v>
      </c>
      <c r="E25" s="73"/>
      <c r="F25" s="94">
        <v>39934</v>
      </c>
      <c r="G25" s="83">
        <v>0.56999999995753581</v>
      </c>
      <c r="H25" s="86" t="s">
        <v>122</v>
      </c>
      <c r="I25" s="87">
        <v>4.8000000000000001E-2</v>
      </c>
      <c r="J25" s="87">
        <v>4.8299999999363033E-2</v>
      </c>
      <c r="K25" s="83">
        <v>7361.6480700000011</v>
      </c>
      <c r="L25" s="85">
        <v>127.956633</v>
      </c>
      <c r="M25" s="83">
        <v>9.419717020000002</v>
      </c>
      <c r="N25" s="73"/>
      <c r="O25" s="84">
        <f t="shared" si="0"/>
        <v>4.5391975642971889E-3</v>
      </c>
      <c r="P25" s="84">
        <f>M25/'סכום נכסי הקרן'!$C$42</f>
        <v>1.2336996818706116E-3</v>
      </c>
    </row>
    <row r="26" spans="2:16">
      <c r="B26" s="76" t="s">
        <v>1715</v>
      </c>
      <c r="C26" s="73" t="s">
        <v>1716</v>
      </c>
      <c r="D26" s="73" t="s">
        <v>220</v>
      </c>
      <c r="E26" s="73"/>
      <c r="F26" s="94">
        <v>40148</v>
      </c>
      <c r="G26" s="83">
        <v>1.1399999999817416</v>
      </c>
      <c r="H26" s="86" t="s">
        <v>122</v>
      </c>
      <c r="I26" s="87">
        <v>4.8000000000000001E-2</v>
      </c>
      <c r="J26" s="87">
        <v>4.8299999998265487E-2</v>
      </c>
      <c r="K26" s="83">
        <v>9809.5678230000012</v>
      </c>
      <c r="L26" s="85">
        <v>122.834204</v>
      </c>
      <c r="M26" s="83">
        <v>12.049504523000003</v>
      </c>
      <c r="N26" s="73"/>
      <c r="O26" s="84">
        <f t="shared" si="0"/>
        <v>5.8064463577473333E-3</v>
      </c>
      <c r="P26" s="84">
        <f>M26/'סכום נכסי הקרן'!$C$42</f>
        <v>1.5781227679304104E-3</v>
      </c>
    </row>
    <row r="27" spans="2:16">
      <c r="B27" s="76" t="s">
        <v>1717</v>
      </c>
      <c r="C27" s="73" t="s">
        <v>1718</v>
      </c>
      <c r="D27" s="73" t="s">
        <v>220</v>
      </c>
      <c r="E27" s="73"/>
      <c r="F27" s="94">
        <v>40269</v>
      </c>
      <c r="G27" s="83">
        <v>1.440000000069251</v>
      </c>
      <c r="H27" s="86" t="s">
        <v>122</v>
      </c>
      <c r="I27" s="87">
        <v>4.8000000000000001E-2</v>
      </c>
      <c r="J27" s="87">
        <v>4.8500000001731262E-2</v>
      </c>
      <c r="K27" s="83">
        <v>11122.136118000002</v>
      </c>
      <c r="L27" s="85">
        <v>124.639751</v>
      </c>
      <c r="M27" s="83">
        <v>13.862602816000004</v>
      </c>
      <c r="N27" s="73"/>
      <c r="O27" s="84">
        <f t="shared" si="0"/>
        <v>6.6801468455584831E-3</v>
      </c>
      <c r="P27" s="84">
        <f>M27/'סכום נכסי הקרן'!$C$42</f>
        <v>1.8155841250523943E-3</v>
      </c>
    </row>
    <row r="28" spans="2:16">
      <c r="B28" s="76" t="s">
        <v>1719</v>
      </c>
      <c r="C28" s="73" t="s">
        <v>1720</v>
      </c>
      <c r="D28" s="73" t="s">
        <v>220</v>
      </c>
      <c r="E28" s="73"/>
      <c r="F28" s="94">
        <v>40391</v>
      </c>
      <c r="G28" s="83">
        <v>1.7700000000740708</v>
      </c>
      <c r="H28" s="86" t="s">
        <v>122</v>
      </c>
      <c r="I28" s="87">
        <v>4.8000000000000001E-2</v>
      </c>
      <c r="J28" s="87">
        <v>4.8400000001813083E-2</v>
      </c>
      <c r="K28" s="83">
        <v>7493.1215460000012</v>
      </c>
      <c r="L28" s="85">
        <v>120.715659</v>
      </c>
      <c r="M28" s="83">
        <v>9.0453710290000018</v>
      </c>
      <c r="N28" s="73"/>
      <c r="O28" s="84">
        <f t="shared" si="0"/>
        <v>4.3588067513944439E-3</v>
      </c>
      <c r="P28" s="84">
        <f>M28/'סכום נכסי הקרן'!$C$42</f>
        <v>1.1846716135087195E-3</v>
      </c>
    </row>
    <row r="29" spans="2:16">
      <c r="B29" s="76" t="s">
        <v>1721</v>
      </c>
      <c r="C29" s="73" t="s">
        <v>1722</v>
      </c>
      <c r="D29" s="73" t="s">
        <v>220</v>
      </c>
      <c r="E29" s="73"/>
      <c r="F29" s="94">
        <v>40452</v>
      </c>
      <c r="G29" s="83">
        <v>1.8900000000397807</v>
      </c>
      <c r="H29" s="86" t="s">
        <v>122</v>
      </c>
      <c r="I29" s="87">
        <v>4.8000000000000001E-2</v>
      </c>
      <c r="J29" s="87">
        <v>4.8500000000994525E-2</v>
      </c>
      <c r="K29" s="83">
        <v>9932.6849340000026</v>
      </c>
      <c r="L29" s="85">
        <v>121.478971</v>
      </c>
      <c r="M29" s="83">
        <v>12.066123468000002</v>
      </c>
      <c r="N29" s="73"/>
      <c r="O29" s="84">
        <f t="shared" si="0"/>
        <v>5.8144547378828531E-3</v>
      </c>
      <c r="P29" s="84">
        <f>M29/'סכום נכסי הקרן'!$C$42</f>
        <v>1.5802993499992764E-3</v>
      </c>
    </row>
    <row r="30" spans="2:16">
      <c r="B30" s="76" t="s">
        <v>1723</v>
      </c>
      <c r="C30" s="73" t="s">
        <v>1724</v>
      </c>
      <c r="D30" s="73" t="s">
        <v>220</v>
      </c>
      <c r="E30" s="73"/>
      <c r="F30" s="94">
        <v>40909</v>
      </c>
      <c r="G30" s="83">
        <v>3.0199999998807181</v>
      </c>
      <c r="H30" s="86" t="s">
        <v>122</v>
      </c>
      <c r="I30" s="87">
        <v>4.8000000000000001E-2</v>
      </c>
      <c r="J30" s="87">
        <v>4.8499999997383095E-2</v>
      </c>
      <c r="K30" s="83">
        <v>7063.4805870000009</v>
      </c>
      <c r="L30" s="85">
        <v>116.314379</v>
      </c>
      <c r="M30" s="83">
        <v>8.2158435990000012</v>
      </c>
      <c r="N30" s="73"/>
      <c r="O30" s="84">
        <f t="shared" si="0"/>
        <v>3.9590719311467645E-3</v>
      </c>
      <c r="P30" s="84">
        <f>M30/'סכום נכסי הקרן'!$C$42</f>
        <v>1.0760284637918985E-3</v>
      </c>
    </row>
    <row r="31" spans="2:16">
      <c r="B31" s="76" t="s">
        <v>1725</v>
      </c>
      <c r="C31" s="73">
        <v>8790</v>
      </c>
      <c r="D31" s="73" t="s">
        <v>220</v>
      </c>
      <c r="E31" s="73"/>
      <c r="F31" s="94">
        <v>41030</v>
      </c>
      <c r="G31" s="83">
        <v>3.2700000000245453</v>
      </c>
      <c r="H31" s="86" t="s">
        <v>122</v>
      </c>
      <c r="I31" s="87">
        <v>4.8000000000000001E-2</v>
      </c>
      <c r="J31" s="87">
        <v>4.8600000000035067E-2</v>
      </c>
      <c r="K31" s="83">
        <v>9770.0143620000017</v>
      </c>
      <c r="L31" s="85">
        <v>116.762669</v>
      </c>
      <c r="M31" s="83">
        <v>11.407729536000002</v>
      </c>
      <c r="N31" s="73"/>
      <c r="O31" s="84">
        <f t="shared" si="0"/>
        <v>5.4971861696087657E-3</v>
      </c>
      <c r="P31" s="84">
        <f>M31/'סכום נכסי הקרן'!$C$42</f>
        <v>1.4940695425932423E-3</v>
      </c>
    </row>
    <row r="32" spans="2:16">
      <c r="B32" s="76" t="s">
        <v>1726</v>
      </c>
      <c r="C32" s="73" t="s">
        <v>1727</v>
      </c>
      <c r="D32" s="73" t="s">
        <v>220</v>
      </c>
      <c r="E32" s="73"/>
      <c r="F32" s="94">
        <v>41091</v>
      </c>
      <c r="G32" s="83">
        <v>3.4400000005997713</v>
      </c>
      <c r="H32" s="86" t="s">
        <v>122</v>
      </c>
      <c r="I32" s="87">
        <v>4.8000000000000001E-2</v>
      </c>
      <c r="J32" s="87">
        <v>4.8600000008996579E-2</v>
      </c>
      <c r="K32" s="83">
        <v>1451.7172470000003</v>
      </c>
      <c r="L32" s="85">
        <v>114.85022499999999</v>
      </c>
      <c r="M32" s="83">
        <v>1.6673005250000006</v>
      </c>
      <c r="N32" s="73"/>
      <c r="O32" s="84">
        <f t="shared" si="0"/>
        <v>8.0344308284023428E-4</v>
      </c>
      <c r="P32" s="84">
        <f>M32/'סכום נכסי הקרן'!$C$42</f>
        <v>2.1836623360424516E-4</v>
      </c>
    </row>
    <row r="33" spans="2:16">
      <c r="B33" s="76" t="s">
        <v>1728</v>
      </c>
      <c r="C33" s="73" t="s">
        <v>1729</v>
      </c>
      <c r="D33" s="73" t="s">
        <v>220</v>
      </c>
      <c r="E33" s="73"/>
      <c r="F33" s="94">
        <v>41122</v>
      </c>
      <c r="G33" s="83">
        <v>3.5200000000373768</v>
      </c>
      <c r="H33" s="86" t="s">
        <v>122</v>
      </c>
      <c r="I33" s="87">
        <v>4.8000000000000001E-2</v>
      </c>
      <c r="J33" s="87">
        <v>4.8500000000934414E-2</v>
      </c>
      <c r="K33" s="83">
        <v>4663.2230640000007</v>
      </c>
      <c r="L33" s="85">
        <v>114.747176</v>
      </c>
      <c r="M33" s="83">
        <v>5.3509167900000012</v>
      </c>
      <c r="N33" s="73"/>
      <c r="O33" s="84">
        <f t="shared" si="0"/>
        <v>2.5785136016670839E-3</v>
      </c>
      <c r="P33" s="84">
        <f>M33/'סכום נכסי הקרן'!$C$42</f>
        <v>7.0080919920661425E-4</v>
      </c>
    </row>
    <row r="34" spans="2:16">
      <c r="B34" s="76" t="s">
        <v>1730</v>
      </c>
      <c r="C34" s="73" t="s">
        <v>1731</v>
      </c>
      <c r="D34" s="73" t="s">
        <v>220</v>
      </c>
      <c r="E34" s="73"/>
      <c r="F34" s="94">
        <v>41154</v>
      </c>
      <c r="G34" s="83">
        <v>3.6099999998912731</v>
      </c>
      <c r="H34" s="86" t="s">
        <v>122</v>
      </c>
      <c r="I34" s="87">
        <v>4.8000000000000001E-2</v>
      </c>
      <c r="J34" s="87">
        <v>4.8499999999084963E-2</v>
      </c>
      <c r="K34" s="83">
        <v>8135.6331660000005</v>
      </c>
      <c r="L34" s="85">
        <v>114.180622</v>
      </c>
      <c r="M34" s="83">
        <v>9.2893165410000016</v>
      </c>
      <c r="N34" s="73"/>
      <c r="O34" s="84">
        <f t="shared" si="0"/>
        <v>4.47635984471355E-3</v>
      </c>
      <c r="P34" s="84">
        <f>M34/'סכום נכסי הקרן'!$C$42</f>
        <v>1.2166211402205277E-3</v>
      </c>
    </row>
    <row r="35" spans="2:16">
      <c r="B35" s="76" t="s">
        <v>1732</v>
      </c>
      <c r="C35" s="73" t="s">
        <v>1733</v>
      </c>
      <c r="D35" s="73" t="s">
        <v>220</v>
      </c>
      <c r="E35" s="73"/>
      <c r="F35" s="94">
        <v>41184</v>
      </c>
      <c r="G35" s="83">
        <v>3.6100000001026058</v>
      </c>
      <c r="H35" s="86" t="s">
        <v>122</v>
      </c>
      <c r="I35" s="87">
        <v>4.8000000000000001E-2</v>
      </c>
      <c r="J35" s="87">
        <v>4.8500000001710092E-2</v>
      </c>
      <c r="K35" s="83">
        <v>9133.0736519999991</v>
      </c>
      <c r="L35" s="85">
        <v>115.248625</v>
      </c>
      <c r="M35" s="83">
        <v>10.525741772000002</v>
      </c>
      <c r="N35" s="73"/>
      <c r="O35" s="84">
        <f t="shared" si="0"/>
        <v>5.0721716281327918E-3</v>
      </c>
      <c r="P35" s="84">
        <f>M35/'סכום נכסי הקרן'!$C$42</f>
        <v>1.3785556665871696E-3</v>
      </c>
    </row>
    <row r="36" spans="2:16">
      <c r="B36" s="76" t="s">
        <v>1734</v>
      </c>
      <c r="C36" s="73" t="s">
        <v>1735</v>
      </c>
      <c r="D36" s="73" t="s">
        <v>220</v>
      </c>
      <c r="E36" s="73"/>
      <c r="F36" s="94">
        <v>41214</v>
      </c>
      <c r="G36" s="83">
        <v>3.689999999919356</v>
      </c>
      <c r="H36" s="86" t="s">
        <v>122</v>
      </c>
      <c r="I36" s="87">
        <v>4.8000000000000001E-2</v>
      </c>
      <c r="J36" s="87">
        <v>4.8499999999229805E-2</v>
      </c>
      <c r="K36" s="83">
        <v>9612.9765990000014</v>
      </c>
      <c r="L36" s="85">
        <v>114.804287</v>
      </c>
      <c r="M36" s="83">
        <v>11.036109281000002</v>
      </c>
      <c r="N36" s="73"/>
      <c r="O36" s="84">
        <f t="shared" si="0"/>
        <v>5.3181088414089956E-3</v>
      </c>
      <c r="P36" s="84">
        <f>M36/'סכום נכסי הקרן'!$C$42</f>
        <v>1.4453984636853777E-3</v>
      </c>
    </row>
    <row r="37" spans="2:16">
      <c r="B37" s="76" t="s">
        <v>1736</v>
      </c>
      <c r="C37" s="73" t="s">
        <v>1737</v>
      </c>
      <c r="D37" s="73" t="s">
        <v>220</v>
      </c>
      <c r="E37" s="73"/>
      <c r="F37" s="94">
        <v>41245</v>
      </c>
      <c r="G37" s="83">
        <v>3.7700000001182454</v>
      </c>
      <c r="H37" s="86" t="s">
        <v>122</v>
      </c>
      <c r="I37" s="87">
        <v>4.8000000000000001E-2</v>
      </c>
      <c r="J37" s="87">
        <v>4.8500000001565013E-2</v>
      </c>
      <c r="K37" s="83">
        <v>10040.389194000001</v>
      </c>
      <c r="L37" s="85">
        <v>114.55219099999999</v>
      </c>
      <c r="M37" s="83">
        <v>11.501485832000002</v>
      </c>
      <c r="N37" s="73"/>
      <c r="O37" s="84">
        <f t="shared" si="0"/>
        <v>5.5423656956536706E-3</v>
      </c>
      <c r="P37" s="84">
        <f>M37/'סכום נכסי הקרן'!$C$42</f>
        <v>1.5063487981486887E-3</v>
      </c>
    </row>
    <row r="38" spans="2:16">
      <c r="B38" s="76" t="s">
        <v>1738</v>
      </c>
      <c r="C38" s="73" t="s">
        <v>1739</v>
      </c>
      <c r="D38" s="73" t="s">
        <v>220</v>
      </c>
      <c r="E38" s="73"/>
      <c r="F38" s="94">
        <v>41275</v>
      </c>
      <c r="G38" s="83">
        <v>3.8599999999627528</v>
      </c>
      <c r="H38" s="86" t="s">
        <v>122</v>
      </c>
      <c r="I38" s="87">
        <v>4.8000000000000001E-2</v>
      </c>
      <c r="J38" s="87">
        <v>4.8499999999157516E-2</v>
      </c>
      <c r="K38" s="83">
        <v>9835.6273020000026</v>
      </c>
      <c r="L38" s="85">
        <v>114.645945</v>
      </c>
      <c r="M38" s="83">
        <v>11.276147847000002</v>
      </c>
      <c r="N38" s="73"/>
      <c r="O38" s="84">
        <f t="shared" si="0"/>
        <v>5.4337792454998172E-3</v>
      </c>
      <c r="P38" s="84">
        <f>M38/'סכום נכסי הקרן'!$C$42</f>
        <v>1.4768362979517492E-3</v>
      </c>
    </row>
    <row r="39" spans="2:16">
      <c r="B39" s="76" t="s">
        <v>1740</v>
      </c>
      <c r="C39" s="73" t="s">
        <v>1741</v>
      </c>
      <c r="D39" s="73" t="s">
        <v>220</v>
      </c>
      <c r="E39" s="73"/>
      <c r="F39" s="94">
        <v>41306</v>
      </c>
      <c r="G39" s="83">
        <v>3.9400000000912128</v>
      </c>
      <c r="H39" s="86" t="s">
        <v>122</v>
      </c>
      <c r="I39" s="87">
        <v>4.8000000000000001E-2</v>
      </c>
      <c r="J39" s="87">
        <v>4.8500000000380059E-2</v>
      </c>
      <c r="K39" s="83">
        <v>11542.616025000001</v>
      </c>
      <c r="L39" s="85">
        <v>113.978167</v>
      </c>
      <c r="M39" s="83">
        <v>13.15606217</v>
      </c>
      <c r="N39" s="73"/>
      <c r="O39" s="84">
        <f t="shared" si="0"/>
        <v>6.3396772144017526E-3</v>
      </c>
      <c r="P39" s="84">
        <f>M39/'סכום נכסי הקרן'!$C$42</f>
        <v>1.7230485458679932E-3</v>
      </c>
    </row>
    <row r="40" spans="2:16">
      <c r="B40" s="76" t="s">
        <v>1742</v>
      </c>
      <c r="C40" s="73" t="s">
        <v>1743</v>
      </c>
      <c r="D40" s="73" t="s">
        <v>220</v>
      </c>
      <c r="E40" s="73"/>
      <c r="F40" s="94">
        <v>41334</v>
      </c>
      <c r="G40" s="83">
        <v>4.0199999999067222</v>
      </c>
      <c r="H40" s="86" t="s">
        <v>122</v>
      </c>
      <c r="I40" s="87">
        <v>4.8000000000000001E-2</v>
      </c>
      <c r="J40" s="87">
        <v>4.8499999999391669E-2</v>
      </c>
      <c r="K40" s="83">
        <v>8672.5450920000021</v>
      </c>
      <c r="L40" s="85">
        <v>113.72683600000001</v>
      </c>
      <c r="M40" s="83">
        <v>9.8630110960000028</v>
      </c>
      <c r="N40" s="73"/>
      <c r="O40" s="84">
        <f t="shared" si="0"/>
        <v>4.7528132584602149E-3</v>
      </c>
      <c r="P40" s="84">
        <f>M40/'סכום נכסי הקרן'!$C$42</f>
        <v>1.2917578761215817E-3</v>
      </c>
    </row>
    <row r="41" spans="2:16">
      <c r="B41" s="76" t="s">
        <v>1744</v>
      </c>
      <c r="C41" s="73" t="s">
        <v>1745</v>
      </c>
      <c r="D41" s="73" t="s">
        <v>220</v>
      </c>
      <c r="E41" s="73"/>
      <c r="F41" s="94">
        <v>41366</v>
      </c>
      <c r="G41" s="83">
        <v>4.0100000000674259</v>
      </c>
      <c r="H41" s="86" t="s">
        <v>122</v>
      </c>
      <c r="I41" s="87">
        <v>4.8000000000000001E-2</v>
      </c>
      <c r="J41" s="87">
        <v>4.8500000001362863E-2</v>
      </c>
      <c r="K41" s="83">
        <v>12019.362123000003</v>
      </c>
      <c r="L41" s="85">
        <v>115.99018</v>
      </c>
      <c r="M41" s="83">
        <v>13.941279706000001</v>
      </c>
      <c r="N41" s="73"/>
      <c r="O41" s="84">
        <f t="shared" si="0"/>
        <v>6.7180598684970921E-3</v>
      </c>
      <c r="P41" s="84">
        <f>M41/'סכום נכסי הקרן'!$C$42</f>
        <v>1.8258884318545499E-3</v>
      </c>
    </row>
    <row r="42" spans="2:16">
      <c r="B42" s="76" t="s">
        <v>1746</v>
      </c>
      <c r="C42" s="73">
        <v>2704</v>
      </c>
      <c r="D42" s="73" t="s">
        <v>220</v>
      </c>
      <c r="E42" s="73"/>
      <c r="F42" s="94">
        <v>41395</v>
      </c>
      <c r="G42" s="83">
        <v>4.0899999998661798</v>
      </c>
      <c r="H42" s="86" t="s">
        <v>122</v>
      </c>
      <c r="I42" s="87">
        <v>4.8000000000000001E-2</v>
      </c>
      <c r="J42" s="87">
        <v>4.8499999998366752E-2</v>
      </c>
      <c r="K42" s="83">
        <v>8230.3386360000022</v>
      </c>
      <c r="L42" s="85">
        <v>115.308914</v>
      </c>
      <c r="M42" s="83">
        <v>9.4903141030000029</v>
      </c>
      <c r="N42" s="73"/>
      <c r="O42" s="84">
        <f t="shared" si="0"/>
        <v>4.5732170689722976E-3</v>
      </c>
      <c r="P42" s="84">
        <f>M42/'סכום נכסי הקרן'!$C$42</f>
        <v>1.2429457769128696E-3</v>
      </c>
    </row>
    <row r="43" spans="2:16">
      <c r="B43" s="76" t="s">
        <v>1747</v>
      </c>
      <c r="C43" s="73" t="s">
        <v>1748</v>
      </c>
      <c r="D43" s="73" t="s">
        <v>220</v>
      </c>
      <c r="E43" s="73"/>
      <c r="F43" s="94">
        <v>41427</v>
      </c>
      <c r="G43" s="83">
        <v>4.1799999999333783</v>
      </c>
      <c r="H43" s="86" t="s">
        <v>122</v>
      </c>
      <c r="I43" s="87">
        <v>4.8000000000000001E-2</v>
      </c>
      <c r="J43" s="87">
        <v>4.8499999999301553E-2</v>
      </c>
      <c r="K43" s="83">
        <v>16270.771140000003</v>
      </c>
      <c r="L43" s="85">
        <v>114.392796</v>
      </c>
      <c r="M43" s="83">
        <v>18.612590018000002</v>
      </c>
      <c r="N43" s="73"/>
      <c r="O43" s="84">
        <f t="shared" si="0"/>
        <v>8.9690829454415772E-3</v>
      </c>
      <c r="P43" s="84">
        <f>M43/'סכום נכסי הקרן'!$C$42</f>
        <v>2.4376896179833141E-3</v>
      </c>
    </row>
    <row r="44" spans="2:16">
      <c r="B44" s="76" t="s">
        <v>1749</v>
      </c>
      <c r="C44" s="73">
        <v>8805</v>
      </c>
      <c r="D44" s="73" t="s">
        <v>220</v>
      </c>
      <c r="E44" s="73"/>
      <c r="F44" s="94">
        <v>41487</v>
      </c>
      <c r="G44" s="83">
        <v>4.3400000001762074</v>
      </c>
      <c r="H44" s="86" t="s">
        <v>122</v>
      </c>
      <c r="I44" s="87">
        <v>4.8000000000000001E-2</v>
      </c>
      <c r="J44" s="87">
        <v>4.850000000233215E-2</v>
      </c>
      <c r="K44" s="83">
        <v>8576.1683490000014</v>
      </c>
      <c r="L44" s="85">
        <v>112.49448599999999</v>
      </c>
      <c r="M44" s="83">
        <v>9.6477164950000027</v>
      </c>
      <c r="N44" s="73"/>
      <c r="O44" s="84">
        <f t="shared" si="0"/>
        <v>4.6490665401256199E-3</v>
      </c>
      <c r="P44" s="84">
        <f>M44/'סכום נכסי הקרן'!$C$42</f>
        <v>1.2635607572274346E-3</v>
      </c>
    </row>
    <row r="45" spans="2:16">
      <c r="B45" s="76" t="s">
        <v>1750</v>
      </c>
      <c r="C45" s="73" t="s">
        <v>1751</v>
      </c>
      <c r="D45" s="73" t="s">
        <v>220</v>
      </c>
      <c r="E45" s="73"/>
      <c r="F45" s="94">
        <v>41518</v>
      </c>
      <c r="G45" s="83">
        <v>4.4299999988463545</v>
      </c>
      <c r="H45" s="86" t="s">
        <v>122</v>
      </c>
      <c r="I45" s="87">
        <v>4.8000000000000001E-2</v>
      </c>
      <c r="J45" s="87">
        <v>4.8499999980772569E-2</v>
      </c>
      <c r="K45" s="83">
        <v>931.02285900000015</v>
      </c>
      <c r="L45" s="85">
        <v>111.72451100000001</v>
      </c>
      <c r="M45" s="83">
        <v>1.0401807400000003</v>
      </c>
      <c r="N45" s="73"/>
      <c r="O45" s="84">
        <f t="shared" si="0"/>
        <v>5.0124498128892281E-4</v>
      </c>
      <c r="P45" s="84">
        <f>M45/'סכום נכסי הקרן'!$C$42</f>
        <v>1.3623239905204048E-4</v>
      </c>
    </row>
    <row r="46" spans="2:16">
      <c r="B46" s="76" t="s">
        <v>1752</v>
      </c>
      <c r="C46" s="73" t="s">
        <v>1753</v>
      </c>
      <c r="D46" s="73" t="s">
        <v>220</v>
      </c>
      <c r="E46" s="73"/>
      <c r="F46" s="94">
        <v>41548</v>
      </c>
      <c r="G46" s="83">
        <v>4.4099999999552377</v>
      </c>
      <c r="H46" s="86" t="s">
        <v>122</v>
      </c>
      <c r="I46" s="87">
        <v>4.8000000000000001E-2</v>
      </c>
      <c r="J46" s="87">
        <v>4.8499999999322405E-2</v>
      </c>
      <c r="K46" s="83">
        <v>21412.102080000004</v>
      </c>
      <c r="L46" s="85">
        <v>113.724965</v>
      </c>
      <c r="M46" s="83">
        <v>24.350905549000004</v>
      </c>
      <c r="N46" s="73"/>
      <c r="O46" s="84">
        <f t="shared" si="0"/>
        <v>1.1734277252890522E-2</v>
      </c>
      <c r="P46" s="84">
        <f>M46/'סכום נכסי הקרן'!$C$42</f>
        <v>3.1892364033099807E-3</v>
      </c>
    </row>
    <row r="47" spans="2:16">
      <c r="B47" s="76" t="s">
        <v>1754</v>
      </c>
      <c r="C47" s="73" t="s">
        <v>1755</v>
      </c>
      <c r="D47" s="73" t="s">
        <v>220</v>
      </c>
      <c r="E47" s="73"/>
      <c r="F47" s="94">
        <v>41579</v>
      </c>
      <c r="G47" s="83">
        <v>4.4899999999815812</v>
      </c>
      <c r="H47" s="86" t="s">
        <v>122</v>
      </c>
      <c r="I47" s="87">
        <v>4.8000000000000001E-2</v>
      </c>
      <c r="J47" s="87">
        <v>4.8499999999910878E-2</v>
      </c>
      <c r="K47" s="83">
        <v>14857.864566000002</v>
      </c>
      <c r="L47" s="85">
        <v>113.27663200000001</v>
      </c>
      <c r="M47" s="83">
        <v>16.830488519000003</v>
      </c>
      <c r="N47" s="73"/>
      <c r="O47" s="84">
        <f t="shared" si="0"/>
        <v>8.1103192727732913E-3</v>
      </c>
      <c r="P47" s="84">
        <f>M47/'סכום נכסי הקרן'!$C$42</f>
        <v>2.2042879088120717E-3</v>
      </c>
    </row>
    <row r="48" spans="2:16">
      <c r="B48" s="76" t="s">
        <v>1756</v>
      </c>
      <c r="C48" s="73" t="s">
        <v>1757</v>
      </c>
      <c r="D48" s="73" t="s">
        <v>220</v>
      </c>
      <c r="E48" s="73"/>
      <c r="F48" s="94">
        <v>41609</v>
      </c>
      <c r="G48" s="83">
        <v>4.5699999998976164</v>
      </c>
      <c r="H48" s="86" t="s">
        <v>122</v>
      </c>
      <c r="I48" s="87">
        <v>4.8000000000000001E-2</v>
      </c>
      <c r="J48" s="87">
        <v>4.8499999999198205E-2</v>
      </c>
      <c r="K48" s="83">
        <v>14411.077584000002</v>
      </c>
      <c r="L48" s="85">
        <v>112.507336</v>
      </c>
      <c r="M48" s="83">
        <v>16.213519438000002</v>
      </c>
      <c r="N48" s="73"/>
      <c r="O48" s="84">
        <f t="shared" si="0"/>
        <v>7.8130126186799955E-3</v>
      </c>
      <c r="P48" s="84">
        <f>M48/'סכום נכסי הקרן'!$C$42</f>
        <v>2.1234835112555828E-3</v>
      </c>
    </row>
    <row r="49" spans="2:16">
      <c r="B49" s="76" t="s">
        <v>1758</v>
      </c>
      <c r="C49" s="73" t="s">
        <v>1759</v>
      </c>
      <c r="D49" s="73" t="s">
        <v>220</v>
      </c>
      <c r="E49" s="73"/>
      <c r="F49" s="94">
        <v>41672</v>
      </c>
      <c r="G49" s="83">
        <v>4.7399999998241968</v>
      </c>
      <c r="H49" s="86" t="s">
        <v>122</v>
      </c>
      <c r="I49" s="87">
        <v>4.8000000000000001E-2</v>
      </c>
      <c r="J49" s="87">
        <v>4.8499999997602676E-2</v>
      </c>
      <c r="K49" s="83">
        <v>4471.4599620000008</v>
      </c>
      <c r="L49" s="85">
        <v>111.9455</v>
      </c>
      <c r="M49" s="83">
        <v>5.0055982120000007</v>
      </c>
      <c r="N49" s="73"/>
      <c r="O49" s="84">
        <f t="shared" si="0"/>
        <v>2.4121105935049373E-3</v>
      </c>
      <c r="P49" s="84">
        <f>M49/'סכום נכסי הקרן'!$C$42</f>
        <v>6.5558284910309354E-4</v>
      </c>
    </row>
    <row r="50" spans="2:16">
      <c r="B50" s="76" t="s">
        <v>1760</v>
      </c>
      <c r="C50" s="73" t="s">
        <v>1761</v>
      </c>
      <c r="D50" s="73" t="s">
        <v>220</v>
      </c>
      <c r="E50" s="73"/>
      <c r="F50" s="94">
        <v>41700</v>
      </c>
      <c r="G50" s="83">
        <v>4.8199999999383234</v>
      </c>
      <c r="H50" s="86" t="s">
        <v>122</v>
      </c>
      <c r="I50" s="87">
        <v>4.8000000000000001E-2</v>
      </c>
      <c r="J50" s="87">
        <v>4.8499999999332605E-2</v>
      </c>
      <c r="K50" s="83">
        <v>19370.363565000003</v>
      </c>
      <c r="L50" s="85">
        <v>112.16221</v>
      </c>
      <c r="M50" s="83">
        <v>21.726227937000004</v>
      </c>
      <c r="N50" s="73"/>
      <c r="O50" s="84">
        <f t="shared" si="0"/>
        <v>1.0469490826911903E-2</v>
      </c>
      <c r="P50" s="84">
        <f>M50/'סכום נכסי הקרן'!$C$42</f>
        <v>2.8454825593184642E-3</v>
      </c>
    </row>
    <row r="51" spans="2:16">
      <c r="B51" s="76" t="s">
        <v>1762</v>
      </c>
      <c r="C51" s="73" t="s">
        <v>1763</v>
      </c>
      <c r="D51" s="73" t="s">
        <v>220</v>
      </c>
      <c r="E51" s="73"/>
      <c r="F51" s="94">
        <v>41730</v>
      </c>
      <c r="G51" s="83">
        <v>4.7899999998716698</v>
      </c>
      <c r="H51" s="86" t="s">
        <v>122</v>
      </c>
      <c r="I51" s="87">
        <v>4.8000000000000001E-2</v>
      </c>
      <c r="J51" s="87">
        <v>4.849999999863891E-2</v>
      </c>
      <c r="K51" s="83">
        <v>11216.036900999999</v>
      </c>
      <c r="L51" s="85">
        <v>114.63317600000001</v>
      </c>
      <c r="M51" s="83">
        <v>12.857299335</v>
      </c>
      <c r="N51" s="73"/>
      <c r="O51" s="84">
        <f t="shared" si="0"/>
        <v>6.1957086079080384E-3</v>
      </c>
      <c r="P51" s="84">
        <f>M51/'סכום נכסי הקרן'!$C$42</f>
        <v>1.6839195981818065E-3</v>
      </c>
    </row>
    <row r="52" spans="2:16">
      <c r="B52" s="76" t="s">
        <v>1764</v>
      </c>
      <c r="C52" s="73" t="s">
        <v>1765</v>
      </c>
      <c r="D52" s="73" t="s">
        <v>220</v>
      </c>
      <c r="E52" s="73"/>
      <c r="F52" s="94">
        <v>41760</v>
      </c>
      <c r="G52" s="83">
        <v>4.870000000234544</v>
      </c>
      <c r="H52" s="86" t="s">
        <v>122</v>
      </c>
      <c r="I52" s="87">
        <v>4.8000000000000001E-2</v>
      </c>
      <c r="J52" s="87">
        <v>4.8600000001705765E-2</v>
      </c>
      <c r="K52" s="83">
        <v>4121.483016000001</v>
      </c>
      <c r="L52" s="85">
        <v>113.79331999999999</v>
      </c>
      <c r="M52" s="83">
        <v>4.6899723700000004</v>
      </c>
      <c r="N52" s="73"/>
      <c r="O52" s="84">
        <f t="shared" si="0"/>
        <v>2.2600159976488457E-3</v>
      </c>
      <c r="P52" s="84">
        <f>M52/'סכום נכסי הקרן'!$C$42</f>
        <v>6.1424535456490372E-4</v>
      </c>
    </row>
    <row r="53" spans="2:16">
      <c r="B53" s="76" t="s">
        <v>1766</v>
      </c>
      <c r="C53" s="73" t="s">
        <v>1767</v>
      </c>
      <c r="D53" s="73" t="s">
        <v>220</v>
      </c>
      <c r="E53" s="73"/>
      <c r="F53" s="94">
        <v>41791</v>
      </c>
      <c r="G53" s="83">
        <v>4.9600000000385176</v>
      </c>
      <c r="H53" s="86" t="s">
        <v>122</v>
      </c>
      <c r="I53" s="87">
        <v>4.8000000000000001E-2</v>
      </c>
      <c r="J53" s="87">
        <v>4.850000000050822E-2</v>
      </c>
      <c r="K53" s="83">
        <v>16502.273400000002</v>
      </c>
      <c r="L53" s="85">
        <v>113.273286</v>
      </c>
      <c r="M53" s="83">
        <v>18.692667293000003</v>
      </c>
      <c r="N53" s="73"/>
      <c r="O53" s="84">
        <f t="shared" si="0"/>
        <v>9.0076707895205242E-3</v>
      </c>
      <c r="P53" s="84">
        <f>M53/'סכום נכסי הקרן'!$C$42</f>
        <v>2.4481773331113598E-3</v>
      </c>
    </row>
    <row r="54" spans="2:16">
      <c r="B54" s="76" t="s">
        <v>1768</v>
      </c>
      <c r="C54" s="73" t="s">
        <v>1769</v>
      </c>
      <c r="D54" s="73" t="s">
        <v>220</v>
      </c>
      <c r="E54" s="73"/>
      <c r="F54" s="94">
        <v>41821</v>
      </c>
      <c r="G54" s="83">
        <v>5.0399999999306129</v>
      </c>
      <c r="H54" s="86" t="s">
        <v>122</v>
      </c>
      <c r="I54" s="87">
        <v>4.8000000000000001E-2</v>
      </c>
      <c r="J54" s="87">
        <v>4.8599999999950433E-2</v>
      </c>
      <c r="K54" s="83">
        <v>10740.900177000001</v>
      </c>
      <c r="L54" s="85">
        <v>112.711184</v>
      </c>
      <c r="M54" s="83">
        <v>12.106195771000005</v>
      </c>
      <c r="N54" s="73"/>
      <c r="O54" s="84">
        <f t="shared" si="0"/>
        <v>5.8337648827404094E-3</v>
      </c>
      <c r="P54" s="84">
        <f>M54/'סכום נכסי הקרן'!$C$42</f>
        <v>1.5855476167314893E-3</v>
      </c>
    </row>
    <row r="55" spans="2:16">
      <c r="B55" s="76" t="s">
        <v>1770</v>
      </c>
      <c r="C55" s="73" t="s">
        <v>1771</v>
      </c>
      <c r="D55" s="73" t="s">
        <v>220</v>
      </c>
      <c r="E55" s="73"/>
      <c r="F55" s="94">
        <v>41852</v>
      </c>
      <c r="G55" s="83">
        <v>5.1299999997784855</v>
      </c>
      <c r="H55" s="86" t="s">
        <v>122</v>
      </c>
      <c r="I55" s="87">
        <v>4.8000000000000001E-2</v>
      </c>
      <c r="J55" s="87">
        <v>4.8499999998643781E-2</v>
      </c>
      <c r="K55" s="83">
        <v>7904.0071080000016</v>
      </c>
      <c r="L55" s="85">
        <v>111.94590100000001</v>
      </c>
      <c r="M55" s="83">
        <v>8.8482119920000031</v>
      </c>
      <c r="N55" s="73"/>
      <c r="O55" s="84">
        <f t="shared" si="0"/>
        <v>4.2637992454758033E-3</v>
      </c>
      <c r="P55" s="84">
        <f>M55/'סכום נכסי הקרן'!$C$42</f>
        <v>1.1588497081682113E-3</v>
      </c>
    </row>
    <row r="56" spans="2:16">
      <c r="B56" s="76" t="s">
        <v>1772</v>
      </c>
      <c r="C56" s="73" t="s">
        <v>1773</v>
      </c>
      <c r="D56" s="73" t="s">
        <v>220</v>
      </c>
      <c r="E56" s="73"/>
      <c r="F56" s="94">
        <v>41883</v>
      </c>
      <c r="G56" s="83">
        <v>5.2099999999099991</v>
      </c>
      <c r="H56" s="86" t="s">
        <v>122</v>
      </c>
      <c r="I56" s="87">
        <v>4.8000000000000001E-2</v>
      </c>
      <c r="J56" s="87">
        <v>4.8499999998848825E-2</v>
      </c>
      <c r="K56" s="83">
        <v>12866.883231000002</v>
      </c>
      <c r="L56" s="85">
        <v>111.396208</v>
      </c>
      <c r="M56" s="83">
        <v>14.333220049000001</v>
      </c>
      <c r="N56" s="73"/>
      <c r="O56" s="84">
        <f t="shared" si="0"/>
        <v>6.9069290931795344E-3</v>
      </c>
      <c r="P56" s="84">
        <f>M56/'סכום נכסי הקרן'!$C$42</f>
        <v>1.8772208312721448E-3</v>
      </c>
    </row>
    <row r="57" spans="2:16">
      <c r="B57" s="76" t="s">
        <v>1774</v>
      </c>
      <c r="C57" s="73" t="s">
        <v>1775</v>
      </c>
      <c r="D57" s="73" t="s">
        <v>220</v>
      </c>
      <c r="E57" s="73"/>
      <c r="F57" s="94">
        <v>41913</v>
      </c>
      <c r="G57" s="83">
        <v>5.1699999998216422</v>
      </c>
      <c r="H57" s="86" t="s">
        <v>122</v>
      </c>
      <c r="I57" s="87">
        <v>4.8000000000000001E-2</v>
      </c>
      <c r="J57" s="87">
        <v>4.8499999998153562E-2</v>
      </c>
      <c r="K57" s="83">
        <v>11190.101220000002</v>
      </c>
      <c r="L57" s="85">
        <v>113.735879</v>
      </c>
      <c r="M57" s="83">
        <v>12.727159931000001</v>
      </c>
      <c r="N57" s="73"/>
      <c r="O57" s="84">
        <f t="shared" si="0"/>
        <v>6.1329966958196336E-3</v>
      </c>
      <c r="P57" s="84">
        <f>M57/'סכום נכסי הקרן'!$C$42</f>
        <v>1.6668752495062843E-3</v>
      </c>
    </row>
    <row r="58" spans="2:16">
      <c r="B58" s="76" t="s">
        <v>1776</v>
      </c>
      <c r="C58" s="73" t="s">
        <v>1777</v>
      </c>
      <c r="D58" s="73" t="s">
        <v>220</v>
      </c>
      <c r="E58" s="73"/>
      <c r="F58" s="94">
        <v>41945</v>
      </c>
      <c r="G58" s="83">
        <v>5.2499999999268185</v>
      </c>
      <c r="H58" s="86" t="s">
        <v>122</v>
      </c>
      <c r="I58" s="87">
        <v>4.8000000000000001E-2</v>
      </c>
      <c r="J58" s="87">
        <v>4.8499999998389984E-2</v>
      </c>
      <c r="K58" s="83">
        <v>6014.1687389999997</v>
      </c>
      <c r="L58" s="85">
        <v>113.602268</v>
      </c>
      <c r="M58" s="83">
        <v>6.8322320660000004</v>
      </c>
      <c r="N58" s="73"/>
      <c r="O58" s="84">
        <f t="shared" si="0"/>
        <v>3.292333632406756E-3</v>
      </c>
      <c r="P58" s="84">
        <f>M58/'סכום נכסי הקרן'!$C$42</f>
        <v>8.9481695770627203E-4</v>
      </c>
    </row>
    <row r="59" spans="2:16">
      <c r="B59" s="76" t="s">
        <v>1778</v>
      </c>
      <c r="C59" s="73" t="s">
        <v>1779</v>
      </c>
      <c r="D59" s="73" t="s">
        <v>220</v>
      </c>
      <c r="E59" s="73"/>
      <c r="F59" s="94">
        <v>41974</v>
      </c>
      <c r="G59" s="83">
        <v>5.3300000000261019</v>
      </c>
      <c r="H59" s="86" t="s">
        <v>122</v>
      </c>
      <c r="I59" s="87">
        <v>4.8000000000000001E-2</v>
      </c>
      <c r="J59" s="87">
        <v>4.8500000000435035E-2</v>
      </c>
      <c r="K59" s="83">
        <v>20371.208496000003</v>
      </c>
      <c r="L59" s="85">
        <v>112.837969</v>
      </c>
      <c r="M59" s="83">
        <v>22.986457880000007</v>
      </c>
      <c r="N59" s="73"/>
      <c r="O59" s="84">
        <f t="shared" si="0"/>
        <v>1.1076773686426084E-2</v>
      </c>
      <c r="P59" s="84">
        <f>M59/'סכום נכסי הקרן'!$C$42</f>
        <v>3.0105347871573554E-3</v>
      </c>
    </row>
    <row r="60" spans="2:16">
      <c r="B60" s="76" t="s">
        <v>1780</v>
      </c>
      <c r="C60" s="73" t="s">
        <v>1781</v>
      </c>
      <c r="D60" s="73" t="s">
        <v>220</v>
      </c>
      <c r="E60" s="73"/>
      <c r="F60" s="94">
        <v>42005</v>
      </c>
      <c r="G60" s="83">
        <v>5.4200000005802975</v>
      </c>
      <c r="H60" s="86" t="s">
        <v>122</v>
      </c>
      <c r="I60" s="87">
        <v>4.8000000000000001E-2</v>
      </c>
      <c r="J60" s="87">
        <v>4.8500000002290655E-2</v>
      </c>
      <c r="K60" s="83">
        <v>1744.4995170000004</v>
      </c>
      <c r="L60" s="85">
        <v>112.611615</v>
      </c>
      <c r="M60" s="83">
        <v>1.964509083</v>
      </c>
      <c r="N60" s="73"/>
      <c r="O60" s="84">
        <f t="shared" si="0"/>
        <v>9.4666271031922165E-4</v>
      </c>
      <c r="P60" s="84">
        <f>M60/'סכום נכסי הקרן'!$C$42</f>
        <v>2.572916177400228E-4</v>
      </c>
    </row>
    <row r="61" spans="2:16">
      <c r="B61" s="76" t="s">
        <v>1782</v>
      </c>
      <c r="C61" s="73" t="s">
        <v>1783</v>
      </c>
      <c r="D61" s="73" t="s">
        <v>220</v>
      </c>
      <c r="E61" s="73"/>
      <c r="F61" s="94">
        <v>42036</v>
      </c>
      <c r="G61" s="83">
        <v>5.50000000007421</v>
      </c>
      <c r="H61" s="86" t="s">
        <v>122</v>
      </c>
      <c r="I61" s="87">
        <v>4.8000000000000001E-2</v>
      </c>
      <c r="J61" s="87">
        <v>4.8600000001276407E-2</v>
      </c>
      <c r="K61" s="83">
        <v>12019.981113000002</v>
      </c>
      <c r="L61" s="85">
        <v>112.10796999999999</v>
      </c>
      <c r="M61" s="83">
        <v>13.475356798000002</v>
      </c>
      <c r="N61" s="73"/>
      <c r="O61" s="84">
        <f t="shared" si="0"/>
        <v>6.4935397343302741E-3</v>
      </c>
      <c r="P61" s="84">
        <f>M61/'סכום נכסי הקרן'!$C$42</f>
        <v>1.7648665410530118E-3</v>
      </c>
    </row>
    <row r="62" spans="2:16">
      <c r="B62" s="76" t="s">
        <v>1784</v>
      </c>
      <c r="C62" s="73" t="s">
        <v>1785</v>
      </c>
      <c r="D62" s="73" t="s">
        <v>220</v>
      </c>
      <c r="E62" s="73"/>
      <c r="F62" s="94">
        <v>42064</v>
      </c>
      <c r="G62" s="83">
        <v>5.5799999999571268</v>
      </c>
      <c r="H62" s="86" t="s">
        <v>122</v>
      </c>
      <c r="I62" s="87">
        <v>4.8000000000000001E-2</v>
      </c>
      <c r="J62" s="87">
        <v>4.859999999955935E-2</v>
      </c>
      <c r="K62" s="83">
        <v>29799.973671000003</v>
      </c>
      <c r="L62" s="85">
        <v>112.708994</v>
      </c>
      <c r="M62" s="83">
        <v>33.587250618000006</v>
      </c>
      <c r="N62" s="73"/>
      <c r="O62" s="84">
        <f t="shared" si="0"/>
        <v>1.6185111067876307E-2</v>
      </c>
      <c r="P62" s="84">
        <f>M62/'סכום נכסי הקרן'!$C$42</f>
        <v>4.3989198735330057E-3</v>
      </c>
    </row>
    <row r="63" spans="2:16">
      <c r="B63" s="76" t="s">
        <v>1786</v>
      </c>
      <c r="C63" s="73" t="s">
        <v>1787</v>
      </c>
      <c r="D63" s="73" t="s">
        <v>220</v>
      </c>
      <c r="E63" s="73"/>
      <c r="F63" s="94">
        <v>42095</v>
      </c>
      <c r="G63" s="83">
        <v>5.5400000001241239</v>
      </c>
      <c r="H63" s="86" t="s">
        <v>122</v>
      </c>
      <c r="I63" s="87">
        <v>4.8000000000000001E-2</v>
      </c>
      <c r="J63" s="87">
        <v>4.850000000092123E-2</v>
      </c>
      <c r="K63" s="83">
        <v>17809.270785000004</v>
      </c>
      <c r="L63" s="85">
        <v>115.80719999999999</v>
      </c>
      <c r="M63" s="83">
        <v>20.624417786000006</v>
      </c>
      <c r="N63" s="73"/>
      <c r="O63" s="84">
        <f t="shared" si="0"/>
        <v>9.9385477058905134E-3</v>
      </c>
      <c r="P63" s="84">
        <f>M63/'סכום נכסי הקרן'!$C$42</f>
        <v>2.7011785606012597E-3</v>
      </c>
    </row>
    <row r="64" spans="2:16">
      <c r="B64" s="76" t="s">
        <v>1788</v>
      </c>
      <c r="C64" s="73" t="s">
        <v>1789</v>
      </c>
      <c r="D64" s="73" t="s">
        <v>220</v>
      </c>
      <c r="E64" s="73"/>
      <c r="F64" s="94">
        <v>42125</v>
      </c>
      <c r="G64" s="83">
        <v>5.6200000000277299</v>
      </c>
      <c r="H64" s="86" t="s">
        <v>122</v>
      </c>
      <c r="I64" s="87">
        <v>4.8000000000000001E-2</v>
      </c>
      <c r="J64" s="87">
        <v>4.8499999999974321E-2</v>
      </c>
      <c r="K64" s="83">
        <v>16932.780945000002</v>
      </c>
      <c r="L64" s="85">
        <v>115.000742</v>
      </c>
      <c r="M64" s="83">
        <v>19.472823733000006</v>
      </c>
      <c r="N64" s="73"/>
      <c r="O64" s="84">
        <f t="shared" si="0"/>
        <v>9.3836145896049536E-3</v>
      </c>
      <c r="P64" s="84">
        <f>M64/'סכום נכסי הקרן'!$C$42</f>
        <v>2.5503543677073857E-3</v>
      </c>
    </row>
    <row r="65" spans="2:16">
      <c r="B65" s="76" t="s">
        <v>1790</v>
      </c>
      <c r="C65" s="73" t="s">
        <v>1791</v>
      </c>
      <c r="D65" s="73" t="s">
        <v>220</v>
      </c>
      <c r="E65" s="73"/>
      <c r="F65" s="94">
        <v>42156</v>
      </c>
      <c r="G65" s="83">
        <v>5.7000000003446436</v>
      </c>
      <c r="H65" s="86" t="s">
        <v>122</v>
      </c>
      <c r="I65" s="87">
        <v>4.8000000000000001E-2</v>
      </c>
      <c r="J65" s="87">
        <v>4.8500000003101791E-2</v>
      </c>
      <c r="K65" s="83">
        <v>6371.2640700000011</v>
      </c>
      <c r="L65" s="85">
        <v>113.852953</v>
      </c>
      <c r="M65" s="83">
        <v>7.2538722550000019</v>
      </c>
      <c r="N65" s="73"/>
      <c r="O65" s="84">
        <f t="shared" si="0"/>
        <v>3.4955146955804152E-3</v>
      </c>
      <c r="P65" s="84">
        <f>M65/'סכום נכסי הקרן'!$C$42</f>
        <v>9.5003914388540269E-4</v>
      </c>
    </row>
    <row r="66" spans="2:16">
      <c r="B66" s="76" t="s">
        <v>1792</v>
      </c>
      <c r="C66" s="73" t="s">
        <v>1793</v>
      </c>
      <c r="D66" s="73" t="s">
        <v>220</v>
      </c>
      <c r="E66" s="73"/>
      <c r="F66" s="94">
        <v>42218</v>
      </c>
      <c r="G66" s="83">
        <v>5.8700000002888508</v>
      </c>
      <c r="H66" s="86" t="s">
        <v>122</v>
      </c>
      <c r="I66" s="87">
        <v>4.8000000000000001E-2</v>
      </c>
      <c r="J66" s="87">
        <v>4.8500000003040535E-2</v>
      </c>
      <c r="K66" s="83">
        <v>7023.8652270000011</v>
      </c>
      <c r="L66" s="85">
        <v>112.378744</v>
      </c>
      <c r="M66" s="83">
        <v>7.8933315560000015</v>
      </c>
      <c r="N66" s="73"/>
      <c r="O66" s="84">
        <f t="shared" si="0"/>
        <v>3.8036589949689741E-3</v>
      </c>
      <c r="P66" s="84">
        <f>M66/'סכום נכסי הקרן'!$C$42</f>
        <v>1.0337890839884763E-3</v>
      </c>
    </row>
    <row r="67" spans="2:16">
      <c r="B67" s="76" t="s">
        <v>1794</v>
      </c>
      <c r="C67" s="73" t="s">
        <v>1795</v>
      </c>
      <c r="D67" s="73" t="s">
        <v>220</v>
      </c>
      <c r="E67" s="73"/>
      <c r="F67" s="94">
        <v>42309</v>
      </c>
      <c r="G67" s="83">
        <v>5.9799999999791753</v>
      </c>
      <c r="H67" s="86" t="s">
        <v>122</v>
      </c>
      <c r="I67" s="87">
        <v>4.8000000000000001E-2</v>
      </c>
      <c r="J67" s="87">
        <v>4.8499999999595082E-2</v>
      </c>
      <c r="K67" s="83">
        <v>15139.381218000002</v>
      </c>
      <c r="L67" s="85">
        <v>114.19153</v>
      </c>
      <c r="M67" s="83">
        <v>17.287890982000004</v>
      </c>
      <c r="N67" s="73"/>
      <c r="O67" s="84">
        <f t="shared" si="0"/>
        <v>8.3307335528992072E-3</v>
      </c>
      <c r="P67" s="84">
        <f>M67/'סכום נכסי הקרן'!$C$42</f>
        <v>2.2641938775255499E-3</v>
      </c>
    </row>
    <row r="68" spans="2:16">
      <c r="B68" s="76" t="s">
        <v>1796</v>
      </c>
      <c r="C68" s="73" t="s">
        <v>1797</v>
      </c>
      <c r="D68" s="73" t="s">
        <v>220</v>
      </c>
      <c r="E68" s="73"/>
      <c r="F68" s="94">
        <v>42339</v>
      </c>
      <c r="G68" s="83">
        <v>6.0600000001150161</v>
      </c>
      <c r="H68" s="86" t="s">
        <v>122</v>
      </c>
      <c r="I68" s="87">
        <v>4.8000000000000001E-2</v>
      </c>
      <c r="J68" s="87">
        <v>4.8500000001128314E-2</v>
      </c>
      <c r="K68" s="83">
        <v>12089.803185000002</v>
      </c>
      <c r="L68" s="85">
        <v>113.626412</v>
      </c>
      <c r="M68" s="83">
        <v>13.737209557000002</v>
      </c>
      <c r="N68" s="73"/>
      <c r="O68" s="84">
        <f t="shared" si="0"/>
        <v>6.619722018079738E-3</v>
      </c>
      <c r="P68" s="84">
        <f>M68/'סכום נכסי הקרן'!$C$42</f>
        <v>1.7991613786568744E-3</v>
      </c>
    </row>
    <row r="69" spans="2:16">
      <c r="B69" s="76" t="s">
        <v>1798</v>
      </c>
      <c r="C69" s="73" t="s">
        <v>1799</v>
      </c>
      <c r="D69" s="73" t="s">
        <v>220</v>
      </c>
      <c r="E69" s="73"/>
      <c r="F69" s="94">
        <v>42370</v>
      </c>
      <c r="G69" s="83">
        <v>6.1400000001392829</v>
      </c>
      <c r="H69" s="86" t="s">
        <v>122</v>
      </c>
      <c r="I69" s="87">
        <v>4.8000000000000001E-2</v>
      </c>
      <c r="J69" s="87">
        <v>4.850000000075104E-2</v>
      </c>
      <c r="K69" s="83">
        <v>6444.4905870000021</v>
      </c>
      <c r="L69" s="85">
        <v>113.634435</v>
      </c>
      <c r="M69" s="83">
        <v>7.323160457000002</v>
      </c>
      <c r="N69" s="73"/>
      <c r="O69" s="84">
        <f t="shared" si="0"/>
        <v>3.5289034732990197E-3</v>
      </c>
      <c r="P69" s="84">
        <f>M69/'סכום נכסי הקרן'!$C$42</f>
        <v>9.5911381487427563E-4</v>
      </c>
    </row>
    <row r="70" spans="2:16">
      <c r="B70" s="76" t="s">
        <v>1800</v>
      </c>
      <c r="C70" s="73" t="s">
        <v>1801</v>
      </c>
      <c r="D70" s="73" t="s">
        <v>220</v>
      </c>
      <c r="E70" s="73"/>
      <c r="F70" s="94">
        <v>42461</v>
      </c>
      <c r="G70" s="83">
        <v>6.2400000001295837</v>
      </c>
      <c r="H70" s="86" t="s">
        <v>122</v>
      </c>
      <c r="I70" s="87">
        <v>4.8000000000000001E-2</v>
      </c>
      <c r="J70" s="87">
        <v>4.8500000000908067E-2</v>
      </c>
      <c r="K70" s="83">
        <v>17556.908562000004</v>
      </c>
      <c r="L70" s="85">
        <v>116.038843</v>
      </c>
      <c r="M70" s="83">
        <v>20.372833639000003</v>
      </c>
      <c r="N70" s="73"/>
      <c r="O70" s="84">
        <f t="shared" si="0"/>
        <v>9.8173136874106035E-3</v>
      </c>
      <c r="P70" s="84">
        <f>M70/'סכום נכסי הקרן'!$C$42</f>
        <v>2.668228602395658E-3</v>
      </c>
    </row>
    <row r="71" spans="2:16">
      <c r="B71" s="76" t="s">
        <v>1802</v>
      </c>
      <c r="C71" s="73" t="s">
        <v>1803</v>
      </c>
      <c r="D71" s="73" t="s">
        <v>220</v>
      </c>
      <c r="E71" s="73"/>
      <c r="F71" s="94">
        <v>42491</v>
      </c>
      <c r="G71" s="83">
        <v>6.3300000001065717</v>
      </c>
      <c r="H71" s="86" t="s">
        <v>122</v>
      </c>
      <c r="I71" s="87">
        <v>4.8000000000000001E-2</v>
      </c>
      <c r="J71" s="87">
        <v>4.8500000000846172E-2</v>
      </c>
      <c r="K71" s="83">
        <v>18876.719040000004</v>
      </c>
      <c r="L71" s="85">
        <v>115.82038900000001</v>
      </c>
      <c r="M71" s="83">
        <v>21.863089399000003</v>
      </c>
      <c r="N71" s="73"/>
      <c r="O71" s="84">
        <f t="shared" si="0"/>
        <v>1.0535441981669263E-2</v>
      </c>
      <c r="P71" s="84">
        <f>M71/'סכום נכסי הקרן'!$C$42</f>
        <v>2.8634072954619436E-3</v>
      </c>
    </row>
    <row r="72" spans="2:16">
      <c r="B72" s="76" t="s">
        <v>1804</v>
      </c>
      <c r="C72" s="73" t="s">
        <v>1805</v>
      </c>
      <c r="D72" s="73" t="s">
        <v>220</v>
      </c>
      <c r="E72" s="73"/>
      <c r="F72" s="94">
        <v>42522</v>
      </c>
      <c r="G72" s="83">
        <v>6.4099999999068862</v>
      </c>
      <c r="H72" s="86" t="s">
        <v>122</v>
      </c>
      <c r="I72" s="87">
        <v>4.8000000000000001E-2</v>
      </c>
      <c r="J72" s="87">
        <v>4.849999999939273E-2</v>
      </c>
      <c r="K72" s="83">
        <v>10749.380340000002</v>
      </c>
      <c r="L72" s="85">
        <v>114.894851</v>
      </c>
      <c r="M72" s="83">
        <v>12.350484515000002</v>
      </c>
      <c r="N72" s="73"/>
      <c r="O72" s="84">
        <f t="shared" si="0"/>
        <v>5.9514833735820807E-3</v>
      </c>
      <c r="P72" s="84">
        <f>M72/'סכום נכסי הקרן'!$C$42</f>
        <v>1.6175420965144252E-3</v>
      </c>
    </row>
    <row r="73" spans="2:16">
      <c r="B73" s="76" t="s">
        <v>1806</v>
      </c>
      <c r="C73" s="73" t="s">
        <v>1807</v>
      </c>
      <c r="D73" s="73" t="s">
        <v>220</v>
      </c>
      <c r="E73" s="73"/>
      <c r="F73" s="94">
        <v>42552</v>
      </c>
      <c r="G73" s="83">
        <v>6.4899999997854376</v>
      </c>
      <c r="H73" s="86" t="s">
        <v>122</v>
      </c>
      <c r="I73" s="87">
        <v>4.8000000000000001E-2</v>
      </c>
      <c r="J73" s="87">
        <v>4.8499999998278212E-2</v>
      </c>
      <c r="K73" s="83">
        <v>3308.7491460000006</v>
      </c>
      <c r="L73" s="85">
        <v>114.09575</v>
      </c>
      <c r="M73" s="83">
        <v>3.7751421690000004</v>
      </c>
      <c r="N73" s="73"/>
      <c r="O73" s="84">
        <f t="shared" si="0"/>
        <v>1.819175257814741E-3</v>
      </c>
      <c r="P73" s="84">
        <f>M73/'סכום נכסי הקרן'!$C$42</f>
        <v>4.9443010687295896E-4</v>
      </c>
    </row>
    <row r="74" spans="2:16">
      <c r="B74" s="76" t="s">
        <v>1808</v>
      </c>
      <c r="C74" s="73" t="s">
        <v>1809</v>
      </c>
      <c r="D74" s="73" t="s">
        <v>220</v>
      </c>
      <c r="E74" s="73"/>
      <c r="F74" s="94">
        <v>42583</v>
      </c>
      <c r="G74" s="83">
        <v>6.5800000000834986</v>
      </c>
      <c r="H74" s="86" t="s">
        <v>122</v>
      </c>
      <c r="I74" s="87">
        <v>4.8000000000000001E-2</v>
      </c>
      <c r="J74" s="87">
        <v>4.8500000000498499E-2</v>
      </c>
      <c r="K74" s="83">
        <v>28326.467976</v>
      </c>
      <c r="L74" s="85">
        <v>113.30896799999999</v>
      </c>
      <c r="M74" s="83">
        <v>32.096428604000003</v>
      </c>
      <c r="N74" s="73"/>
      <c r="O74" s="84">
        <f t="shared" si="0"/>
        <v>1.5466709905677761E-2</v>
      </c>
      <c r="P74" s="84">
        <f>M74/'סכום נכסי הקרן'!$C$42</f>
        <v>4.2036670182197889E-3</v>
      </c>
    </row>
    <row r="75" spans="2:16">
      <c r="B75" s="76" t="s">
        <v>1810</v>
      </c>
      <c r="C75" s="73" t="s">
        <v>1811</v>
      </c>
      <c r="D75" s="73" t="s">
        <v>220</v>
      </c>
      <c r="E75" s="73"/>
      <c r="F75" s="94">
        <v>42614</v>
      </c>
      <c r="G75" s="83">
        <v>6.6599999997129231</v>
      </c>
      <c r="H75" s="86" t="s">
        <v>122</v>
      </c>
      <c r="I75" s="87">
        <v>4.8000000000000001E-2</v>
      </c>
      <c r="J75" s="87">
        <v>4.8499999998462086E-2</v>
      </c>
      <c r="K75" s="83">
        <v>8677.4970120000016</v>
      </c>
      <c r="L75" s="85">
        <v>112.39967900000001</v>
      </c>
      <c r="M75" s="83">
        <v>9.7534788300000024</v>
      </c>
      <c r="N75" s="73"/>
      <c r="O75" s="84">
        <f t="shared" si="0"/>
        <v>4.7000315672497978E-3</v>
      </c>
      <c r="P75" s="84">
        <f>M75/'סכום נכסי הקרן'!$C$42</f>
        <v>1.277412442874292E-3</v>
      </c>
    </row>
    <row r="76" spans="2:16">
      <c r="B76" s="76" t="s">
        <v>1812</v>
      </c>
      <c r="C76" s="73" t="s">
        <v>1813</v>
      </c>
      <c r="D76" s="73" t="s">
        <v>220</v>
      </c>
      <c r="E76" s="73"/>
      <c r="F76" s="94">
        <v>42644</v>
      </c>
      <c r="G76" s="83">
        <v>6.5899999999739416</v>
      </c>
      <c r="H76" s="86" t="s">
        <v>122</v>
      </c>
      <c r="I76" s="87">
        <v>4.8000000000000001E-2</v>
      </c>
      <c r="J76" s="87">
        <v>4.8500000000000008E-2</v>
      </c>
      <c r="K76" s="83">
        <v>6674.6310690000009</v>
      </c>
      <c r="L76" s="85">
        <v>114.988511</v>
      </c>
      <c r="M76" s="83">
        <v>7.6750588800000008</v>
      </c>
      <c r="N76" s="73"/>
      <c r="O76" s="84">
        <f t="shared" si="0"/>
        <v>3.6984771941624109E-3</v>
      </c>
      <c r="P76" s="84">
        <f>M76/'סכום נכסי הקרן'!$C$42</f>
        <v>1.0052019268190512E-3</v>
      </c>
    </row>
    <row r="77" spans="2:16">
      <c r="B77" s="76" t="s">
        <v>1814</v>
      </c>
      <c r="C77" s="73" t="s">
        <v>1815</v>
      </c>
      <c r="D77" s="73" t="s">
        <v>220</v>
      </c>
      <c r="E77" s="73"/>
      <c r="F77" s="94">
        <v>42675</v>
      </c>
      <c r="G77" s="83">
        <v>6.6699999997258228</v>
      </c>
      <c r="H77" s="86" t="s">
        <v>122</v>
      </c>
      <c r="I77" s="87">
        <v>4.8000000000000001E-2</v>
      </c>
      <c r="J77" s="87">
        <v>4.8499999997939185E-2</v>
      </c>
      <c r="K77" s="83">
        <v>9735.3509220000014</v>
      </c>
      <c r="L77" s="85">
        <v>114.640314</v>
      </c>
      <c r="M77" s="83">
        <v>11.160636818</v>
      </c>
      <c r="N77" s="73"/>
      <c r="O77" s="84">
        <f t="shared" si="0"/>
        <v>5.3781164925346256E-3</v>
      </c>
      <c r="P77" s="84">
        <f>M77/'סכום נכסי הקרן'!$C$42</f>
        <v>1.4617078265308689E-3</v>
      </c>
    </row>
    <row r="78" spans="2:16">
      <c r="B78" s="76" t="s">
        <v>1816</v>
      </c>
      <c r="C78" s="73" t="s">
        <v>1817</v>
      </c>
      <c r="D78" s="73" t="s">
        <v>220</v>
      </c>
      <c r="E78" s="73"/>
      <c r="F78" s="94">
        <v>42705</v>
      </c>
      <c r="G78" s="83">
        <v>6.75</v>
      </c>
      <c r="H78" s="86" t="s">
        <v>122</v>
      </c>
      <c r="I78" s="87">
        <v>4.8000000000000001E-2</v>
      </c>
      <c r="J78" s="87">
        <v>4.8600000000129102E-2</v>
      </c>
      <c r="K78" s="83">
        <v>10876.830381000002</v>
      </c>
      <c r="L78" s="85">
        <v>113.94152699999999</v>
      </c>
      <c r="M78" s="83">
        <v>12.393226644000002</v>
      </c>
      <c r="N78" s="73"/>
      <c r="O78" s="84">
        <f t="shared" ref="O78:O141" si="2">IFERROR(M78/$M$11,0)</f>
        <v>5.972080061087421E-3</v>
      </c>
      <c r="P78" s="84">
        <f>M78/'סכום נכסי הקרן'!$C$42</f>
        <v>1.6231400301718604E-3</v>
      </c>
    </row>
    <row r="79" spans="2:16">
      <c r="B79" s="76" t="s">
        <v>1818</v>
      </c>
      <c r="C79" s="73" t="s">
        <v>1819</v>
      </c>
      <c r="D79" s="73" t="s">
        <v>220</v>
      </c>
      <c r="E79" s="73"/>
      <c r="F79" s="94">
        <v>42736</v>
      </c>
      <c r="G79" s="83">
        <v>6.8400000001067269</v>
      </c>
      <c r="H79" s="86" t="s">
        <v>122</v>
      </c>
      <c r="I79" s="87">
        <v>4.8000000000000001E-2</v>
      </c>
      <c r="J79" s="87">
        <v>4.8500000000577442E-2</v>
      </c>
      <c r="K79" s="83">
        <v>22031.277777000003</v>
      </c>
      <c r="L79" s="85">
        <v>113.977953</v>
      </c>
      <c r="M79" s="83">
        <v>25.110799423000003</v>
      </c>
      <c r="N79" s="73"/>
      <c r="O79" s="84">
        <f t="shared" si="2"/>
        <v>1.210045687534219E-2</v>
      </c>
      <c r="P79" s="84">
        <f>M79/'סכום נכסי הקרן'!$C$42</f>
        <v>3.2887596510486083E-3</v>
      </c>
    </row>
    <row r="80" spans="2:16">
      <c r="B80" s="76" t="s">
        <v>1820</v>
      </c>
      <c r="C80" s="73" t="s">
        <v>1821</v>
      </c>
      <c r="D80" s="73" t="s">
        <v>220</v>
      </c>
      <c r="E80" s="73"/>
      <c r="F80" s="94">
        <v>42767</v>
      </c>
      <c r="G80" s="83">
        <v>6.92</v>
      </c>
      <c r="H80" s="86" t="s">
        <v>122</v>
      </c>
      <c r="I80" s="87">
        <v>4.8000000000000001E-2</v>
      </c>
      <c r="J80" s="87">
        <v>4.8500000000182883E-2</v>
      </c>
      <c r="K80" s="83">
        <v>12043.007541000003</v>
      </c>
      <c r="L80" s="85">
        <v>113.519475</v>
      </c>
      <c r="M80" s="83">
        <v>13.671158875000001</v>
      </c>
      <c r="N80" s="73"/>
      <c r="O80" s="84">
        <f t="shared" si="2"/>
        <v>6.5878933448597259E-3</v>
      </c>
      <c r="P80" s="84">
        <f>M80/'סכום נכסי הקרן'!$C$42</f>
        <v>1.7905107254368548E-3</v>
      </c>
    </row>
    <row r="81" spans="2:16">
      <c r="B81" s="76" t="s">
        <v>1822</v>
      </c>
      <c r="C81" s="73" t="s">
        <v>1823</v>
      </c>
      <c r="D81" s="73" t="s">
        <v>220</v>
      </c>
      <c r="E81" s="73"/>
      <c r="F81" s="94">
        <v>42795</v>
      </c>
      <c r="G81" s="83">
        <v>6.9999999998817</v>
      </c>
      <c r="H81" s="86" t="s">
        <v>122</v>
      </c>
      <c r="I81" s="87">
        <v>4.8000000000000001E-2</v>
      </c>
      <c r="J81" s="87">
        <v>4.8499999999231054E-2</v>
      </c>
      <c r="K81" s="83">
        <v>14920.815849000004</v>
      </c>
      <c r="L81" s="85">
        <v>113.307041</v>
      </c>
      <c r="M81" s="83">
        <v>16.906334878000006</v>
      </c>
      <c r="N81" s="73"/>
      <c r="O81" s="84">
        <f t="shared" si="2"/>
        <v>8.146868312123693E-3</v>
      </c>
      <c r="P81" s="84">
        <f>M81/'סכום נכסי הקרן'!$C$42</f>
        <v>2.2142215011663512E-3</v>
      </c>
    </row>
    <row r="82" spans="2:16">
      <c r="B82" s="76" t="s">
        <v>1824</v>
      </c>
      <c r="C82" s="73" t="s">
        <v>1825</v>
      </c>
      <c r="D82" s="73" t="s">
        <v>220</v>
      </c>
      <c r="E82" s="73"/>
      <c r="F82" s="94">
        <v>42826</v>
      </c>
      <c r="G82" s="83">
        <v>6.9200000000164348</v>
      </c>
      <c r="H82" s="86" t="s">
        <v>122</v>
      </c>
      <c r="I82" s="87">
        <v>4.8000000000000001E-2</v>
      </c>
      <c r="J82" s="87">
        <v>4.8499999999589143E-2</v>
      </c>
      <c r="K82" s="83">
        <v>10530.072183</v>
      </c>
      <c r="L82" s="85">
        <v>115.56882</v>
      </c>
      <c r="M82" s="83">
        <v>12.16948019</v>
      </c>
      <c r="N82" s="73"/>
      <c r="O82" s="84">
        <f t="shared" si="2"/>
        <v>5.8642605420020227E-3</v>
      </c>
      <c r="P82" s="84">
        <f>M82/'סכום נכסי הקרן'!$C$42</f>
        <v>1.5938359726791142E-3</v>
      </c>
    </row>
    <row r="83" spans="2:16">
      <c r="B83" s="76" t="s">
        <v>1826</v>
      </c>
      <c r="C83" s="73" t="s">
        <v>1827</v>
      </c>
      <c r="D83" s="73" t="s">
        <v>220</v>
      </c>
      <c r="E83" s="73"/>
      <c r="F83" s="94">
        <v>42856</v>
      </c>
      <c r="G83" s="83">
        <v>6.9999999999542126</v>
      </c>
      <c r="H83" s="86" t="s">
        <v>122</v>
      </c>
      <c r="I83" s="87">
        <v>4.8000000000000001E-2</v>
      </c>
      <c r="J83" s="87">
        <v>4.8499999999816856E-2</v>
      </c>
      <c r="K83" s="83">
        <v>19030.352358000004</v>
      </c>
      <c r="L83" s="85">
        <v>114.76474</v>
      </c>
      <c r="M83" s="83">
        <v>21.840134364000004</v>
      </c>
      <c r="N83" s="73"/>
      <c r="O83" s="84">
        <f t="shared" si="2"/>
        <v>1.0524380350121402E-2</v>
      </c>
      <c r="P83" s="84">
        <f>M83/'סכום נכסי הקרן'!$C$42</f>
        <v>2.8604008761271911E-3</v>
      </c>
    </row>
    <row r="84" spans="2:16">
      <c r="B84" s="76" t="s">
        <v>1828</v>
      </c>
      <c r="C84" s="73" t="s">
        <v>1829</v>
      </c>
      <c r="D84" s="73" t="s">
        <v>220</v>
      </c>
      <c r="E84" s="73"/>
      <c r="F84" s="94">
        <v>42887</v>
      </c>
      <c r="G84" s="83">
        <v>7.0899999999533225</v>
      </c>
      <c r="H84" s="86" t="s">
        <v>122</v>
      </c>
      <c r="I84" s="87">
        <v>4.8000000000000001E-2</v>
      </c>
      <c r="J84" s="87">
        <v>4.8499999999554212E-2</v>
      </c>
      <c r="K84" s="83">
        <v>16711.677717000002</v>
      </c>
      <c r="L84" s="85">
        <v>114.095292</v>
      </c>
      <c r="M84" s="83">
        <v>19.067237521000003</v>
      </c>
      <c r="N84" s="73"/>
      <c r="O84" s="84">
        <f t="shared" si="2"/>
        <v>9.1881696583279264E-3</v>
      </c>
      <c r="P84" s="84">
        <f>M84/'סכום נכסי הקרן'!$C$42</f>
        <v>2.49723476977752E-3</v>
      </c>
    </row>
    <row r="85" spans="2:16">
      <c r="B85" s="76" t="s">
        <v>1830</v>
      </c>
      <c r="C85" s="73" t="s">
        <v>1831</v>
      </c>
      <c r="D85" s="73" t="s">
        <v>220</v>
      </c>
      <c r="E85" s="73"/>
      <c r="F85" s="94">
        <v>42918</v>
      </c>
      <c r="G85" s="83">
        <v>7.1699999996930455</v>
      </c>
      <c r="H85" s="86" t="s">
        <v>122</v>
      </c>
      <c r="I85" s="87">
        <v>4.8000000000000001E-2</v>
      </c>
      <c r="J85" s="87">
        <v>4.8499999998051095E-2</v>
      </c>
      <c r="K85" s="83">
        <v>7255.3055880000011</v>
      </c>
      <c r="L85" s="85">
        <v>113.15503200000001</v>
      </c>
      <c r="M85" s="83">
        <v>8.2097433560000024</v>
      </c>
      <c r="N85" s="73"/>
      <c r="O85" s="84">
        <f t="shared" si="2"/>
        <v>3.9561323302958664E-3</v>
      </c>
      <c r="P85" s="84">
        <f>M85/'סכום נכסי הקרן'!$C$42</f>
        <v>1.0752295153911714E-3</v>
      </c>
    </row>
    <row r="86" spans="2:16">
      <c r="B86" s="76" t="s">
        <v>1832</v>
      </c>
      <c r="C86" s="73" t="s">
        <v>1833</v>
      </c>
      <c r="D86" s="73" t="s">
        <v>220</v>
      </c>
      <c r="E86" s="73"/>
      <c r="F86" s="94">
        <v>42949</v>
      </c>
      <c r="G86" s="83">
        <v>7.2600000000823064</v>
      </c>
      <c r="H86" s="86" t="s">
        <v>122</v>
      </c>
      <c r="I86" s="87">
        <v>4.8000000000000001E-2</v>
      </c>
      <c r="J86" s="87">
        <v>4.8500000000421449E-2</v>
      </c>
      <c r="K86" s="83">
        <v>17766.003384000003</v>
      </c>
      <c r="L86" s="85">
        <v>113.521998</v>
      </c>
      <c r="M86" s="83">
        <v>20.168321959000004</v>
      </c>
      <c r="N86" s="73"/>
      <c r="O86" s="84">
        <f t="shared" si="2"/>
        <v>9.7187630708947034E-3</v>
      </c>
      <c r="P86" s="84">
        <f>M86/'סכום נכסי הקרן'!$C$42</f>
        <v>2.6414437219136728E-3</v>
      </c>
    </row>
    <row r="87" spans="2:16">
      <c r="B87" s="76" t="s">
        <v>1834</v>
      </c>
      <c r="C87" s="73" t="s">
        <v>1835</v>
      </c>
      <c r="D87" s="73" t="s">
        <v>220</v>
      </c>
      <c r="E87" s="73"/>
      <c r="F87" s="94">
        <v>42979</v>
      </c>
      <c r="G87" s="83">
        <v>7.3399999996989145</v>
      </c>
      <c r="H87" s="86" t="s">
        <v>122</v>
      </c>
      <c r="I87" s="87">
        <v>4.8000000000000001E-2</v>
      </c>
      <c r="J87" s="87">
        <v>4.8499999997454045E-2</v>
      </c>
      <c r="K87" s="83">
        <v>7980.266676000002</v>
      </c>
      <c r="L87" s="85">
        <v>113.203413</v>
      </c>
      <c r="M87" s="83">
        <v>9.0339342580000004</v>
      </c>
      <c r="N87" s="73"/>
      <c r="O87" s="84">
        <f t="shared" si="2"/>
        <v>4.3532955706491617E-3</v>
      </c>
      <c r="P87" s="84">
        <f>M87/'סכום נכסי הקרן'!$C$42</f>
        <v>1.1831737404076092E-3</v>
      </c>
    </row>
    <row r="88" spans="2:16">
      <c r="B88" s="76" t="s">
        <v>1836</v>
      </c>
      <c r="C88" s="73" t="s">
        <v>1837</v>
      </c>
      <c r="D88" s="73" t="s">
        <v>220</v>
      </c>
      <c r="E88" s="73"/>
      <c r="F88" s="94">
        <v>43009</v>
      </c>
      <c r="G88" s="83">
        <v>7.2499999999715232</v>
      </c>
      <c r="H88" s="86" t="s">
        <v>122</v>
      </c>
      <c r="I88" s="87">
        <v>4.8000000000000001E-2</v>
      </c>
      <c r="J88" s="87">
        <v>4.8500000000170865E-2</v>
      </c>
      <c r="K88" s="83">
        <v>15252.284994000001</v>
      </c>
      <c r="L88" s="85">
        <v>115.116557</v>
      </c>
      <c r="M88" s="83">
        <v>17.557905282000004</v>
      </c>
      <c r="N88" s="73"/>
      <c r="O88" s="84">
        <f t="shared" si="2"/>
        <v>8.4608487411031736E-3</v>
      </c>
      <c r="P88" s="84">
        <f>M88/'סכום נכסי הקרן'!$C$42</f>
        <v>2.2995576315855966E-3</v>
      </c>
    </row>
    <row r="89" spans="2:16">
      <c r="B89" s="76" t="s">
        <v>1838</v>
      </c>
      <c r="C89" s="73" t="s">
        <v>1839</v>
      </c>
      <c r="D89" s="73" t="s">
        <v>220</v>
      </c>
      <c r="E89" s="73"/>
      <c r="F89" s="94">
        <v>43040</v>
      </c>
      <c r="G89" s="83">
        <v>7.3300000001750139</v>
      </c>
      <c r="H89" s="86" t="s">
        <v>122</v>
      </c>
      <c r="I89" s="87">
        <v>4.8000000000000001E-2</v>
      </c>
      <c r="J89" s="87">
        <v>4.8500000001387295E-2</v>
      </c>
      <c r="K89" s="83">
        <v>16363.310145000003</v>
      </c>
      <c r="L89" s="85">
        <v>114.533733</v>
      </c>
      <c r="M89" s="83">
        <v>18.741509884000003</v>
      </c>
      <c r="N89" s="73"/>
      <c r="O89" s="84">
        <f t="shared" si="2"/>
        <v>9.0312071834090495E-3</v>
      </c>
      <c r="P89" s="84">
        <f>M89/'סכום נכסי הקרן'!$C$42</f>
        <v>2.4545742438519371E-3</v>
      </c>
    </row>
    <row r="90" spans="2:16">
      <c r="B90" s="76" t="s">
        <v>1840</v>
      </c>
      <c r="C90" s="73" t="s">
        <v>1841</v>
      </c>
      <c r="D90" s="73" t="s">
        <v>220</v>
      </c>
      <c r="E90" s="73"/>
      <c r="F90" s="94">
        <v>43070</v>
      </c>
      <c r="G90" s="83">
        <v>7.4100000001426904</v>
      </c>
      <c r="H90" s="86" t="s">
        <v>122</v>
      </c>
      <c r="I90" s="87">
        <v>4.8000000000000001E-2</v>
      </c>
      <c r="J90" s="87">
        <v>4.850000000115412E-2</v>
      </c>
      <c r="K90" s="83">
        <v>16757.173482000002</v>
      </c>
      <c r="L90" s="85">
        <v>113.754755</v>
      </c>
      <c r="M90" s="83">
        <v>19.062081608000003</v>
      </c>
      <c r="N90" s="73"/>
      <c r="O90" s="84">
        <f t="shared" si="2"/>
        <v>9.1856851136561894E-3</v>
      </c>
      <c r="P90" s="84">
        <f>M90/'סכום נכסי הקרן'!$C$42</f>
        <v>2.4965595002111045E-3</v>
      </c>
    </row>
    <row r="91" spans="2:16">
      <c r="B91" s="76" t="s">
        <v>1842</v>
      </c>
      <c r="C91" s="73" t="s">
        <v>1843</v>
      </c>
      <c r="D91" s="73" t="s">
        <v>220</v>
      </c>
      <c r="E91" s="73"/>
      <c r="F91" s="94">
        <v>43101</v>
      </c>
      <c r="G91" s="83">
        <v>7.4999999998846016</v>
      </c>
      <c r="H91" s="86" t="s">
        <v>122</v>
      </c>
      <c r="I91" s="87">
        <v>4.8000000000000001E-2</v>
      </c>
      <c r="J91" s="87">
        <v>4.8499999999269149E-2</v>
      </c>
      <c r="K91" s="83">
        <v>22877.684703000003</v>
      </c>
      <c r="L91" s="85">
        <v>113.634485</v>
      </c>
      <c r="M91" s="83">
        <v>25.996939134000005</v>
      </c>
      <c r="N91" s="73"/>
      <c r="O91" s="84">
        <f t="shared" si="2"/>
        <v>1.2527472167761051E-2</v>
      </c>
      <c r="P91" s="84">
        <f>M91/'סכום נכסי הקרן'!$C$42</f>
        <v>3.4048173072640194E-3</v>
      </c>
    </row>
    <row r="92" spans="2:16">
      <c r="B92" s="76" t="s">
        <v>1844</v>
      </c>
      <c r="C92" s="73" t="s">
        <v>1845</v>
      </c>
      <c r="D92" s="73" t="s">
        <v>220</v>
      </c>
      <c r="E92" s="73"/>
      <c r="F92" s="94">
        <v>43132</v>
      </c>
      <c r="G92" s="83">
        <v>7.5899999998727532</v>
      </c>
      <c r="H92" s="86" t="s">
        <v>122</v>
      </c>
      <c r="I92" s="87">
        <v>4.8000000000000001E-2</v>
      </c>
      <c r="J92" s="87">
        <v>4.8499999999033566E-2</v>
      </c>
      <c r="K92" s="83">
        <v>21963.250776000004</v>
      </c>
      <c r="L92" s="85">
        <v>113.069627</v>
      </c>
      <c r="M92" s="83">
        <v>24.833765724000003</v>
      </c>
      <c r="N92" s="73"/>
      <c r="O92" s="84">
        <f t="shared" si="2"/>
        <v>1.1966959161020295E-2</v>
      </c>
      <c r="P92" s="84">
        <f>M92/'סכום נכסי הקרן'!$C$42</f>
        <v>3.2524765667905483E-3</v>
      </c>
    </row>
    <row r="93" spans="2:16">
      <c r="B93" s="76" t="s">
        <v>1846</v>
      </c>
      <c r="C93" s="73" t="s">
        <v>1847</v>
      </c>
      <c r="D93" s="73" t="s">
        <v>220</v>
      </c>
      <c r="E93" s="73"/>
      <c r="F93" s="94">
        <v>43161</v>
      </c>
      <c r="G93" s="83">
        <v>7.6699999995673522</v>
      </c>
      <c r="H93" s="86" t="s">
        <v>122</v>
      </c>
      <c r="I93" s="87">
        <v>4.8000000000000001E-2</v>
      </c>
      <c r="J93" s="87">
        <v>4.8499999996323345E-2</v>
      </c>
      <c r="K93" s="83">
        <v>5166.4000350000006</v>
      </c>
      <c r="L93" s="85">
        <v>113.18722</v>
      </c>
      <c r="M93" s="83">
        <v>5.8477045590000003</v>
      </c>
      <c r="N93" s="73"/>
      <c r="O93" s="84">
        <f t="shared" si="2"/>
        <v>2.8179069747620044E-3</v>
      </c>
      <c r="P93" s="84">
        <f>M93/'סכום נכסי הקרן'!$C$42</f>
        <v>7.6587345870307512E-4</v>
      </c>
    </row>
    <row r="94" spans="2:16">
      <c r="B94" s="76" t="s">
        <v>1848</v>
      </c>
      <c r="C94" s="73" t="s">
        <v>1849</v>
      </c>
      <c r="D94" s="73" t="s">
        <v>220</v>
      </c>
      <c r="E94" s="73"/>
      <c r="F94" s="94">
        <v>43221</v>
      </c>
      <c r="G94" s="83">
        <v>7.649999999868478</v>
      </c>
      <c r="H94" s="86" t="s">
        <v>122</v>
      </c>
      <c r="I94" s="87">
        <v>4.8000000000000001E-2</v>
      </c>
      <c r="J94" s="87">
        <v>4.8499999999018807E-2</v>
      </c>
      <c r="K94" s="83">
        <v>20910.843978000004</v>
      </c>
      <c r="L94" s="85">
        <v>114.535849</v>
      </c>
      <c r="M94" s="83">
        <v>23.950412711000006</v>
      </c>
      <c r="N94" s="73"/>
      <c r="O94" s="84">
        <f t="shared" si="2"/>
        <v>1.1541286729830407E-2</v>
      </c>
      <c r="P94" s="84">
        <f>M94/'סכום נכסי הקרן'!$C$42</f>
        <v>3.1367838842180583E-3</v>
      </c>
    </row>
    <row r="95" spans="2:16">
      <c r="B95" s="76" t="s">
        <v>1850</v>
      </c>
      <c r="C95" s="73" t="s">
        <v>1851</v>
      </c>
      <c r="D95" s="73" t="s">
        <v>220</v>
      </c>
      <c r="E95" s="73"/>
      <c r="F95" s="94">
        <v>43252</v>
      </c>
      <c r="G95" s="83">
        <v>7.7299999998338551</v>
      </c>
      <c r="H95" s="86" t="s">
        <v>122</v>
      </c>
      <c r="I95" s="87">
        <v>4.8000000000000001E-2</v>
      </c>
      <c r="J95" s="87">
        <v>4.8499999998489599E-2</v>
      </c>
      <c r="K95" s="83">
        <v>11652.920043000002</v>
      </c>
      <c r="L95" s="85">
        <v>113.632942</v>
      </c>
      <c r="M95" s="83">
        <v>13.241555840000002</v>
      </c>
      <c r="N95" s="73"/>
      <c r="O95" s="84">
        <f t="shared" si="2"/>
        <v>6.3808751248913007E-3</v>
      </c>
      <c r="P95" s="84">
        <f>M95/'סכום נכסי הקרן'!$C$42</f>
        <v>1.7342456458718479E-3</v>
      </c>
    </row>
    <row r="96" spans="2:16">
      <c r="B96" s="76" t="s">
        <v>1852</v>
      </c>
      <c r="C96" s="73" t="s">
        <v>1853</v>
      </c>
      <c r="D96" s="73" t="s">
        <v>220</v>
      </c>
      <c r="E96" s="73"/>
      <c r="F96" s="94">
        <v>43282</v>
      </c>
      <c r="G96" s="83">
        <v>7.8099999999582765</v>
      </c>
      <c r="H96" s="86" t="s">
        <v>122</v>
      </c>
      <c r="I96" s="87">
        <v>4.8000000000000001E-2</v>
      </c>
      <c r="J96" s="87">
        <v>4.8500000000298027E-2</v>
      </c>
      <c r="K96" s="83">
        <v>8937.2252160000025</v>
      </c>
      <c r="L96" s="85">
        <v>112.631793</v>
      </c>
      <c r="M96" s="83">
        <v>10.066156982000003</v>
      </c>
      <c r="N96" s="73"/>
      <c r="O96" s="84">
        <f t="shared" si="2"/>
        <v>4.8507057226361925E-3</v>
      </c>
      <c r="P96" s="84">
        <f>M96/'סכום נכסי הקרן'!$C$42</f>
        <v>1.3183638786585371E-3</v>
      </c>
    </row>
    <row r="97" spans="2:16">
      <c r="B97" s="76" t="s">
        <v>1854</v>
      </c>
      <c r="C97" s="73" t="s">
        <v>1855</v>
      </c>
      <c r="D97" s="73" t="s">
        <v>220</v>
      </c>
      <c r="E97" s="73"/>
      <c r="F97" s="94">
        <v>43313</v>
      </c>
      <c r="G97" s="83">
        <v>7.9000000000636259</v>
      </c>
      <c r="H97" s="86" t="s">
        <v>122</v>
      </c>
      <c r="I97" s="87">
        <v>4.8000000000000001E-2</v>
      </c>
      <c r="J97" s="87">
        <v>4.8600000000254509E-2</v>
      </c>
      <c r="K97" s="83">
        <v>25249.406787000004</v>
      </c>
      <c r="L97" s="85">
        <v>112.043087</v>
      </c>
      <c r="M97" s="83">
        <v>28.290214798000004</v>
      </c>
      <c r="N97" s="73"/>
      <c r="O97" s="84">
        <f t="shared" si="2"/>
        <v>1.3632561767182033E-2</v>
      </c>
      <c r="P97" s="84">
        <f>M97/'סכום נכסי הקרן'!$C$42</f>
        <v>3.7051674612135926E-3</v>
      </c>
    </row>
    <row r="98" spans="2:16">
      <c r="B98" s="76" t="s">
        <v>1856</v>
      </c>
      <c r="C98" s="73" t="s">
        <v>1857</v>
      </c>
      <c r="D98" s="73" t="s">
        <v>220</v>
      </c>
      <c r="E98" s="73"/>
      <c r="F98" s="94">
        <v>43345</v>
      </c>
      <c r="G98" s="83">
        <v>7.9900000000837386</v>
      </c>
      <c r="H98" s="86" t="s">
        <v>122</v>
      </c>
      <c r="I98" s="87">
        <v>4.8000000000000001E-2</v>
      </c>
      <c r="J98" s="87">
        <v>4.8500000000707359E-2</v>
      </c>
      <c r="K98" s="83">
        <v>23435.270895000009</v>
      </c>
      <c r="L98" s="85">
        <v>111.59798000000001</v>
      </c>
      <c r="M98" s="83">
        <v>26.153288819000004</v>
      </c>
      <c r="N98" s="73"/>
      <c r="O98" s="84">
        <f t="shared" si="2"/>
        <v>1.2602814357746565E-2</v>
      </c>
      <c r="P98" s="84">
        <f>M98/'סכום נכסי הקרן'!$C$42</f>
        <v>3.4252944146161328E-3</v>
      </c>
    </row>
    <row r="99" spans="2:16">
      <c r="B99" s="76" t="s">
        <v>1858</v>
      </c>
      <c r="C99" s="73" t="s">
        <v>1859</v>
      </c>
      <c r="D99" s="73" t="s">
        <v>220</v>
      </c>
      <c r="E99" s="73"/>
      <c r="F99" s="94">
        <v>43375</v>
      </c>
      <c r="G99" s="83">
        <v>7.8800000003051149</v>
      </c>
      <c r="H99" s="86" t="s">
        <v>122</v>
      </c>
      <c r="I99" s="87">
        <v>4.8000000000000001E-2</v>
      </c>
      <c r="J99" s="87">
        <v>4.8500000001201651E-2</v>
      </c>
      <c r="K99" s="83">
        <v>8415.6642420000026</v>
      </c>
      <c r="L99" s="85">
        <v>113.71819000000001</v>
      </c>
      <c r="M99" s="83">
        <v>9.570141041000003</v>
      </c>
      <c r="N99" s="73"/>
      <c r="O99" s="84">
        <f t="shared" si="2"/>
        <v>4.6116842800111805E-3</v>
      </c>
      <c r="P99" s="84">
        <f>M99/'סכום נכסי הקרן'!$C$42</f>
        <v>1.2534007054214656E-3</v>
      </c>
    </row>
    <row r="100" spans="2:16">
      <c r="B100" s="76" t="s">
        <v>1860</v>
      </c>
      <c r="C100" s="73" t="s">
        <v>1861</v>
      </c>
      <c r="D100" s="73" t="s">
        <v>220</v>
      </c>
      <c r="E100" s="73"/>
      <c r="F100" s="94">
        <v>43405</v>
      </c>
      <c r="G100" s="83">
        <v>7.9599997269658882</v>
      </c>
      <c r="H100" s="86" t="s">
        <v>122</v>
      </c>
      <c r="I100" s="87">
        <v>4.8000000000000001E-2</v>
      </c>
      <c r="J100" s="87">
        <v>4.8499998681369345E-2</v>
      </c>
      <c r="K100" s="83">
        <v>5.6947080000000021</v>
      </c>
      <c r="L100" s="85">
        <v>113.194228</v>
      </c>
      <c r="M100" s="83">
        <v>6.4460810000000011E-3</v>
      </c>
      <c r="N100" s="73"/>
      <c r="O100" s="84">
        <f t="shared" si="2"/>
        <v>3.1062541594760546E-6</v>
      </c>
      <c r="P100" s="84">
        <f>M100/'סכום נכסי הקרן'!$C$42</f>
        <v>8.4424277949404834E-7</v>
      </c>
    </row>
    <row r="101" spans="2:16">
      <c r="B101" s="76" t="s">
        <v>1862</v>
      </c>
      <c r="C101" s="73" t="s">
        <v>1863</v>
      </c>
      <c r="D101" s="73" t="s">
        <v>220</v>
      </c>
      <c r="E101" s="73"/>
      <c r="F101" s="94">
        <v>43435</v>
      </c>
      <c r="G101" s="83">
        <v>8.0400000000475345</v>
      </c>
      <c r="H101" s="86" t="s">
        <v>122</v>
      </c>
      <c r="I101" s="87">
        <v>4.8000000000000001E-2</v>
      </c>
      <c r="J101" s="87">
        <v>4.8600000000164546E-2</v>
      </c>
      <c r="K101" s="83">
        <v>9736.5889020000013</v>
      </c>
      <c r="L101" s="85">
        <v>112.351983</v>
      </c>
      <c r="M101" s="83">
        <v>10.939250737000002</v>
      </c>
      <c r="N101" s="73"/>
      <c r="O101" s="84">
        <f t="shared" si="2"/>
        <v>5.2714343960862022E-3</v>
      </c>
      <c r="P101" s="84">
        <f>M101/'סכום נכסי הקרן'!$C$42</f>
        <v>1.4327129069254942E-3</v>
      </c>
    </row>
    <row r="102" spans="2:16">
      <c r="B102" s="76" t="s">
        <v>1864</v>
      </c>
      <c r="C102" s="73" t="s">
        <v>1865</v>
      </c>
      <c r="D102" s="73" t="s">
        <v>220</v>
      </c>
      <c r="E102" s="73"/>
      <c r="F102" s="94">
        <v>43497</v>
      </c>
      <c r="G102" s="83">
        <v>8.2100000001541265</v>
      </c>
      <c r="H102" s="86" t="s">
        <v>122</v>
      </c>
      <c r="I102" s="87">
        <v>4.8000000000000001E-2</v>
      </c>
      <c r="J102" s="87">
        <v>4.8600000000995146E-2</v>
      </c>
      <c r="K102" s="83">
        <v>14695.255893000001</v>
      </c>
      <c r="L102" s="85">
        <v>112.144031</v>
      </c>
      <c r="M102" s="83">
        <v>16.479852326000003</v>
      </c>
      <c r="N102" s="73"/>
      <c r="O102" s="84">
        <f t="shared" si="2"/>
        <v>7.9413537985620463E-3</v>
      </c>
      <c r="P102" s="84">
        <f>M102/'סכום נכסי הקרן'!$C$42</f>
        <v>2.158365111042461E-3</v>
      </c>
    </row>
    <row r="103" spans="2:16">
      <c r="B103" s="76" t="s">
        <v>1866</v>
      </c>
      <c r="C103" s="73" t="s">
        <v>1867</v>
      </c>
      <c r="D103" s="73" t="s">
        <v>220</v>
      </c>
      <c r="E103" s="73"/>
      <c r="F103" s="94">
        <v>43525</v>
      </c>
      <c r="G103" s="83">
        <v>8.2899999999270406</v>
      </c>
      <c r="H103" s="86" t="s">
        <v>122</v>
      </c>
      <c r="I103" s="87">
        <v>4.8000000000000001E-2</v>
      </c>
      <c r="J103" s="87">
        <v>4.8699999999751629E-2</v>
      </c>
      <c r="K103" s="83">
        <v>23059.667763000005</v>
      </c>
      <c r="L103" s="85">
        <v>111.744664</v>
      </c>
      <c r="M103" s="83">
        <v>25.767948172000004</v>
      </c>
      <c r="N103" s="73"/>
      <c r="O103" s="84">
        <f t="shared" si="2"/>
        <v>1.2417125411616515E-2</v>
      </c>
      <c r="P103" s="84">
        <f>M103/'סכום נכסי הקרן'!$C$42</f>
        <v>3.3748263769238802E-3</v>
      </c>
    </row>
    <row r="104" spans="2:16">
      <c r="B104" s="76" t="s">
        <v>1868</v>
      </c>
      <c r="C104" s="73" t="s">
        <v>1869</v>
      </c>
      <c r="D104" s="73" t="s">
        <v>220</v>
      </c>
      <c r="E104" s="73"/>
      <c r="F104" s="94">
        <v>43556</v>
      </c>
      <c r="G104" s="83">
        <v>8.1799999997986941</v>
      </c>
      <c r="H104" s="86" t="s">
        <v>122</v>
      </c>
      <c r="I104" s="87">
        <v>4.8000000000000001E-2</v>
      </c>
      <c r="J104" s="87">
        <v>4.8699999999303169E-2</v>
      </c>
      <c r="K104" s="83">
        <v>10210.920939000001</v>
      </c>
      <c r="L104" s="85">
        <v>113.839721</v>
      </c>
      <c r="M104" s="83">
        <v>11.624083863000001</v>
      </c>
      <c r="N104" s="73"/>
      <c r="O104" s="84">
        <f t="shared" si="2"/>
        <v>5.6014435514450149E-3</v>
      </c>
      <c r="P104" s="84">
        <f>M104/'סכום נכסי הקרן'!$C$42</f>
        <v>1.5224054537277818E-3</v>
      </c>
    </row>
    <row r="105" spans="2:16">
      <c r="B105" s="76" t="s">
        <v>1870</v>
      </c>
      <c r="C105" s="73" t="s">
        <v>1871</v>
      </c>
      <c r="D105" s="73" t="s">
        <v>220</v>
      </c>
      <c r="E105" s="73"/>
      <c r="F105" s="94">
        <v>43586</v>
      </c>
      <c r="G105" s="83">
        <v>8.2599999999985769</v>
      </c>
      <c r="H105" s="86" t="s">
        <v>122</v>
      </c>
      <c r="I105" s="87">
        <v>4.8000000000000001E-2</v>
      </c>
      <c r="J105" s="87">
        <v>4.850000000003557E-2</v>
      </c>
      <c r="K105" s="83">
        <v>24876.465312000004</v>
      </c>
      <c r="L105" s="85">
        <v>112.97477499999999</v>
      </c>
      <c r="M105" s="83">
        <v>28.104130654000009</v>
      </c>
      <c r="N105" s="73"/>
      <c r="O105" s="84">
        <f t="shared" si="2"/>
        <v>1.3542891059303475E-2</v>
      </c>
      <c r="P105" s="84">
        <f>M105/'סכום נכסי הקרן'!$C$42</f>
        <v>3.6807960338377456E-3</v>
      </c>
    </row>
    <row r="106" spans="2:16">
      <c r="B106" s="76" t="s">
        <v>1872</v>
      </c>
      <c r="C106" s="73" t="s">
        <v>1873</v>
      </c>
      <c r="D106" s="73" t="s">
        <v>220</v>
      </c>
      <c r="E106" s="73"/>
      <c r="F106" s="94">
        <v>43617</v>
      </c>
      <c r="G106" s="83">
        <v>8.3500000499033362</v>
      </c>
      <c r="H106" s="86" t="s">
        <v>122</v>
      </c>
      <c r="I106" s="87">
        <v>4.8000000000000001E-2</v>
      </c>
      <c r="J106" s="87">
        <v>4.8499999786128553E-2</v>
      </c>
      <c r="K106" s="83">
        <v>6.251799000000001</v>
      </c>
      <c r="L106" s="85">
        <v>112.184653</v>
      </c>
      <c r="M106" s="83">
        <v>7.0135590000000017E-3</v>
      </c>
      <c r="N106" s="73"/>
      <c r="O106" s="84">
        <f t="shared" si="2"/>
        <v>3.3797119236448811E-6</v>
      </c>
      <c r="P106" s="84">
        <f>M106/'סכום נכסי הקרן'!$C$42</f>
        <v>9.1856533361983797E-7</v>
      </c>
    </row>
    <row r="107" spans="2:16">
      <c r="B107" s="76" t="s">
        <v>1874</v>
      </c>
      <c r="C107" s="73" t="s">
        <v>1875</v>
      </c>
      <c r="D107" s="73" t="s">
        <v>220</v>
      </c>
      <c r="E107" s="73"/>
      <c r="F107" s="94">
        <v>43647</v>
      </c>
      <c r="G107" s="83">
        <v>8.4300000000700219</v>
      </c>
      <c r="H107" s="86" t="s">
        <v>122</v>
      </c>
      <c r="I107" s="87">
        <v>4.8000000000000001E-2</v>
      </c>
      <c r="J107" s="87">
        <v>4.8500000001167054E-2</v>
      </c>
      <c r="K107" s="83">
        <v>7721.4050580000012</v>
      </c>
      <c r="L107" s="85">
        <v>110.971515</v>
      </c>
      <c r="M107" s="83">
        <v>8.5685601800000022</v>
      </c>
      <c r="N107" s="73"/>
      <c r="O107" s="84">
        <f t="shared" si="2"/>
        <v>4.1290399081001143E-3</v>
      </c>
      <c r="P107" s="84">
        <f>M107/'סכום נכסי הקרן'!$C$42</f>
        <v>1.1222237298329362E-3</v>
      </c>
    </row>
    <row r="108" spans="2:16">
      <c r="B108" s="76" t="s">
        <v>1876</v>
      </c>
      <c r="C108" s="73" t="s">
        <v>1877</v>
      </c>
      <c r="D108" s="73" t="s">
        <v>220</v>
      </c>
      <c r="E108" s="73"/>
      <c r="F108" s="94">
        <v>43678</v>
      </c>
      <c r="G108" s="83">
        <v>8.520000000091267</v>
      </c>
      <c r="H108" s="86" t="s">
        <v>122</v>
      </c>
      <c r="I108" s="87">
        <v>4.8000000000000001E-2</v>
      </c>
      <c r="J108" s="87">
        <v>4.8500000000285211E-2</v>
      </c>
      <c r="K108" s="83">
        <v>17343.047517000003</v>
      </c>
      <c r="L108" s="85">
        <v>111.19022699999999</v>
      </c>
      <c r="M108" s="83">
        <v>19.283773937000007</v>
      </c>
      <c r="N108" s="73"/>
      <c r="O108" s="84">
        <f t="shared" si="2"/>
        <v>9.2925147856817488E-3</v>
      </c>
      <c r="P108" s="84">
        <f>M108/'סכום נכסי הקרן'!$C$42</f>
        <v>2.5255945290957047E-3</v>
      </c>
    </row>
    <row r="109" spans="2:16">
      <c r="B109" s="76" t="s">
        <v>1878</v>
      </c>
      <c r="C109" s="73" t="s">
        <v>1879</v>
      </c>
      <c r="D109" s="73" t="s">
        <v>220</v>
      </c>
      <c r="E109" s="73"/>
      <c r="F109" s="94">
        <v>43709</v>
      </c>
      <c r="G109" s="83">
        <v>8.5999994951784728</v>
      </c>
      <c r="H109" s="86" t="s">
        <v>122</v>
      </c>
      <c r="I109" s="87">
        <v>4.8000000000000001E-2</v>
      </c>
      <c r="J109" s="87">
        <v>4.8499997355696767E-2</v>
      </c>
      <c r="K109" s="83">
        <v>7.4897790000000013</v>
      </c>
      <c r="L109" s="85">
        <v>111.08166900000001</v>
      </c>
      <c r="M109" s="83">
        <v>8.3197720000000013E-3</v>
      </c>
      <c r="N109" s="73"/>
      <c r="O109" s="84">
        <f t="shared" si="2"/>
        <v>4.0091532174188338E-6</v>
      </c>
      <c r="P109" s="84">
        <f>M109/'סכום נכסי הקרן'!$C$42</f>
        <v>1.0896399592305398E-6</v>
      </c>
    </row>
    <row r="110" spans="2:16">
      <c r="B110" s="76" t="s">
        <v>1880</v>
      </c>
      <c r="C110" s="73" t="s">
        <v>1881</v>
      </c>
      <c r="D110" s="73" t="s">
        <v>220</v>
      </c>
      <c r="E110" s="73"/>
      <c r="F110" s="94">
        <v>43740</v>
      </c>
      <c r="G110" s="83">
        <v>8.4799999999928488</v>
      </c>
      <c r="H110" s="86" t="s">
        <v>122</v>
      </c>
      <c r="I110" s="87">
        <v>4.8000000000000001E-2</v>
      </c>
      <c r="J110" s="87">
        <v>4.8500000000022359E-2</v>
      </c>
      <c r="K110" s="83">
        <v>19788.119916000003</v>
      </c>
      <c r="L110" s="85">
        <v>113.039812</v>
      </c>
      <c r="M110" s="83">
        <v>22.368453466999998</v>
      </c>
      <c r="N110" s="73"/>
      <c r="O110" s="84">
        <f t="shared" si="2"/>
        <v>1.0778968123874848E-2</v>
      </c>
      <c r="P110" s="84">
        <f>M110/'סכום נכסי הקרן'!$C$42</f>
        <v>2.9295947922409536E-3</v>
      </c>
    </row>
    <row r="111" spans="2:16">
      <c r="B111" s="76" t="s">
        <v>1882</v>
      </c>
      <c r="C111" s="73" t="s">
        <v>1883</v>
      </c>
      <c r="D111" s="73" t="s">
        <v>220</v>
      </c>
      <c r="E111" s="73"/>
      <c r="F111" s="94">
        <v>43770</v>
      </c>
      <c r="G111" s="83">
        <v>8.5599999999617307</v>
      </c>
      <c r="H111" s="86" t="s">
        <v>122</v>
      </c>
      <c r="I111" s="87">
        <v>4.8000000000000001E-2</v>
      </c>
      <c r="J111" s="87">
        <v>4.8499999999722251E-2</v>
      </c>
      <c r="K111" s="83">
        <v>28719.031434000004</v>
      </c>
      <c r="L111" s="85">
        <v>112.832279</v>
      </c>
      <c r="M111" s="83">
        <v>32.404337754000011</v>
      </c>
      <c r="N111" s="73"/>
      <c r="O111" s="84">
        <f t="shared" si="2"/>
        <v>1.5615085962064309E-2</v>
      </c>
      <c r="P111" s="84">
        <f>M111/'סכום נכסי הקרן'!$C$42</f>
        <v>4.2439938581443348E-3</v>
      </c>
    </row>
    <row r="112" spans="2:16">
      <c r="B112" s="76" t="s">
        <v>1884</v>
      </c>
      <c r="C112" s="73" t="s">
        <v>1885</v>
      </c>
      <c r="D112" s="73" t="s">
        <v>220</v>
      </c>
      <c r="E112" s="73"/>
      <c r="F112" s="94">
        <v>43800</v>
      </c>
      <c r="G112" s="83">
        <v>8.6399999998834325</v>
      </c>
      <c r="H112" s="86" t="s">
        <v>122</v>
      </c>
      <c r="I112" s="87">
        <v>4.8000000000000001E-2</v>
      </c>
      <c r="J112" s="87">
        <v>4.8499999999514293E-2</v>
      </c>
      <c r="K112" s="83">
        <v>12872.701737000001</v>
      </c>
      <c r="L112" s="85">
        <v>111.957993</v>
      </c>
      <c r="M112" s="83">
        <v>14.412018462000002</v>
      </c>
      <c r="N112" s="73"/>
      <c r="O112" s="84">
        <f t="shared" si="2"/>
        <v>6.9449006759352214E-3</v>
      </c>
      <c r="P112" s="84">
        <f>M112/'סכום נכסי הקרן'!$C$42</f>
        <v>1.8875410539331448E-3</v>
      </c>
    </row>
    <row r="113" spans="2:16">
      <c r="B113" s="76" t="s">
        <v>1886</v>
      </c>
      <c r="C113" s="73" t="s">
        <v>1887</v>
      </c>
      <c r="D113" s="73" t="s">
        <v>220</v>
      </c>
      <c r="E113" s="73"/>
      <c r="F113" s="94">
        <v>43831</v>
      </c>
      <c r="G113" s="83">
        <v>8.7299999998846953</v>
      </c>
      <c r="H113" s="86" t="s">
        <v>122</v>
      </c>
      <c r="I113" s="87">
        <v>4.8000000000000001E-2</v>
      </c>
      <c r="J113" s="87">
        <v>4.8599999999135203E-2</v>
      </c>
      <c r="K113" s="83">
        <v>17356.355801999998</v>
      </c>
      <c r="L113" s="85">
        <v>111.92920599999999</v>
      </c>
      <c r="M113" s="83">
        <v>19.426831188000005</v>
      </c>
      <c r="N113" s="73"/>
      <c r="O113" s="84">
        <f t="shared" si="2"/>
        <v>9.3614515832432365E-3</v>
      </c>
      <c r="P113" s="84">
        <f>M113/'סכום נכסי הקרן'!$C$42</f>
        <v>2.5443307272928757E-3</v>
      </c>
    </row>
    <row r="114" spans="2:16">
      <c r="B114" s="76" t="s">
        <v>1888</v>
      </c>
      <c r="C114" s="73" t="s">
        <v>1889</v>
      </c>
      <c r="D114" s="73" t="s">
        <v>220</v>
      </c>
      <c r="E114" s="73"/>
      <c r="F114" s="94">
        <v>43863</v>
      </c>
      <c r="G114" s="83">
        <v>8.810000000006287</v>
      </c>
      <c r="H114" s="86" t="s">
        <v>122</v>
      </c>
      <c r="I114" s="87">
        <v>4.8000000000000001E-2</v>
      </c>
      <c r="J114" s="87">
        <v>4.8800000000116091E-2</v>
      </c>
      <c r="K114" s="83">
        <v>18577.684970999999</v>
      </c>
      <c r="L114" s="85">
        <v>111.27704900000001</v>
      </c>
      <c r="M114" s="83">
        <v>20.672699527000006</v>
      </c>
      <c r="N114" s="73"/>
      <c r="O114" s="84">
        <f t="shared" si="2"/>
        <v>9.9618138359326269E-3</v>
      </c>
      <c r="P114" s="84">
        <f>M114/'סכום נכסי הקרן'!$C$42</f>
        <v>2.7075020168564091E-3</v>
      </c>
    </row>
    <row r="115" spans="2:16">
      <c r="B115" s="76" t="s">
        <v>1890</v>
      </c>
      <c r="C115" s="73" t="s">
        <v>1891</v>
      </c>
      <c r="D115" s="73" t="s">
        <v>220</v>
      </c>
      <c r="E115" s="73"/>
      <c r="F115" s="94">
        <v>43891</v>
      </c>
      <c r="G115" s="83">
        <v>8.8900003678844168</v>
      </c>
      <c r="H115" s="86" t="s">
        <v>122</v>
      </c>
      <c r="I115" s="87">
        <v>4.8000000000000001E-2</v>
      </c>
      <c r="J115" s="87">
        <v>4.8500001810830036E-2</v>
      </c>
      <c r="K115" s="83">
        <v>9.4086480000000012</v>
      </c>
      <c r="L115" s="85">
        <v>111.518961</v>
      </c>
      <c r="M115" s="83">
        <v>1.0492426000000001E-2</v>
      </c>
      <c r="N115" s="73"/>
      <c r="O115" s="84">
        <f t="shared" si="2"/>
        <v>5.0561173378824587E-6</v>
      </c>
      <c r="P115" s="84">
        <f>M115/'סכום נכסי הקרן'!$C$42</f>
        <v>1.374192302249323E-6</v>
      </c>
    </row>
    <row r="116" spans="2:16">
      <c r="B116" s="76" t="s">
        <v>1892</v>
      </c>
      <c r="C116" s="73" t="s">
        <v>1893</v>
      </c>
      <c r="D116" s="73" t="s">
        <v>220</v>
      </c>
      <c r="E116" s="73"/>
      <c r="F116" s="94">
        <v>44045</v>
      </c>
      <c r="G116" s="83">
        <v>9.1100000000899524</v>
      </c>
      <c r="H116" s="86" t="s">
        <v>122</v>
      </c>
      <c r="I116" s="87">
        <v>4.8000000000000001E-2</v>
      </c>
      <c r="J116" s="87">
        <v>4.8500000000345968E-2</v>
      </c>
      <c r="K116" s="83">
        <v>2571.5939550000003</v>
      </c>
      <c r="L116" s="85">
        <v>112.398383</v>
      </c>
      <c r="M116" s="83">
        <v>2.8904300340000004</v>
      </c>
      <c r="N116" s="73"/>
      <c r="O116" s="84">
        <f t="shared" si="2"/>
        <v>1.3928478894055184E-3</v>
      </c>
      <c r="P116" s="84">
        <f>M116/'סכום נכסי הקרן'!$C$42</f>
        <v>3.7855942018681372E-4</v>
      </c>
    </row>
    <row r="117" spans="2:16">
      <c r="B117" s="76" t="s">
        <v>1894</v>
      </c>
      <c r="C117" s="73" t="s">
        <v>1895</v>
      </c>
      <c r="D117" s="73" t="s">
        <v>220</v>
      </c>
      <c r="E117" s="73"/>
      <c r="F117" s="94">
        <v>44075</v>
      </c>
      <c r="G117" s="83">
        <v>9.1900000000440034</v>
      </c>
      <c r="H117" s="86" t="s">
        <v>122</v>
      </c>
      <c r="I117" s="87">
        <v>4.8000000000000001E-2</v>
      </c>
      <c r="J117" s="87">
        <v>4.8600000000258214E-2</v>
      </c>
      <c r="K117" s="83">
        <v>33974.627928000009</v>
      </c>
      <c r="L117" s="85">
        <v>111.70957199999999</v>
      </c>
      <c r="M117" s="83">
        <v>37.952911507000003</v>
      </c>
      <c r="N117" s="73"/>
      <c r="O117" s="84">
        <f t="shared" si="2"/>
        <v>1.8288847011516819E-2</v>
      </c>
      <c r="P117" s="84">
        <f>M117/'סכום נכסי הקרן'!$C$42</f>
        <v>4.9706901760249878E-3</v>
      </c>
    </row>
    <row r="118" spans="2:16">
      <c r="B118" s="76" t="s">
        <v>1896</v>
      </c>
      <c r="C118" s="73" t="s">
        <v>1897</v>
      </c>
      <c r="D118" s="73" t="s">
        <v>220</v>
      </c>
      <c r="E118" s="73"/>
      <c r="F118" s="94">
        <v>44166</v>
      </c>
      <c r="G118" s="83">
        <v>9.220000000018004</v>
      </c>
      <c r="H118" s="86" t="s">
        <v>122</v>
      </c>
      <c r="I118" s="87">
        <v>4.8000000000000001E-2</v>
      </c>
      <c r="J118" s="87">
        <v>4.8500000000078584E-2</v>
      </c>
      <c r="K118" s="83">
        <v>62021.12672700001</v>
      </c>
      <c r="L118" s="85">
        <v>112.834079</v>
      </c>
      <c r="M118" s="83">
        <v>69.980967017000012</v>
      </c>
      <c r="N118" s="73"/>
      <c r="O118" s="84">
        <f t="shared" si="2"/>
        <v>3.3722609114082314E-2</v>
      </c>
      <c r="P118" s="84">
        <f>M118/'סכום נכסי הקרן'!$C$42</f>
        <v>9.165402374886911E-3</v>
      </c>
    </row>
    <row r="119" spans="2:16">
      <c r="B119" s="76" t="s">
        <v>1898</v>
      </c>
      <c r="C119" s="73" t="s">
        <v>1899</v>
      </c>
      <c r="D119" s="73" t="s">
        <v>220</v>
      </c>
      <c r="E119" s="73"/>
      <c r="F119" s="94">
        <v>44197</v>
      </c>
      <c r="G119" s="83">
        <v>9.2999999999810115</v>
      </c>
      <c r="H119" s="86" t="s">
        <v>122</v>
      </c>
      <c r="I119" s="87">
        <v>4.8000000000000001E-2</v>
      </c>
      <c r="J119" s="87">
        <v>4.8499999999620222E-2</v>
      </c>
      <c r="K119" s="83">
        <v>18705.320709000003</v>
      </c>
      <c r="L119" s="85">
        <v>112.612784</v>
      </c>
      <c r="M119" s="83">
        <v>21.064582408000003</v>
      </c>
      <c r="N119" s="73"/>
      <c r="O119" s="84">
        <f t="shared" si="2"/>
        <v>1.0150655370678109E-2</v>
      </c>
      <c r="P119" s="84">
        <f>M119/'סכום נכסי הקרן'!$C$42</f>
        <v>2.7588268904798672E-3</v>
      </c>
    </row>
    <row r="120" spans="2:16">
      <c r="B120" s="76" t="s">
        <v>1900</v>
      </c>
      <c r="C120" s="73" t="s">
        <v>1901</v>
      </c>
      <c r="D120" s="73" t="s">
        <v>220</v>
      </c>
      <c r="E120" s="73"/>
      <c r="F120" s="94">
        <v>44228</v>
      </c>
      <c r="G120" s="83">
        <v>9.3900000001054753</v>
      </c>
      <c r="H120" s="86" t="s">
        <v>122</v>
      </c>
      <c r="I120" s="87">
        <v>4.8000000000000001E-2</v>
      </c>
      <c r="J120" s="87">
        <v>4.8500000000455755E-2</v>
      </c>
      <c r="K120" s="83">
        <v>34192.388610000002</v>
      </c>
      <c r="L120" s="85">
        <v>112.301147</v>
      </c>
      <c r="M120" s="83">
        <v>38.398444604999995</v>
      </c>
      <c r="N120" s="73"/>
      <c r="O120" s="84">
        <f t="shared" si="2"/>
        <v>1.8503541651383543E-2</v>
      </c>
      <c r="P120" s="84">
        <f>M120/'סכום נכסי הקרן'!$C$42</f>
        <v>5.0290416148313115E-3</v>
      </c>
    </row>
    <row r="121" spans="2:16">
      <c r="B121" s="76" t="s">
        <v>1902</v>
      </c>
      <c r="C121" s="73" t="s">
        <v>1903</v>
      </c>
      <c r="D121" s="73" t="s">
        <v>220</v>
      </c>
      <c r="E121" s="73"/>
      <c r="F121" s="94">
        <v>44256</v>
      </c>
      <c r="G121" s="83">
        <v>9.4699999999049815</v>
      </c>
      <c r="H121" s="86" t="s">
        <v>122</v>
      </c>
      <c r="I121" s="87">
        <v>4.8000000000000001E-2</v>
      </c>
      <c r="J121" s="87">
        <v>4.849999999938033E-2</v>
      </c>
      <c r="K121" s="83">
        <v>12971.121147000003</v>
      </c>
      <c r="L121" s="85">
        <v>111.970598</v>
      </c>
      <c r="M121" s="83">
        <v>14.523841854000004</v>
      </c>
      <c r="N121" s="73"/>
      <c r="O121" s="84">
        <f t="shared" si="2"/>
        <v>6.998786420859421E-3</v>
      </c>
      <c r="P121" s="84">
        <f>M121/'סכום נכסי הקרן'!$C$42</f>
        <v>1.9021865557930398E-3</v>
      </c>
    </row>
    <row r="122" spans="2:16">
      <c r="B122" s="76" t="s">
        <v>1904</v>
      </c>
      <c r="C122" s="73" t="s">
        <v>1905</v>
      </c>
      <c r="D122" s="73" t="s">
        <v>220</v>
      </c>
      <c r="E122" s="73"/>
      <c r="F122" s="94">
        <v>44287</v>
      </c>
      <c r="G122" s="83">
        <v>9.3300000000895178</v>
      </c>
      <c r="H122" s="86" t="s">
        <v>122</v>
      </c>
      <c r="I122" s="87">
        <v>4.8000000000000001E-2</v>
      </c>
      <c r="J122" s="87">
        <v>4.8500000000604858E-2</v>
      </c>
      <c r="K122" s="83">
        <v>18149.653386000005</v>
      </c>
      <c r="L122" s="85">
        <v>113.863924</v>
      </c>
      <c r="M122" s="83">
        <v>20.665907555000004</v>
      </c>
      <c r="N122" s="73"/>
      <c r="O122" s="84">
        <f t="shared" si="2"/>
        <v>9.9585409029247958E-3</v>
      </c>
      <c r="P122" s="84">
        <f>M122/'סכום נכסי הקרן'!$C$42</f>
        <v>2.7066124727567419E-3</v>
      </c>
    </row>
    <row r="123" spans="2:16">
      <c r="B123" s="76" t="s">
        <v>1906</v>
      </c>
      <c r="C123" s="73" t="s">
        <v>1907</v>
      </c>
      <c r="D123" s="73" t="s">
        <v>220</v>
      </c>
      <c r="E123" s="73"/>
      <c r="F123" s="94">
        <v>44318</v>
      </c>
      <c r="G123" s="83">
        <v>9.4100000000579858</v>
      </c>
      <c r="H123" s="86" t="s">
        <v>122</v>
      </c>
      <c r="I123" s="87">
        <v>4.8000000000000001E-2</v>
      </c>
      <c r="J123" s="87">
        <v>4.8500000000294578E-2</v>
      </c>
      <c r="K123" s="83">
        <v>28609.655901000002</v>
      </c>
      <c r="L123" s="85">
        <v>112.723364</v>
      </c>
      <c r="M123" s="83">
        <v>32.249766693000005</v>
      </c>
      <c r="N123" s="73"/>
      <c r="O123" s="84">
        <f t="shared" si="2"/>
        <v>1.5540600860005261E-2</v>
      </c>
      <c r="P123" s="84">
        <f>M123/'סכום נכסי הקרן'!$C$42</f>
        <v>4.2237496970535899E-3</v>
      </c>
    </row>
    <row r="124" spans="2:16">
      <c r="B124" s="76" t="s">
        <v>1908</v>
      </c>
      <c r="C124" s="73" t="s">
        <v>1909</v>
      </c>
      <c r="D124" s="73" t="s">
        <v>220</v>
      </c>
      <c r="E124" s="73"/>
      <c r="F124" s="94">
        <v>44348</v>
      </c>
      <c r="G124" s="83">
        <v>9.4899999998046827</v>
      </c>
      <c r="H124" s="86" t="s">
        <v>122</v>
      </c>
      <c r="I124" s="87">
        <v>4.8000000000000001E-2</v>
      </c>
      <c r="J124" s="87">
        <v>4.8499999998992412E-2</v>
      </c>
      <c r="K124" s="83">
        <v>23048.030750999998</v>
      </c>
      <c r="L124" s="85">
        <v>111.95896399999999</v>
      </c>
      <c r="M124" s="83">
        <v>25.804336496000008</v>
      </c>
      <c r="N124" s="73"/>
      <c r="O124" s="84">
        <f t="shared" si="2"/>
        <v>1.2434660311159567E-2</v>
      </c>
      <c r="P124" s="84">
        <f>M124/'סכום נכסי הקרן'!$C$42</f>
        <v>3.3795921531831132E-3</v>
      </c>
    </row>
    <row r="125" spans="2:16">
      <c r="B125" s="76" t="s">
        <v>1910</v>
      </c>
      <c r="C125" s="73" t="s">
        <v>1911</v>
      </c>
      <c r="D125" s="73" t="s">
        <v>220</v>
      </c>
      <c r="E125" s="73"/>
      <c r="F125" s="94">
        <v>44378</v>
      </c>
      <c r="G125" s="83">
        <v>9.5799999997217888</v>
      </c>
      <c r="H125" s="86" t="s">
        <v>122</v>
      </c>
      <c r="I125" s="87">
        <v>4.8000000000000001E-2</v>
      </c>
      <c r="J125" s="87">
        <v>4.8499999999098382E-2</v>
      </c>
      <c r="K125" s="83">
        <v>6989.5731810000007</v>
      </c>
      <c r="L125" s="85">
        <v>111.077648</v>
      </c>
      <c r="M125" s="83">
        <v>7.7638535020000008</v>
      </c>
      <c r="N125" s="73"/>
      <c r="O125" s="84">
        <f t="shared" si="2"/>
        <v>3.741265775926525E-3</v>
      </c>
      <c r="P125" s="84">
        <f>M125/'סכום נכסי הקרן'!$C$42</f>
        <v>1.0168313522763801E-3</v>
      </c>
    </row>
    <row r="126" spans="2:16">
      <c r="B126" s="76" t="s">
        <v>1912</v>
      </c>
      <c r="C126" s="73" t="s">
        <v>1913</v>
      </c>
      <c r="D126" s="73" t="s">
        <v>220</v>
      </c>
      <c r="E126" s="73"/>
      <c r="F126" s="94">
        <v>44409</v>
      </c>
      <c r="G126" s="83">
        <v>9.6599999996335484</v>
      </c>
      <c r="H126" s="86" t="s">
        <v>122</v>
      </c>
      <c r="I126" s="87">
        <v>4.8000000000000001E-2</v>
      </c>
      <c r="J126" s="87">
        <v>4.8599999997768532E-2</v>
      </c>
      <c r="K126" s="83">
        <v>8848.1525550000024</v>
      </c>
      <c r="L126" s="85">
        <v>110.41160499999999</v>
      </c>
      <c r="M126" s="83">
        <v>9.7693872630000023</v>
      </c>
      <c r="N126" s="73"/>
      <c r="O126" s="84">
        <f t="shared" si="2"/>
        <v>4.7076975640278395E-3</v>
      </c>
      <c r="P126" s="84">
        <f>M126/'סכום נכסי הקרן'!$C$42</f>
        <v>1.279495969236017E-3</v>
      </c>
    </row>
    <row r="127" spans="2:16">
      <c r="B127" s="76" t="s">
        <v>1914</v>
      </c>
      <c r="C127" s="73" t="s">
        <v>1915</v>
      </c>
      <c r="D127" s="73" t="s">
        <v>220</v>
      </c>
      <c r="E127" s="73"/>
      <c r="F127" s="94">
        <v>44440</v>
      </c>
      <c r="G127" s="83">
        <v>9.7499999999648228</v>
      </c>
      <c r="H127" s="86" t="s">
        <v>122</v>
      </c>
      <c r="I127" s="87">
        <v>4.8000000000000001E-2</v>
      </c>
      <c r="J127" s="87">
        <v>4.8499999999718588E-2</v>
      </c>
      <c r="K127" s="83">
        <v>25922.991705000004</v>
      </c>
      <c r="L127" s="85">
        <v>109.66166800000001</v>
      </c>
      <c r="M127" s="83">
        <v>28.427585168000004</v>
      </c>
      <c r="N127" s="73"/>
      <c r="O127" s="84">
        <f t="shared" si="2"/>
        <v>1.3698758155840703E-2</v>
      </c>
      <c r="P127" s="84">
        <f>M127/'סכום נכסי הקרן'!$C$42</f>
        <v>3.7231588490023787E-3</v>
      </c>
    </row>
    <row r="128" spans="2:16">
      <c r="B128" s="76" t="s">
        <v>1916</v>
      </c>
      <c r="C128" s="73" t="s">
        <v>1917</v>
      </c>
      <c r="D128" s="73" t="s">
        <v>220</v>
      </c>
      <c r="E128" s="73"/>
      <c r="F128" s="94">
        <v>44501</v>
      </c>
      <c r="G128" s="83">
        <v>9.6800000000242825</v>
      </c>
      <c r="H128" s="86" t="s">
        <v>122</v>
      </c>
      <c r="I128" s="87">
        <v>4.8000000000000001E-2</v>
      </c>
      <c r="J128" s="87">
        <v>4.850000000016557E-2</v>
      </c>
      <c r="K128" s="83">
        <v>32685.519354000004</v>
      </c>
      <c r="L128" s="85">
        <v>110.86478</v>
      </c>
      <c r="M128" s="83">
        <v>36.236729284000006</v>
      </c>
      <c r="N128" s="73"/>
      <c r="O128" s="84">
        <f t="shared" si="2"/>
        <v>1.7461848689805909E-2</v>
      </c>
      <c r="P128" s="84">
        <f>M128/'סכום נכסי הקרן'!$C$42</f>
        <v>4.7459219098391001E-3</v>
      </c>
    </row>
    <row r="129" spans="2:16">
      <c r="B129" s="76" t="s">
        <v>1918</v>
      </c>
      <c r="C129" s="73" t="s">
        <v>1919</v>
      </c>
      <c r="D129" s="73" t="s">
        <v>220</v>
      </c>
      <c r="E129" s="73"/>
      <c r="F129" s="94">
        <v>44531</v>
      </c>
      <c r="G129" s="83">
        <v>9.770000000017415</v>
      </c>
      <c r="H129" s="86" t="s">
        <v>122</v>
      </c>
      <c r="I129" s="87">
        <v>4.8000000000000001E-2</v>
      </c>
      <c r="J129" s="87">
        <v>4.8499999999903232E-2</v>
      </c>
      <c r="K129" s="83">
        <v>9367.8565590000017</v>
      </c>
      <c r="L129" s="85">
        <v>110.31950399999999</v>
      </c>
      <c r="M129" s="83">
        <v>10.334572866000002</v>
      </c>
      <c r="N129" s="73"/>
      <c r="O129" s="84">
        <f t="shared" si="2"/>
        <v>4.9800506620101227E-3</v>
      </c>
      <c r="P129" s="84">
        <f>M129/'סכום נכסי הקרן'!$C$42</f>
        <v>1.3535182882864199E-3</v>
      </c>
    </row>
    <row r="130" spans="2:16">
      <c r="B130" s="76" t="s">
        <v>1920</v>
      </c>
      <c r="C130" s="73" t="s">
        <v>1921</v>
      </c>
      <c r="D130" s="73" t="s">
        <v>220</v>
      </c>
      <c r="E130" s="73"/>
      <c r="F130" s="94">
        <v>44563</v>
      </c>
      <c r="G130" s="83">
        <v>9.8500000000152053</v>
      </c>
      <c r="H130" s="86" t="s">
        <v>122</v>
      </c>
      <c r="I130" s="87">
        <v>4.8000000000000001E-2</v>
      </c>
      <c r="J130" s="87">
        <v>4.8500000000152046E-2</v>
      </c>
      <c r="K130" s="83">
        <v>26911.333038000004</v>
      </c>
      <c r="L130" s="85">
        <v>109.973224</v>
      </c>
      <c r="M130" s="83">
        <v>29.595260603000007</v>
      </c>
      <c r="N130" s="73"/>
      <c r="O130" s="84">
        <f t="shared" si="2"/>
        <v>1.4261440610015072E-2</v>
      </c>
      <c r="P130" s="84">
        <f>M130/'סכום נכסי הקרן'!$C$42</f>
        <v>3.8760892193764594E-3</v>
      </c>
    </row>
    <row r="131" spans="2:16">
      <c r="B131" s="76" t="s">
        <v>1922</v>
      </c>
      <c r="C131" s="73" t="s">
        <v>1923</v>
      </c>
      <c r="D131" s="73" t="s">
        <v>220</v>
      </c>
      <c r="E131" s="73"/>
      <c r="F131" s="94">
        <v>44652</v>
      </c>
      <c r="G131" s="83">
        <v>9.8599999986274902</v>
      </c>
      <c r="H131" s="86" t="s">
        <v>122</v>
      </c>
      <c r="I131" s="87">
        <v>4.8000000000000001E-2</v>
      </c>
      <c r="J131" s="87">
        <v>4.8499999991421808E-2</v>
      </c>
      <c r="K131" s="83">
        <v>1907.3557860000003</v>
      </c>
      <c r="L131" s="85">
        <v>110.013324</v>
      </c>
      <c r="M131" s="83">
        <v>2.0983455080000004</v>
      </c>
      <c r="N131" s="73"/>
      <c r="O131" s="84">
        <f t="shared" si="2"/>
        <v>1.0111561524347732E-3</v>
      </c>
      <c r="P131" s="84">
        <f>M131/'סכום נכסי הקרן'!$C$42</f>
        <v>2.748201649983565E-4</v>
      </c>
    </row>
    <row r="132" spans="2:16">
      <c r="B132" s="76" t="s">
        <v>1924</v>
      </c>
      <c r="C132" s="73" t="s">
        <v>1925</v>
      </c>
      <c r="D132" s="73" t="s">
        <v>220</v>
      </c>
      <c r="E132" s="73"/>
      <c r="F132" s="94">
        <v>40057</v>
      </c>
      <c r="G132" s="83">
        <v>0.91000000002083714</v>
      </c>
      <c r="H132" s="86" t="s">
        <v>122</v>
      </c>
      <c r="I132" s="87">
        <v>4.8000000000000001E-2</v>
      </c>
      <c r="J132" s="87">
        <v>4.820000000286815E-2</v>
      </c>
      <c r="K132" s="83">
        <v>6695.4910320000017</v>
      </c>
      <c r="L132" s="85">
        <v>121.85158</v>
      </c>
      <c r="M132" s="83">
        <v>8.1585616130000016</v>
      </c>
      <c r="N132" s="73"/>
      <c r="O132" s="84">
        <f t="shared" si="2"/>
        <v>3.9314687398006509E-3</v>
      </c>
      <c r="P132" s="84">
        <f>M132/'סכום נכסי הקרן'!$C$42</f>
        <v>1.0685262460761145E-3</v>
      </c>
    </row>
    <row r="133" spans="2:16">
      <c r="B133" s="76" t="s">
        <v>1926</v>
      </c>
      <c r="C133" s="73" t="s">
        <v>1927</v>
      </c>
      <c r="D133" s="73" t="s">
        <v>220</v>
      </c>
      <c r="E133" s="73"/>
      <c r="F133" s="94">
        <v>40087</v>
      </c>
      <c r="G133" s="83">
        <v>0.97000000000000008</v>
      </c>
      <c r="H133" s="86" t="s">
        <v>122</v>
      </c>
      <c r="I133" s="87">
        <v>4.8000000000000001E-2</v>
      </c>
      <c r="J133" s="87">
        <v>4.8300000002603566E-2</v>
      </c>
      <c r="K133" s="83">
        <v>6210.4504680000009</v>
      </c>
      <c r="L133" s="85">
        <v>123.691586</v>
      </c>
      <c r="M133" s="83">
        <v>7.6818047000000007</v>
      </c>
      <c r="N133" s="73"/>
      <c r="O133" s="84">
        <f t="shared" si="2"/>
        <v>3.7017278873252915E-3</v>
      </c>
      <c r="P133" s="84">
        <f>M133/'סכום נכסי הקרן'!$C$42</f>
        <v>1.0060854263944936E-3</v>
      </c>
    </row>
    <row r="134" spans="2:16">
      <c r="B134" s="76" t="s">
        <v>1928</v>
      </c>
      <c r="C134" s="73" t="s">
        <v>1929</v>
      </c>
      <c r="D134" s="73" t="s">
        <v>220</v>
      </c>
      <c r="E134" s="73"/>
      <c r="F134" s="94">
        <v>40118</v>
      </c>
      <c r="G134" s="83">
        <v>1.0500000000372587</v>
      </c>
      <c r="H134" s="86" t="s">
        <v>122</v>
      </c>
      <c r="I134" s="87">
        <v>4.8000000000000001E-2</v>
      </c>
      <c r="J134" s="87">
        <v>4.8200000002278101E-2</v>
      </c>
      <c r="K134" s="83">
        <v>7602.8684730000014</v>
      </c>
      <c r="L134" s="85">
        <v>123.556091</v>
      </c>
      <c r="M134" s="83">
        <v>9.3938070730000014</v>
      </c>
      <c r="N134" s="73"/>
      <c r="O134" s="84">
        <f t="shared" si="2"/>
        <v>4.5267120121236194E-3</v>
      </c>
      <c r="P134" s="84">
        <f>M134/'סכום נכסי הקרן'!$C$42</f>
        <v>1.230306257917077E-3</v>
      </c>
    </row>
    <row r="135" spans="2:16">
      <c r="B135" s="76" t="s">
        <v>1930</v>
      </c>
      <c r="C135" s="73" t="s">
        <v>1931</v>
      </c>
      <c r="D135" s="73" t="s">
        <v>220</v>
      </c>
      <c r="E135" s="73"/>
      <c r="F135" s="94">
        <v>39904</v>
      </c>
      <c r="G135" s="83">
        <v>0.48999999998718941</v>
      </c>
      <c r="H135" s="86" t="s">
        <v>122</v>
      </c>
      <c r="I135" s="87">
        <v>4.8000000000000001E-2</v>
      </c>
      <c r="J135" s="87">
        <v>4.8099999998366651E-2</v>
      </c>
      <c r="K135" s="83">
        <v>9674.1947100000016</v>
      </c>
      <c r="L135" s="85">
        <v>129.10226399999999</v>
      </c>
      <c r="M135" s="83">
        <v>12.489604384</v>
      </c>
      <c r="N135" s="73"/>
      <c r="O135" s="84">
        <f t="shared" si="2"/>
        <v>6.018522815337002E-3</v>
      </c>
      <c r="P135" s="84">
        <f>M135/'סכום נכסי הקרן'!$C$42</f>
        <v>1.6357626160653596E-3</v>
      </c>
    </row>
    <row r="136" spans="2:16">
      <c r="B136" s="76" t="s">
        <v>1932</v>
      </c>
      <c r="C136" s="73" t="s">
        <v>1933</v>
      </c>
      <c r="D136" s="73" t="s">
        <v>220</v>
      </c>
      <c r="E136" s="73"/>
      <c r="F136" s="94">
        <v>39965</v>
      </c>
      <c r="G136" s="83">
        <v>0.65999999988526625</v>
      </c>
      <c r="H136" s="86" t="s">
        <v>122</v>
      </c>
      <c r="I136" s="87">
        <v>4.8000000000000001E-2</v>
      </c>
      <c r="J136" s="87">
        <v>4.8199999998574522E-2</v>
      </c>
      <c r="K136" s="83">
        <v>4558.1185620000006</v>
      </c>
      <c r="L136" s="85">
        <v>126.20235</v>
      </c>
      <c r="M136" s="83">
        <v>5.7524527510000008</v>
      </c>
      <c r="N136" s="73"/>
      <c r="O136" s="84">
        <f t="shared" si="2"/>
        <v>2.772006787532335E-3</v>
      </c>
      <c r="P136" s="84">
        <f>M136/'סכום נכסי הקרן'!$C$42</f>
        <v>7.5339833604517602E-4</v>
      </c>
    </row>
    <row r="137" spans="2:16">
      <c r="B137" s="76" t="s">
        <v>1934</v>
      </c>
      <c r="C137" s="73" t="s">
        <v>1935</v>
      </c>
      <c r="D137" s="73" t="s">
        <v>220</v>
      </c>
      <c r="E137" s="73"/>
      <c r="F137" s="94">
        <v>39995</v>
      </c>
      <c r="G137" s="83">
        <v>0.73999999991970822</v>
      </c>
      <c r="H137" s="86" t="s">
        <v>122</v>
      </c>
      <c r="I137" s="87">
        <v>4.8000000000000001E-2</v>
      </c>
      <c r="J137" s="87">
        <v>4.8499999997419191E-2</v>
      </c>
      <c r="K137" s="83">
        <v>6963.3899039999997</v>
      </c>
      <c r="L137" s="85">
        <v>125.200394</v>
      </c>
      <c r="M137" s="83">
        <v>8.7181916050000012</v>
      </c>
      <c r="N137" s="73"/>
      <c r="O137" s="84">
        <f t="shared" si="2"/>
        <v>4.2011446856067228E-3</v>
      </c>
      <c r="P137" s="84">
        <f>M137/'סכום נכסי הקרן'!$C$42</f>
        <v>1.1418209471408874E-3</v>
      </c>
    </row>
    <row r="138" spans="2:16">
      <c r="B138" s="76" t="s">
        <v>1936</v>
      </c>
      <c r="C138" s="73" t="s">
        <v>1937</v>
      </c>
      <c r="D138" s="73" t="s">
        <v>220</v>
      </c>
      <c r="E138" s="73"/>
      <c r="F138" s="94">
        <v>40027</v>
      </c>
      <c r="G138" s="83">
        <v>0.83000000005535612</v>
      </c>
      <c r="H138" s="86" t="s">
        <v>122</v>
      </c>
      <c r="I138" s="87">
        <v>4.8000000000000001E-2</v>
      </c>
      <c r="J138" s="87">
        <v>4.8200000000369052E-2</v>
      </c>
      <c r="K138" s="83">
        <v>8767.9933500000025</v>
      </c>
      <c r="L138" s="85">
        <v>123.61955399999999</v>
      </c>
      <c r="M138" s="83">
        <v>10.838954279999999</v>
      </c>
      <c r="N138" s="73"/>
      <c r="O138" s="84">
        <f t="shared" si="2"/>
        <v>5.2231032803684557E-3</v>
      </c>
      <c r="P138" s="84">
        <f>M138/'סכום נכסי הקרן'!$C$42</f>
        <v>1.4195770869395077E-3</v>
      </c>
    </row>
    <row r="139" spans="2:16">
      <c r="B139" s="76" t="s">
        <v>1938</v>
      </c>
      <c r="C139" s="73" t="s">
        <v>1939</v>
      </c>
      <c r="D139" s="73" t="s">
        <v>220</v>
      </c>
      <c r="E139" s="73"/>
      <c r="F139" s="94">
        <v>40179</v>
      </c>
      <c r="G139" s="83">
        <v>1.2200000000864983</v>
      </c>
      <c r="H139" s="86" t="s">
        <v>122</v>
      </c>
      <c r="I139" s="87">
        <v>4.8000000000000001E-2</v>
      </c>
      <c r="J139" s="87">
        <v>4.8300000000096092E-2</v>
      </c>
      <c r="K139" s="83">
        <v>3411.3776880000009</v>
      </c>
      <c r="L139" s="85">
        <v>122.00105600000001</v>
      </c>
      <c r="M139" s="83">
        <v>4.1619168120000012</v>
      </c>
      <c r="N139" s="73"/>
      <c r="O139" s="84">
        <f t="shared" si="2"/>
        <v>2.0055552216406095E-3</v>
      </c>
      <c r="P139" s="84">
        <f>M139/'סכום נכסי הקרן'!$C$42</f>
        <v>5.450859549214304E-4</v>
      </c>
    </row>
    <row r="140" spans="2:16">
      <c r="B140" s="76" t="s">
        <v>1940</v>
      </c>
      <c r="C140" s="73" t="s">
        <v>1941</v>
      </c>
      <c r="D140" s="73" t="s">
        <v>220</v>
      </c>
      <c r="E140" s="73"/>
      <c r="F140" s="94">
        <v>40210</v>
      </c>
      <c r="G140" s="83">
        <v>1.3099999999407235</v>
      </c>
      <c r="H140" s="86" t="s">
        <v>122</v>
      </c>
      <c r="I140" s="87">
        <v>4.8000000000000001E-2</v>
      </c>
      <c r="J140" s="87">
        <v>4.8199999998485149E-2</v>
      </c>
      <c r="K140" s="83">
        <v>4997.7252600000011</v>
      </c>
      <c r="L140" s="85">
        <v>121.51973599999999</v>
      </c>
      <c r="M140" s="83">
        <v>6.073222556000001</v>
      </c>
      <c r="N140" s="73"/>
      <c r="O140" s="84">
        <f t="shared" si="2"/>
        <v>2.9265801695633046E-3</v>
      </c>
      <c r="P140" s="84">
        <f>M140/'סכום נכסי הקרן'!$C$42</f>
        <v>7.9540953505911395E-4</v>
      </c>
    </row>
    <row r="141" spans="2:16">
      <c r="B141" s="76" t="s">
        <v>1942</v>
      </c>
      <c r="C141" s="73" t="s">
        <v>1943</v>
      </c>
      <c r="D141" s="73" t="s">
        <v>220</v>
      </c>
      <c r="E141" s="73"/>
      <c r="F141" s="94">
        <v>40238</v>
      </c>
      <c r="G141" s="83">
        <v>1.3900000000138131</v>
      </c>
      <c r="H141" s="86" t="s">
        <v>122</v>
      </c>
      <c r="I141" s="87">
        <v>4.8000000000000001E-2</v>
      </c>
      <c r="J141" s="87">
        <v>4.849999999976979E-2</v>
      </c>
      <c r="K141" s="83">
        <v>7129.5268200000019</v>
      </c>
      <c r="L141" s="85">
        <v>121.851071</v>
      </c>
      <c r="M141" s="83">
        <v>8.6874047920000006</v>
      </c>
      <c r="N141" s="73"/>
      <c r="O141" s="84">
        <f t="shared" si="2"/>
        <v>4.1863090566504214E-3</v>
      </c>
      <c r="P141" s="84">
        <f>M141/'סכום נכסי הקרן'!$C$42</f>
        <v>1.1377888003870869E-3</v>
      </c>
    </row>
    <row r="142" spans="2:16">
      <c r="B142" s="76" t="s">
        <v>1944</v>
      </c>
      <c r="C142" s="73" t="s">
        <v>1945</v>
      </c>
      <c r="D142" s="73" t="s">
        <v>220</v>
      </c>
      <c r="E142" s="73"/>
      <c r="F142" s="94">
        <v>40300</v>
      </c>
      <c r="G142" s="83">
        <v>1.5199999995368501</v>
      </c>
      <c r="H142" s="86" t="s">
        <v>122</v>
      </c>
      <c r="I142" s="87">
        <v>4.8000000000000001E-2</v>
      </c>
      <c r="J142" s="87">
        <v>4.8499999985888408E-2</v>
      </c>
      <c r="K142" s="83">
        <v>1114.2438990000003</v>
      </c>
      <c r="L142" s="85">
        <v>124.016026</v>
      </c>
      <c r="M142" s="83">
        <v>1.381841007</v>
      </c>
      <c r="N142" s="73"/>
      <c r="O142" s="84">
        <f t="shared" ref="O142:O158" si="3">IFERROR(M142/$M$11,0)</f>
        <v>6.6588511309869194E-4</v>
      </c>
      <c r="P142" s="84">
        <f>M142/'סכום נכסי הקרן'!$C$42</f>
        <v>1.8097962041875281E-4</v>
      </c>
    </row>
    <row r="143" spans="2:16">
      <c r="B143" s="76" t="s">
        <v>1946</v>
      </c>
      <c r="C143" s="73" t="s">
        <v>1947</v>
      </c>
      <c r="D143" s="73" t="s">
        <v>220</v>
      </c>
      <c r="E143" s="73"/>
      <c r="F143" s="94">
        <v>40360</v>
      </c>
      <c r="G143" s="83">
        <v>1.6799999998632733</v>
      </c>
      <c r="H143" s="86" t="s">
        <v>122</v>
      </c>
      <c r="I143" s="87">
        <v>4.8000000000000001E-2</v>
      </c>
      <c r="J143" s="87">
        <v>4.8499999996318904E-2</v>
      </c>
      <c r="K143" s="83">
        <v>3129.2420460000008</v>
      </c>
      <c r="L143" s="85">
        <v>121.53804700000001</v>
      </c>
      <c r="M143" s="83">
        <v>3.8032196640000011</v>
      </c>
      <c r="N143" s="73"/>
      <c r="O143" s="84">
        <f t="shared" si="3"/>
        <v>1.8327053136163081E-3</v>
      </c>
      <c r="P143" s="84">
        <f>M143/'סכום נכסי הקרן'!$C$42</f>
        <v>4.9810741443704807E-4</v>
      </c>
    </row>
    <row r="144" spans="2:16">
      <c r="B144" s="76" t="s">
        <v>1948</v>
      </c>
      <c r="C144" s="73" t="s">
        <v>1949</v>
      </c>
      <c r="D144" s="73" t="s">
        <v>220</v>
      </c>
      <c r="E144" s="73"/>
      <c r="F144" s="94">
        <v>40422</v>
      </c>
      <c r="G144" s="83">
        <v>1.8500000000336076</v>
      </c>
      <c r="H144" s="86" t="s">
        <v>122</v>
      </c>
      <c r="I144" s="87">
        <v>4.8000000000000001E-2</v>
      </c>
      <c r="J144" s="87">
        <v>4.8399999999999999E-2</v>
      </c>
      <c r="K144" s="83">
        <v>6215.8975800000007</v>
      </c>
      <c r="L144" s="85">
        <v>119.67274</v>
      </c>
      <c r="M144" s="83">
        <v>7.4387349750000018</v>
      </c>
      <c r="N144" s="73"/>
      <c r="O144" s="84">
        <f t="shared" si="3"/>
        <v>3.5845968205074925E-3</v>
      </c>
      <c r="P144" s="84">
        <f>M144/'סכום נכסי הקרן'!$C$42</f>
        <v>9.7425060144506255E-4</v>
      </c>
    </row>
    <row r="145" spans="2:16">
      <c r="B145" s="76" t="s">
        <v>1950</v>
      </c>
      <c r="C145" s="73" t="s">
        <v>1951</v>
      </c>
      <c r="D145" s="73" t="s">
        <v>220</v>
      </c>
      <c r="E145" s="73"/>
      <c r="F145" s="94">
        <v>40483</v>
      </c>
      <c r="G145" s="83">
        <v>1.9800000000987736</v>
      </c>
      <c r="H145" s="86" t="s">
        <v>122</v>
      </c>
      <c r="I145" s="87">
        <v>4.8000000000000001E-2</v>
      </c>
      <c r="J145" s="87">
        <v>4.8400000001728533E-2</v>
      </c>
      <c r="K145" s="83">
        <v>12081.261123000002</v>
      </c>
      <c r="L145" s="85">
        <v>120.672584</v>
      </c>
      <c r="M145" s="83">
        <v>14.578770022000002</v>
      </c>
      <c r="N145" s="73"/>
      <c r="O145" s="84">
        <f t="shared" si="3"/>
        <v>7.0252553483088889E-3</v>
      </c>
      <c r="P145" s="84">
        <f>M145/'סכום נכסי הקרן'!$C$42</f>
        <v>1.9093804941293457E-3</v>
      </c>
    </row>
    <row r="146" spans="2:16">
      <c r="B146" s="76" t="s">
        <v>1952</v>
      </c>
      <c r="C146" s="73" t="s">
        <v>1953</v>
      </c>
      <c r="D146" s="73" t="s">
        <v>220</v>
      </c>
      <c r="E146" s="73"/>
      <c r="F146" s="94">
        <v>40513</v>
      </c>
      <c r="G146" s="83">
        <v>2.0600000000325065</v>
      </c>
      <c r="H146" s="86" t="s">
        <v>122</v>
      </c>
      <c r="I146" s="87">
        <v>4.8000000000000001E-2</v>
      </c>
      <c r="J146" s="87">
        <v>4.8400000002519233E-2</v>
      </c>
      <c r="K146" s="83">
        <v>4106.503458000001</v>
      </c>
      <c r="L146" s="85">
        <v>119.86192800000001</v>
      </c>
      <c r="M146" s="83">
        <v>4.9221342140000006</v>
      </c>
      <c r="N146" s="73"/>
      <c r="O146" s="84">
        <f t="shared" si="3"/>
        <v>2.3718907466004384E-3</v>
      </c>
      <c r="P146" s="84">
        <f>M146/'סכום נכסי הקרן'!$C$42</f>
        <v>6.4465157509967881E-4</v>
      </c>
    </row>
    <row r="147" spans="2:16">
      <c r="B147" s="76" t="s">
        <v>1954</v>
      </c>
      <c r="C147" s="73" t="s">
        <v>1955</v>
      </c>
      <c r="D147" s="73" t="s">
        <v>220</v>
      </c>
      <c r="E147" s="73"/>
      <c r="F147" s="94">
        <v>40544</v>
      </c>
      <c r="G147" s="83">
        <v>2.1399999999073955</v>
      </c>
      <c r="H147" s="86" t="s">
        <v>122</v>
      </c>
      <c r="I147" s="87">
        <v>4.8000000000000001E-2</v>
      </c>
      <c r="J147" s="87">
        <v>4.8399999998505326E-2</v>
      </c>
      <c r="K147" s="83">
        <v>10320.729765000002</v>
      </c>
      <c r="L147" s="85">
        <v>119.278468</v>
      </c>
      <c r="M147" s="83">
        <v>12.310408301000001</v>
      </c>
      <c r="N147" s="73"/>
      <c r="O147" s="84">
        <f t="shared" si="3"/>
        <v>5.9321713440817448E-3</v>
      </c>
      <c r="P147" s="84">
        <f>M147/'סכום נכסי הקרן'!$C$42</f>
        <v>1.6122933175588151E-3</v>
      </c>
    </row>
    <row r="148" spans="2:16">
      <c r="B148" s="76" t="s">
        <v>1956</v>
      </c>
      <c r="C148" s="73" t="s">
        <v>1957</v>
      </c>
      <c r="D148" s="73" t="s">
        <v>220</v>
      </c>
      <c r="E148" s="73"/>
      <c r="F148" s="94">
        <v>40575</v>
      </c>
      <c r="G148" s="83">
        <v>2.2300000000103841</v>
      </c>
      <c r="H148" s="86" t="s">
        <v>122</v>
      </c>
      <c r="I148" s="87">
        <v>4.8000000000000001E-2</v>
      </c>
      <c r="J148" s="87">
        <v>4.8400000000830709E-2</v>
      </c>
      <c r="K148" s="83">
        <v>4067.8784820000005</v>
      </c>
      <c r="L148" s="85">
        <v>118.368506</v>
      </c>
      <c r="M148" s="83">
        <v>4.8150869650000017</v>
      </c>
      <c r="N148" s="73"/>
      <c r="O148" s="84">
        <f t="shared" si="3"/>
        <v>2.320306541799612E-3</v>
      </c>
      <c r="P148" s="84">
        <f>M148/'סכום נכסי הקרן'!$C$42</f>
        <v>6.3063160435575694E-4</v>
      </c>
    </row>
    <row r="149" spans="2:16">
      <c r="B149" s="76" t="s">
        <v>1958</v>
      </c>
      <c r="C149" s="73" t="s">
        <v>1959</v>
      </c>
      <c r="D149" s="73" t="s">
        <v>220</v>
      </c>
      <c r="E149" s="73"/>
      <c r="F149" s="94">
        <v>40603</v>
      </c>
      <c r="G149" s="83">
        <v>2.310000000163051</v>
      </c>
      <c r="H149" s="86" t="s">
        <v>122</v>
      </c>
      <c r="I149" s="87">
        <v>4.8000000000000001E-2</v>
      </c>
      <c r="J149" s="87">
        <v>4.8500000003166698E-2</v>
      </c>
      <c r="K149" s="83">
        <v>6307.1986050000005</v>
      </c>
      <c r="L149" s="85">
        <v>117.658956</v>
      </c>
      <c r="M149" s="83">
        <v>7.4209840090000014</v>
      </c>
      <c r="N149" s="73"/>
      <c r="O149" s="84">
        <f t="shared" si="3"/>
        <v>3.576042939169014E-3</v>
      </c>
      <c r="P149" s="84">
        <f>M149/'סכום נכסי הקרן'!$C$42</f>
        <v>9.7192575866469032E-4</v>
      </c>
    </row>
    <row r="150" spans="2:16">
      <c r="B150" s="76" t="s">
        <v>1960</v>
      </c>
      <c r="C150" s="73" t="s">
        <v>1961</v>
      </c>
      <c r="D150" s="73" t="s">
        <v>220</v>
      </c>
      <c r="E150" s="73"/>
      <c r="F150" s="94">
        <v>40634</v>
      </c>
      <c r="G150" s="83">
        <v>2.3300000004184449</v>
      </c>
      <c r="H150" s="86" t="s">
        <v>122</v>
      </c>
      <c r="I150" s="87">
        <v>4.8000000000000001E-2</v>
      </c>
      <c r="J150" s="87">
        <v>4.8500000008966683E-2</v>
      </c>
      <c r="K150" s="83">
        <v>2236.9060620000005</v>
      </c>
      <c r="L150" s="85">
        <v>119.65524499999999</v>
      </c>
      <c r="M150" s="83">
        <v>2.6765754360000007</v>
      </c>
      <c r="N150" s="73"/>
      <c r="O150" s="84">
        <f t="shared" si="3"/>
        <v>1.2897950834354138E-3</v>
      </c>
      <c r="P150" s="84">
        <f>M150/'סכום נכסי הקרן'!$C$42</f>
        <v>3.5055089838525679E-4</v>
      </c>
    </row>
    <row r="151" spans="2:16">
      <c r="B151" s="76" t="s">
        <v>1962</v>
      </c>
      <c r="C151" s="73" t="s">
        <v>1963</v>
      </c>
      <c r="D151" s="73" t="s">
        <v>220</v>
      </c>
      <c r="E151" s="73"/>
      <c r="F151" s="94">
        <v>40664</v>
      </c>
      <c r="G151" s="83">
        <v>2.4199999999210111</v>
      </c>
      <c r="H151" s="86" t="s">
        <v>122</v>
      </c>
      <c r="I151" s="87">
        <v>4.8000000000000001E-2</v>
      </c>
      <c r="J151" s="87">
        <v>4.8499999998329081E-2</v>
      </c>
      <c r="K151" s="83">
        <v>8301.4605870000014</v>
      </c>
      <c r="L151" s="85">
        <v>118.952986</v>
      </c>
      <c r="M151" s="83">
        <v>9.8748352090000022</v>
      </c>
      <c r="N151" s="73"/>
      <c r="O151" s="84">
        <f t="shared" si="3"/>
        <v>4.758511092568779E-3</v>
      </c>
      <c r="P151" s="84">
        <f>M151/'סכום נכסי הקרן'!$C$42</f>
        <v>1.293306479377447E-3</v>
      </c>
    </row>
    <row r="152" spans="2:16">
      <c r="B152" s="76" t="s">
        <v>1964</v>
      </c>
      <c r="C152" s="73" t="s">
        <v>1965</v>
      </c>
      <c r="D152" s="73" t="s">
        <v>220</v>
      </c>
      <c r="E152" s="73"/>
      <c r="F152" s="94">
        <v>40756</v>
      </c>
      <c r="G152" s="83">
        <v>2.6700000001946296</v>
      </c>
      <c r="H152" s="86" t="s">
        <v>122</v>
      </c>
      <c r="I152" s="87">
        <v>4.8000000000000001E-2</v>
      </c>
      <c r="J152" s="87">
        <v>4.8500000003117848E-2</v>
      </c>
      <c r="K152" s="83">
        <v>4567.9605030000002</v>
      </c>
      <c r="L152" s="85">
        <v>115.85249</v>
      </c>
      <c r="M152" s="83">
        <v>5.2920959910000009</v>
      </c>
      <c r="N152" s="73"/>
      <c r="O152" s="84">
        <f t="shared" si="3"/>
        <v>2.5501688831384996E-3</v>
      </c>
      <c r="P152" s="84">
        <f>M152/'סכום נכסי הקרן'!$C$42</f>
        <v>6.9310544325942381E-4</v>
      </c>
    </row>
    <row r="153" spans="2:16">
      <c r="B153" s="76" t="s">
        <v>1966</v>
      </c>
      <c r="C153" s="73" t="s">
        <v>1967</v>
      </c>
      <c r="D153" s="73" t="s">
        <v>220</v>
      </c>
      <c r="E153" s="73"/>
      <c r="F153" s="94">
        <v>40848</v>
      </c>
      <c r="G153" s="83">
        <v>2.8499999998874306</v>
      </c>
      <c r="H153" s="86" t="s">
        <v>122</v>
      </c>
      <c r="I153" s="87">
        <v>4.8000000000000001E-2</v>
      </c>
      <c r="J153" s="87">
        <v>4.8499999998874305E-2</v>
      </c>
      <c r="K153" s="83">
        <v>12881.615193</v>
      </c>
      <c r="L153" s="85">
        <v>117.23526200000001</v>
      </c>
      <c r="M153" s="83">
        <v>15.101795362000002</v>
      </c>
      <c r="N153" s="73"/>
      <c r="O153" s="84">
        <f t="shared" si="3"/>
        <v>7.2772921498765976E-3</v>
      </c>
      <c r="P153" s="84">
        <f>M153/'סכום נכסי הקרן'!$C$42</f>
        <v>1.9778810864717971E-3</v>
      </c>
    </row>
    <row r="154" spans="2:16">
      <c r="B154" s="76" t="s">
        <v>1968</v>
      </c>
      <c r="C154" s="73" t="s">
        <v>1969</v>
      </c>
      <c r="D154" s="73" t="s">
        <v>220</v>
      </c>
      <c r="E154" s="73"/>
      <c r="F154" s="94">
        <v>40940</v>
      </c>
      <c r="G154" s="83">
        <v>3.0999999999360699</v>
      </c>
      <c r="H154" s="86" t="s">
        <v>122</v>
      </c>
      <c r="I154" s="87">
        <v>4.8000000000000001E-2</v>
      </c>
      <c r="J154" s="87">
        <v>4.8399999999424625E-2</v>
      </c>
      <c r="K154" s="83">
        <v>16201.258563000001</v>
      </c>
      <c r="L154" s="85">
        <v>115.85810600000001</v>
      </c>
      <c r="M154" s="83">
        <v>18.770471312000005</v>
      </c>
      <c r="N154" s="73"/>
      <c r="O154" s="84">
        <f t="shared" si="3"/>
        <v>9.0451631911274404E-3</v>
      </c>
      <c r="P154" s="84">
        <f>M154/'סכום נכסי הקרן'!$C$42</f>
        <v>2.4583673200594559E-3</v>
      </c>
    </row>
    <row r="155" spans="2:16">
      <c r="B155" s="76" t="s">
        <v>1970</v>
      </c>
      <c r="C155" s="73" t="s">
        <v>1971</v>
      </c>
      <c r="D155" s="73" t="s">
        <v>220</v>
      </c>
      <c r="E155" s="73"/>
      <c r="F155" s="94">
        <v>40969</v>
      </c>
      <c r="G155" s="83">
        <v>3.1799999999332775</v>
      </c>
      <c r="H155" s="86" t="s">
        <v>122</v>
      </c>
      <c r="I155" s="87">
        <v>4.8000000000000001E-2</v>
      </c>
      <c r="J155" s="87">
        <v>4.8599999999543474E-2</v>
      </c>
      <c r="K155" s="83">
        <v>9871.2192270000014</v>
      </c>
      <c r="L155" s="85">
        <v>115.38981800000001</v>
      </c>
      <c r="M155" s="83">
        <v>11.390381882000002</v>
      </c>
      <c r="N155" s="73"/>
      <c r="O155" s="84">
        <f t="shared" si="3"/>
        <v>5.4888266372984124E-3</v>
      </c>
      <c r="P155" s="84">
        <f>M155/'סכום נכסי הקרן'!$C$42</f>
        <v>1.4917975215574127E-3</v>
      </c>
    </row>
    <row r="156" spans="2:16">
      <c r="B156" s="76" t="s">
        <v>1972</v>
      </c>
      <c r="C156" s="73" t="s">
        <v>1973</v>
      </c>
      <c r="D156" s="73" t="s">
        <v>220</v>
      </c>
      <c r="E156" s="73"/>
      <c r="F156" s="94">
        <v>41000</v>
      </c>
      <c r="G156" s="83">
        <v>3.1900000001890381</v>
      </c>
      <c r="H156" s="86" t="s">
        <v>122</v>
      </c>
      <c r="I156" s="87">
        <v>4.8000000000000001E-2</v>
      </c>
      <c r="J156" s="87">
        <v>4.8500000003150634E-2</v>
      </c>
      <c r="K156" s="83">
        <v>5393.321769000001</v>
      </c>
      <c r="L156" s="85">
        <v>117.699789</v>
      </c>
      <c r="M156" s="83">
        <v>6.3479283200000012</v>
      </c>
      <c r="N156" s="73"/>
      <c r="O156" s="84">
        <f t="shared" si="3"/>
        <v>3.0589560925554371E-3</v>
      </c>
      <c r="P156" s="84">
        <f>M156/'סכום נכסי הקרן'!$C$42</f>
        <v>8.3138772983240279E-4</v>
      </c>
    </row>
    <row r="157" spans="2:16">
      <c r="B157" s="76" t="s">
        <v>1974</v>
      </c>
      <c r="C157" s="73" t="s">
        <v>1975</v>
      </c>
      <c r="D157" s="73" t="s">
        <v>220</v>
      </c>
      <c r="E157" s="73"/>
      <c r="F157" s="94">
        <v>41640</v>
      </c>
      <c r="G157" s="83">
        <v>4.6600000001966819</v>
      </c>
      <c r="H157" s="86" t="s">
        <v>122</v>
      </c>
      <c r="I157" s="87">
        <v>4.8000000000000001E-2</v>
      </c>
      <c r="J157" s="87">
        <v>4.8500000002107309E-2</v>
      </c>
      <c r="K157" s="83">
        <v>10123.333854000002</v>
      </c>
      <c r="L157" s="85">
        <v>112.501885</v>
      </c>
      <c r="M157" s="83">
        <v>11.388941436000001</v>
      </c>
      <c r="N157" s="73"/>
      <c r="O157" s="84">
        <f t="shared" si="3"/>
        <v>5.4881325114599375E-3</v>
      </c>
      <c r="P157" s="84">
        <f>M157/'סכום נכסי הקרן'!$C$42</f>
        <v>1.4916088664451437E-3</v>
      </c>
    </row>
    <row r="158" spans="2:16">
      <c r="B158" s="76" t="s">
        <v>1976</v>
      </c>
      <c r="C158" s="73" t="s">
        <v>1977</v>
      </c>
      <c r="D158" s="73" t="s">
        <v>220</v>
      </c>
      <c r="E158" s="73"/>
      <c r="F158" s="94">
        <v>44774</v>
      </c>
      <c r="G158" s="83">
        <v>10.199999956072295</v>
      </c>
      <c r="H158" s="86" t="s">
        <v>122</v>
      </c>
      <c r="I158" s="87">
        <v>4.8000000000000001E-2</v>
      </c>
      <c r="J158" s="87">
        <v>4.8499999871877524E-2</v>
      </c>
      <c r="K158" s="83">
        <v>25.811883000000009</v>
      </c>
      <c r="L158" s="85">
        <v>105.833468</v>
      </c>
      <c r="M158" s="83">
        <v>2.7317611000000002E-2</v>
      </c>
      <c r="N158" s="73"/>
      <c r="O158" s="84">
        <f t="shared" si="3"/>
        <v>1.3163880937223535E-5</v>
      </c>
      <c r="P158" s="84">
        <f>M158/'סכום נכסי הקרן'!$C$42</f>
        <v>3.5777856095474425E-6</v>
      </c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20" t="s">
        <v>101</v>
      </c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20" t="s">
        <v>189</v>
      </c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20" t="s">
        <v>197</v>
      </c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2:16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2:16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2:16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2:16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2:16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2:16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</row>
    <row r="389" spans="2:16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</row>
    <row r="390" spans="2:16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</row>
    <row r="391" spans="2:16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</row>
    <row r="392" spans="2:16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</row>
    <row r="393" spans="2:16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</row>
    <row r="394" spans="2:16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</row>
    <row r="395" spans="2:16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</row>
    <row r="396" spans="2:16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</row>
    <row r="397" spans="2:16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</row>
    <row r="398" spans="2:16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</row>
    <row r="399" spans="2:16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</row>
    <row r="400" spans="2:16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</row>
    <row r="401" spans="2:16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</row>
    <row r="402" spans="2:16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</row>
    <row r="403" spans="2:16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</row>
    <row r="404" spans="2:16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</row>
    <row r="405" spans="2:16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</row>
    <row r="406" spans="2:16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</row>
    <row r="407" spans="2:16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</row>
    <row r="408" spans="2:16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</row>
    <row r="409" spans="2:16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</row>
    <row r="410" spans="2:16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</row>
    <row r="411" spans="2:16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</row>
    <row r="412" spans="2:16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</row>
    <row r="413" spans="2:16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</row>
    <row r="414" spans="2:16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</row>
    <row r="415" spans="2:16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</row>
    <row r="416" spans="2:16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</row>
    <row r="417" spans="2:16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</row>
    <row r="418" spans="2:16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</row>
    <row r="419" spans="2:16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</row>
    <row r="420" spans="2:16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</row>
    <row r="421" spans="2:16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</row>
    <row r="422" spans="2:16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</row>
    <row r="423" spans="2:16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</row>
    <row r="424" spans="2:16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</row>
    <row r="425" spans="2:16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</row>
    <row r="426" spans="2:16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</row>
    <row r="427" spans="2:16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</row>
    <row r="428" spans="2:16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</row>
    <row r="429" spans="2:16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</row>
    <row r="430" spans="2:16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</row>
    <row r="431" spans="2:16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2" spans="2:16">
      <c r="B432" s="112"/>
      <c r="C432" s="112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</row>
    <row r="433" spans="2:16">
      <c r="B433" s="112"/>
      <c r="C433" s="112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</row>
    <row r="434" spans="2:16">
      <c r="B434" s="112"/>
      <c r="C434" s="112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</row>
    <row r="435" spans="2:16">
      <c r="B435" s="112"/>
      <c r="C435" s="112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</row>
    <row r="436" spans="2:16">
      <c r="B436" s="112"/>
      <c r="C436" s="112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</row>
    <row r="437" spans="2:16">
      <c r="B437" s="112"/>
      <c r="C437" s="112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</row>
    <row r="438" spans="2:16">
      <c r="B438" s="112"/>
      <c r="C438" s="112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</row>
    <row r="439" spans="2:16">
      <c r="B439" s="112"/>
      <c r="C439" s="112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</row>
    <row r="440" spans="2:16">
      <c r="B440" s="112"/>
      <c r="C440" s="112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</row>
    <row r="441" spans="2:16">
      <c r="B441" s="112"/>
      <c r="C441" s="112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</row>
    <row r="442" spans="2:16">
      <c r="B442" s="112"/>
      <c r="C442" s="112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</row>
    <row r="443" spans="2:16">
      <c r="B443" s="112"/>
      <c r="C443" s="112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4" spans="2:16">
      <c r="B444" s="112"/>
      <c r="C444" s="112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</row>
    <row r="445" spans="2:16">
      <c r="B445" s="112"/>
      <c r="C445" s="112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</row>
    <row r="446" spans="2:16">
      <c r="B446" s="112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</row>
    <row r="447" spans="2:16">
      <c r="B447" s="112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</row>
    <row r="448" spans="2:16">
      <c r="B448" s="112"/>
      <c r="C448" s="112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</row>
    <row r="449" spans="2:16">
      <c r="B449" s="112"/>
      <c r="C449" s="112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</row>
    <row r="450" spans="2:16">
      <c r="B450" s="112"/>
      <c r="C450" s="112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</row>
    <row r="451" spans="2:16">
      <c r="B451" s="112"/>
      <c r="C451" s="112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</row>
    <row r="452" spans="2:16">
      <c r="B452" s="112"/>
      <c r="C452" s="112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135</v>
      </c>
      <c r="C1" s="67" t="s" vm="1">
        <v>216</v>
      </c>
    </row>
    <row r="2" spans="2:19">
      <c r="B2" s="46" t="s">
        <v>134</v>
      </c>
      <c r="C2" s="67" t="s">
        <v>217</v>
      </c>
    </row>
    <row r="3" spans="2:19">
      <c r="B3" s="46" t="s">
        <v>136</v>
      </c>
      <c r="C3" s="67" t="s">
        <v>215</v>
      </c>
    </row>
    <row r="4" spans="2:19">
      <c r="B4" s="46" t="s">
        <v>137</v>
      </c>
      <c r="C4" s="67">
        <v>14242</v>
      </c>
    </row>
    <row r="6" spans="2:19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19" ht="26.25" customHeight="1">
      <c r="B7" s="143" t="s">
        <v>79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19" s="3" customFormat="1" ht="78.75">
      <c r="B8" s="21" t="s">
        <v>105</v>
      </c>
      <c r="C8" s="29" t="s">
        <v>40</v>
      </c>
      <c r="D8" s="29" t="s">
        <v>107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29" t="s">
        <v>191</v>
      </c>
      <c r="O8" s="29" t="s">
        <v>190</v>
      </c>
      <c r="P8" s="29" t="s">
        <v>100</v>
      </c>
      <c r="Q8" s="29" t="s">
        <v>53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198</v>
      </c>
      <c r="O9" s="31"/>
      <c r="P9" s="31" t="s">
        <v>194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</row>
    <row r="11" spans="2:19" s="4" customFormat="1" ht="18" customHeight="1">
      <c r="B11" s="117" t="s">
        <v>2709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8">
        <v>0</v>
      </c>
      <c r="Q11" s="88"/>
      <c r="R11" s="119">
        <v>0</v>
      </c>
      <c r="S11" s="119">
        <v>0</v>
      </c>
    </row>
    <row r="12" spans="2:19" ht="20.25" customHeight="1">
      <c r="B12" s="120" t="s">
        <v>206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0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0" t="s">
        <v>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2:19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2:19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2:19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2:19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2:19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2:19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2:19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2:19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2:19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2:19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2:19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2:19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2:19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2:19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2:19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2:19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2:19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2:19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2:19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2:19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2:19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2:19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2:19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2:19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2:19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2:19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2:19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2:19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2:19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2:19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2:19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2:19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2:19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2:19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2:19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2:19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2:19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2:19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2:19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2:19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2:19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2:19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2:19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2:19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2:19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2:19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2:19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2:19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2:19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2:19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2:19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2:19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2:19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2:19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2:19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2:19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25" style="2" bestFit="1" customWidth="1"/>
    <col min="3" max="3" width="44" style="2" bestFit="1" customWidth="1"/>
    <col min="4" max="4" width="9.28515625" style="2" bestFit="1" customWidth="1"/>
    <col min="5" max="5" width="9" style="2" bestFit="1" customWidth="1"/>
    <col min="6" max="6" width="14.42578125" style="1" bestFit="1" customWidth="1"/>
    <col min="7" max="7" width="4.5703125" style="1" bestFit="1" customWidth="1"/>
    <col min="8" max="8" width="7.85546875" style="1" customWidth="1"/>
    <col min="9" max="9" width="11.28515625" style="1" bestFit="1" customWidth="1"/>
    <col min="10" max="10" width="5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6.425781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135</v>
      </c>
      <c r="C1" s="67" t="s" vm="1">
        <v>216</v>
      </c>
    </row>
    <row r="2" spans="2:30">
      <c r="B2" s="46" t="s">
        <v>134</v>
      </c>
      <c r="C2" s="67" t="s">
        <v>217</v>
      </c>
    </row>
    <row r="3" spans="2:30">
      <c r="B3" s="46" t="s">
        <v>136</v>
      </c>
      <c r="C3" s="67" t="s">
        <v>215</v>
      </c>
    </row>
    <row r="4" spans="2:30">
      <c r="B4" s="46" t="s">
        <v>137</v>
      </c>
      <c r="C4" s="67">
        <v>14242</v>
      </c>
    </row>
    <row r="6" spans="2:30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0" ht="26.25" customHeight="1">
      <c r="B7" s="143" t="s">
        <v>80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0" s="3" customFormat="1" ht="78.75">
      <c r="B8" s="21" t="s">
        <v>105</v>
      </c>
      <c r="C8" s="29" t="s">
        <v>40</v>
      </c>
      <c r="D8" s="29" t="s">
        <v>107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58" t="s">
        <v>191</v>
      </c>
      <c r="O8" s="29" t="s">
        <v>190</v>
      </c>
      <c r="P8" s="29" t="s">
        <v>100</v>
      </c>
      <c r="Q8" s="29" t="s">
        <v>53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198</v>
      </c>
      <c r="O9" s="31"/>
      <c r="P9" s="31" t="s">
        <v>194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  <c r="AA10" s="1"/>
    </row>
    <row r="11" spans="2:30" s="4" customFormat="1" ht="18" customHeight="1">
      <c r="B11" s="95" t="s">
        <v>47</v>
      </c>
      <c r="C11" s="73"/>
      <c r="D11" s="73"/>
      <c r="E11" s="73"/>
      <c r="F11" s="73"/>
      <c r="G11" s="73"/>
      <c r="H11" s="73"/>
      <c r="I11" s="73"/>
      <c r="J11" s="85"/>
      <c r="K11" s="73"/>
      <c r="L11" s="73"/>
      <c r="M11" s="84"/>
      <c r="N11" s="83"/>
      <c r="O11" s="85"/>
      <c r="P11" s="83">
        <v>1.5268278040000003</v>
      </c>
      <c r="Q11" s="73"/>
      <c r="R11" s="84">
        <f>IFERROR(P11/$P$11,0)</f>
        <v>1</v>
      </c>
      <c r="S11" s="84">
        <f>P11/'סכום נכסי הקרן'!$C$42</f>
        <v>1.9996853112111903E-4</v>
      </c>
      <c r="AA11" s="1"/>
      <c r="AD11" s="1"/>
    </row>
    <row r="12" spans="2:30" ht="17.25" customHeight="1">
      <c r="B12" s="96" t="s">
        <v>185</v>
      </c>
      <c r="C12" s="73"/>
      <c r="D12" s="73"/>
      <c r="E12" s="73"/>
      <c r="F12" s="73"/>
      <c r="G12" s="73"/>
      <c r="H12" s="73"/>
      <c r="I12" s="73"/>
      <c r="J12" s="85"/>
      <c r="K12" s="73"/>
      <c r="L12" s="73"/>
      <c r="M12" s="84"/>
      <c r="N12" s="83"/>
      <c r="O12" s="85"/>
      <c r="P12" s="83">
        <v>1.5268278040000003</v>
      </c>
      <c r="Q12" s="73"/>
      <c r="R12" s="84">
        <f t="shared" ref="R12:R15" si="0">IFERROR(P12/$P$11,0)</f>
        <v>1</v>
      </c>
      <c r="S12" s="84">
        <f>P12/'סכום נכסי הקרן'!$C$42</f>
        <v>1.9996853112111903E-4</v>
      </c>
    </row>
    <row r="13" spans="2:30">
      <c r="B13" s="139" t="s">
        <v>2721</v>
      </c>
      <c r="C13" s="71"/>
      <c r="D13" s="71"/>
      <c r="E13" s="71"/>
      <c r="F13" s="71"/>
      <c r="G13" s="71"/>
      <c r="H13" s="71"/>
      <c r="I13" s="71"/>
      <c r="J13" s="82"/>
      <c r="K13" s="71"/>
      <c r="L13" s="71"/>
      <c r="M13" s="81"/>
      <c r="N13" s="80"/>
      <c r="O13" s="82"/>
      <c r="P13" s="80">
        <v>1.5268278040000003</v>
      </c>
      <c r="Q13" s="71"/>
      <c r="R13" s="81">
        <f t="shared" si="0"/>
        <v>1</v>
      </c>
      <c r="S13" s="81">
        <f>P13/'סכום נכסי הקרן'!$C$42</f>
        <v>1.9996853112111903E-4</v>
      </c>
    </row>
    <row r="14" spans="2:30">
      <c r="B14" s="97" t="s">
        <v>1978</v>
      </c>
      <c r="C14" s="73">
        <v>9555</v>
      </c>
      <c r="D14" s="86" t="s">
        <v>28</v>
      </c>
      <c r="E14" s="73" t="s">
        <v>1979</v>
      </c>
      <c r="F14" s="86" t="s">
        <v>474</v>
      </c>
      <c r="G14" s="73" t="s">
        <v>511</v>
      </c>
      <c r="H14" s="73"/>
      <c r="I14" s="94">
        <v>45046</v>
      </c>
      <c r="J14" s="122">
        <v>0</v>
      </c>
      <c r="K14" s="86" t="s">
        <v>122</v>
      </c>
      <c r="L14" s="87">
        <v>0</v>
      </c>
      <c r="M14" s="87">
        <v>0</v>
      </c>
      <c r="N14" s="83">
        <v>2585.0051880000005</v>
      </c>
      <c r="O14" s="85">
        <v>59</v>
      </c>
      <c r="P14" s="83">
        <v>1.5251530610000001</v>
      </c>
      <c r="Q14" s="87">
        <v>0</v>
      </c>
      <c r="R14" s="84">
        <f t="shared" si="0"/>
        <v>0.99890312254229807</v>
      </c>
      <c r="S14" s="84">
        <f>P14/'סכום נכסי הקרן'!$C$42</f>
        <v>1.997491901470825E-4</v>
      </c>
    </row>
    <row r="15" spans="2:30">
      <c r="B15" s="97" t="s">
        <v>1980</v>
      </c>
      <c r="C15" s="73">
        <v>9556</v>
      </c>
      <c r="D15" s="86" t="s">
        <v>28</v>
      </c>
      <c r="E15" s="73" t="s">
        <v>1979</v>
      </c>
      <c r="F15" s="86" t="s">
        <v>474</v>
      </c>
      <c r="G15" s="73" t="s">
        <v>511</v>
      </c>
      <c r="H15" s="73"/>
      <c r="I15" s="94">
        <v>45046</v>
      </c>
      <c r="J15" s="122">
        <v>0</v>
      </c>
      <c r="K15" s="86" t="s">
        <v>122</v>
      </c>
      <c r="L15" s="87">
        <v>0</v>
      </c>
      <c r="M15" s="87">
        <v>0</v>
      </c>
      <c r="N15" s="83">
        <v>5.6930510000000005</v>
      </c>
      <c r="O15" s="85">
        <v>29.41732</v>
      </c>
      <c r="P15" s="83">
        <v>1.6747430000000002E-3</v>
      </c>
      <c r="Q15" s="87">
        <v>0</v>
      </c>
      <c r="R15" s="84">
        <f t="shared" si="0"/>
        <v>1.0968774577018378E-3</v>
      </c>
      <c r="S15" s="84">
        <f>P15/'סכום נכסי הקרן'!$C$42</f>
        <v>2.1934097403650388E-7</v>
      </c>
    </row>
    <row r="16" spans="2:30">
      <c r="B16" s="98"/>
      <c r="C16" s="99"/>
      <c r="D16" s="99"/>
      <c r="E16" s="99"/>
      <c r="F16" s="99"/>
      <c r="G16" s="99"/>
      <c r="H16" s="99"/>
      <c r="I16" s="99"/>
      <c r="J16" s="100"/>
      <c r="K16" s="99"/>
      <c r="L16" s="99"/>
      <c r="M16" s="101"/>
      <c r="N16" s="102"/>
      <c r="O16" s="100"/>
      <c r="P16" s="99"/>
      <c r="Q16" s="99"/>
      <c r="R16" s="101"/>
      <c r="S16" s="99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120" t="s">
        <v>206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120" t="s">
        <v>101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120" t="s">
        <v>189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120" t="s">
        <v>197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2:19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2:19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2:19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2:19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2:19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2:19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2:19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2:19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2:19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2:19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2:19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2:19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2:19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2:19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2:19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2:19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2:19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2:19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2:19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2:19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2:19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2:19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2:19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2:19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2:19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2:19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2:19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2:19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2:19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2:19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2:19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2:19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2:19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2:19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2:19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2:19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2:19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2:19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2:19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2:19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2:19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2:19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2:19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2:19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2:19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2:19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2:19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2:19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2:19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2:19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2:19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2:19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2:19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2:19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2:19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2:19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2:19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</row>
    <row r="313" spans="2:19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2:19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</row>
    <row r="315" spans="2:19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</row>
    <row r="316" spans="2:19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</row>
    <row r="317" spans="2:19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2:19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</row>
    <row r="319" spans="2:19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2:19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</row>
    <row r="321" spans="2:19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2:19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</row>
    <row r="323" spans="2:19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</row>
    <row r="324" spans="2:19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</row>
    <row r="325" spans="2:19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</row>
    <row r="326" spans="2:19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</row>
    <row r="327" spans="2:19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spans="2:19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</row>
    <row r="329" spans="2:19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2:19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</row>
    <row r="331" spans="2:19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2:19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</row>
    <row r="333" spans="2:19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2:19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</row>
    <row r="335" spans="2:19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</row>
    <row r="336" spans="2:19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</row>
    <row r="337" spans="2:19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</row>
    <row r="338" spans="2:19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2:19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2:19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2:19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2:19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2:19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2:19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2:19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2:19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2:19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2:19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2:19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2:19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2:19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2:19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2:19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2:19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2:19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2:19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2:19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2:19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2:19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2:19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2:19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2:19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2:19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2:19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2:19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2:19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2:19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2:19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2:19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2:19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2:19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2:19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2:19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2:19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2:19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2:19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2:19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2:19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2:19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2:19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2:19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2:19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2:19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2:19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2:19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2:19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2:19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2:19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2:19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2:19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2:19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2:19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2:19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2:19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2:19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2:19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2:19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2:19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2:19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2:19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2:19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2:19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2:19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2:19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2:19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2:19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2:19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2:19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2:19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2:19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2:19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2:19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2:19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2:19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2:19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2:19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2:19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2:19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2:19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2:19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2:19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2:19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2:19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2:19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2:19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2:19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2:19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2:19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2:19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2:19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2:19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2:19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2:19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2:19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2:19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2:19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2:19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2:19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2:19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2:19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2:19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2:19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2:19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2:19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2:19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2:19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2:19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2:19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2:19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2:19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2:19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2:19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2:19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2:19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2:19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2:19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2:19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2:19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2:19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2:19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2:19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2:19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2:19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2:19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2:19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2:19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2:19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2:19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2:19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2:19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2:19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2:19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2:19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2:19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2:19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2:19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2:19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2:19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2:19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2:19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2:19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2:19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2:19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2:19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2:19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2:19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2:19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2:19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2:19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  <row r="490" spans="2:19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</row>
    <row r="491" spans="2:19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</row>
    <row r="492" spans="2:19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</row>
    <row r="493" spans="2:19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</row>
    <row r="494" spans="2:19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</row>
    <row r="495" spans="2:19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</row>
    <row r="496" spans="2:19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</row>
    <row r="497" spans="2:19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</row>
    <row r="498" spans="2:19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</row>
    <row r="499" spans="2:19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</row>
    <row r="500" spans="2:19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</row>
    <row r="501" spans="2:19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</row>
    <row r="502" spans="2:19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</row>
    <row r="503" spans="2:19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</row>
    <row r="504" spans="2:19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</row>
    <row r="505" spans="2:19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</row>
    <row r="506" spans="2:19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</row>
    <row r="507" spans="2:19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</row>
    <row r="508" spans="2:19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</row>
    <row r="509" spans="2:19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</row>
    <row r="510" spans="2:19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</row>
    <row r="511" spans="2:19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</row>
    <row r="512" spans="2:19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</row>
    <row r="513" spans="2:19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</row>
    <row r="514" spans="2:19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</row>
    <row r="515" spans="2:19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</row>
    <row r="516" spans="2:19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</row>
    <row r="517" spans="2:19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</row>
    <row r="518" spans="2:19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</row>
    <row r="519" spans="2:19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</row>
    <row r="520" spans="2:19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</row>
    <row r="521" spans="2:19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</row>
    <row r="522" spans="2:19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</row>
    <row r="523" spans="2:19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</row>
    <row r="524" spans="2:19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</row>
    <row r="525" spans="2:19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</row>
    <row r="526" spans="2:19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</row>
    <row r="527" spans="2:19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</row>
    <row r="528" spans="2:19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</row>
    <row r="529" spans="2:19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</row>
    <row r="530" spans="2:19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</row>
    <row r="531" spans="2:19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</row>
    <row r="532" spans="2:19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</row>
    <row r="533" spans="2:19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</row>
    <row r="534" spans="2:19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</row>
    <row r="535" spans="2:19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</row>
    <row r="536" spans="2:19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</row>
    <row r="537" spans="2:19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</row>
    <row r="538" spans="2:19">
      <c r="B538" s="124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</row>
    <row r="539" spans="2:19">
      <c r="B539" s="124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</row>
    <row r="540" spans="2:19">
      <c r="B540" s="125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</row>
    <row r="541" spans="2:19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</row>
    <row r="542" spans="2:19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</row>
    <row r="543" spans="2:19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</row>
    <row r="544" spans="2:19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</row>
    <row r="545" spans="2:19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</row>
    <row r="546" spans="2:19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</row>
    <row r="547" spans="2:19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</row>
    <row r="548" spans="2:19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</row>
    <row r="549" spans="2:19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</row>
    <row r="550" spans="2:19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</row>
    <row r="551" spans="2:19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</row>
    <row r="552" spans="2:19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</row>
    <row r="553" spans="2:19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</row>
    <row r="554" spans="2:19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</row>
    <row r="555" spans="2:19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</row>
    <row r="556" spans="2:19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</row>
    <row r="557" spans="2:19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</row>
    <row r="558" spans="2:19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</row>
    <row r="559" spans="2:19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</row>
    <row r="560" spans="2:19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</row>
    <row r="561" spans="2:19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</row>
    <row r="562" spans="2:19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</row>
    <row r="563" spans="2:19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</row>
    <row r="564" spans="2:19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</row>
    <row r="565" spans="2:19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</row>
    <row r="566" spans="2:19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</row>
    <row r="567" spans="2:19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</row>
    <row r="568" spans="2:19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</row>
    <row r="569" spans="2:19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</row>
    <row r="570" spans="2:19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</row>
    <row r="571" spans="2:19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</row>
    <row r="572" spans="2:19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</row>
    <row r="573" spans="2:19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</row>
    <row r="574" spans="2:19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</row>
    <row r="575" spans="2:19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</row>
    <row r="576" spans="2:19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</row>
    <row r="577" spans="2:19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</row>
    <row r="578" spans="2:19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</row>
    <row r="579" spans="2:19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</row>
    <row r="580" spans="2:19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</row>
    <row r="581" spans="2:19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</row>
    <row r="582" spans="2:19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</row>
    <row r="583" spans="2:19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</row>
    <row r="584" spans="2:19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</row>
    <row r="585" spans="2:19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</row>
    <row r="586" spans="2:19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</row>
    <row r="587" spans="2:19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</row>
    <row r="588" spans="2:19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</row>
    <row r="589" spans="2:19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</row>
    <row r="590" spans="2:19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</row>
    <row r="591" spans="2:19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</row>
    <row r="592" spans="2:19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</row>
    <row r="593" spans="2:19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</row>
    <row r="594" spans="2:19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</row>
    <row r="595" spans="2:19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</row>
    <row r="596" spans="2:19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</row>
    <row r="597" spans="2:19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</row>
    <row r="598" spans="2:19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</row>
    <row r="599" spans="2:19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</row>
    <row r="600" spans="2:19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</row>
    <row r="601" spans="2:19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</row>
    <row r="602" spans="2:19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</row>
    <row r="603" spans="2:19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</row>
    <row r="604" spans="2:19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</row>
    <row r="605" spans="2:19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</row>
    <row r="606" spans="2:19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</row>
    <row r="607" spans="2:19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</row>
    <row r="608" spans="2:19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</row>
    <row r="609" spans="2:19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</row>
    <row r="610" spans="2:19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</row>
    <row r="611" spans="2:19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</row>
    <row r="612" spans="2:19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</row>
    <row r="613" spans="2:19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</row>
    <row r="614" spans="2:19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</row>
    <row r="615" spans="2:19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</row>
    <row r="616" spans="2:19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</row>
    <row r="617" spans="2:19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</row>
    <row r="618" spans="2:19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</row>
    <row r="619" spans="2:19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</row>
    <row r="620" spans="2:19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</row>
    <row r="621" spans="2:19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</row>
    <row r="622" spans="2:19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</row>
    <row r="623" spans="2:19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</row>
    <row r="624" spans="2:19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</row>
    <row r="625" spans="2:19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</row>
    <row r="626" spans="2:19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</row>
    <row r="627" spans="2:19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</row>
    <row r="628" spans="2:19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</row>
    <row r="629" spans="2:19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</row>
    <row r="630" spans="2:19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</row>
    <row r="631" spans="2:19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</row>
    <row r="632" spans="2:19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</row>
    <row r="633" spans="2:19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</row>
    <row r="634" spans="2:19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</row>
    <row r="635" spans="2:19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</row>
    <row r="636" spans="2:19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</row>
    <row r="637" spans="2:19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</row>
    <row r="638" spans="2:19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</row>
    <row r="639" spans="2:19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</row>
    <row r="640" spans="2:19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</row>
    <row r="641" spans="2:19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</row>
    <row r="642" spans="2:19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</row>
    <row r="643" spans="2:19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</row>
    <row r="644" spans="2:19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</row>
    <row r="645" spans="2:19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</row>
    <row r="646" spans="2:19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</row>
    <row r="647" spans="2:19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</row>
    <row r="648" spans="2:19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</row>
    <row r="649" spans="2:19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</row>
    <row r="650" spans="2:19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</row>
    <row r="651" spans="2:19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</row>
    <row r="652" spans="2:19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</row>
    <row r="653" spans="2:19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</row>
    <row r="654" spans="2:19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</row>
    <row r="655" spans="2:19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</row>
    <row r="656" spans="2:19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</row>
    <row r="657" spans="2:19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</row>
    <row r="658" spans="2:19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</row>
    <row r="659" spans="2:19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</row>
    <row r="660" spans="2:19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</row>
    <row r="661" spans="2:19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</row>
    <row r="662" spans="2:19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</row>
    <row r="663" spans="2:19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</row>
    <row r="664" spans="2:19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</row>
    <row r="665" spans="2:19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</row>
    <row r="666" spans="2:19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</row>
    <row r="667" spans="2:19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</row>
    <row r="668" spans="2:19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</row>
  </sheetData>
  <sheetProtection sheet="1" objects="1" scenarios="1"/>
  <mergeCells count="2">
    <mergeCell ref="B6:S6"/>
    <mergeCell ref="B7:S7"/>
  </mergeCells>
  <phoneticPr fontId="3" type="noConversion"/>
  <conditionalFormatting sqref="B12 B23:B115 B14:B18">
    <cfRule type="cellIs" dxfId="7" priority="2" operator="equal">
      <formula>"NR3"</formula>
    </cfRule>
  </conditionalFormatting>
  <conditionalFormatting sqref="B13">
    <cfRule type="cellIs" dxfId="6" priority="1" operator="equal">
      <formula>"NR3"</formula>
    </cfRule>
  </conditionalFormatting>
  <dataValidations count="1">
    <dataValidation allowBlank="1" showInputMessage="1" showErrorMessage="1" sqref="C5:C1048576 D1:XFD1048576 A1:B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67" t="s" vm="1">
        <v>216</v>
      </c>
    </row>
    <row r="2" spans="2:49">
      <c r="B2" s="46" t="s">
        <v>134</v>
      </c>
      <c r="C2" s="67" t="s">
        <v>217</v>
      </c>
    </row>
    <row r="3" spans="2:49">
      <c r="B3" s="46" t="s">
        <v>136</v>
      </c>
      <c r="C3" s="67" t="s">
        <v>215</v>
      </c>
    </row>
    <row r="4" spans="2:49">
      <c r="B4" s="46" t="s">
        <v>137</v>
      </c>
      <c r="C4" s="67">
        <v>14242</v>
      </c>
    </row>
    <row r="6" spans="2:49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49" ht="26.25" customHeight="1">
      <c r="B7" s="143" t="s">
        <v>81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49" s="3" customFormat="1" ht="78.75">
      <c r="B8" s="21" t="s">
        <v>105</v>
      </c>
      <c r="C8" s="29" t="s">
        <v>40</v>
      </c>
      <c r="D8" s="29" t="s">
        <v>107</v>
      </c>
      <c r="E8" s="29" t="s">
        <v>106</v>
      </c>
      <c r="F8" s="29" t="s">
        <v>58</v>
      </c>
      <c r="G8" s="29" t="s">
        <v>92</v>
      </c>
      <c r="H8" s="29" t="s">
        <v>191</v>
      </c>
      <c r="I8" s="29" t="s">
        <v>190</v>
      </c>
      <c r="J8" s="29" t="s">
        <v>100</v>
      </c>
      <c r="K8" s="29" t="s">
        <v>53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198</v>
      </c>
      <c r="I9" s="31"/>
      <c r="J9" s="31" t="s">
        <v>194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7" t="s">
        <v>30</v>
      </c>
      <c r="C11" s="88"/>
      <c r="D11" s="88"/>
      <c r="E11" s="88"/>
      <c r="F11" s="88"/>
      <c r="G11" s="88"/>
      <c r="H11" s="88"/>
      <c r="I11" s="88"/>
      <c r="J11" s="118">
        <v>0</v>
      </c>
      <c r="K11" s="88"/>
      <c r="L11" s="119">
        <v>0</v>
      </c>
      <c r="M11" s="11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20" t="s">
        <v>206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2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20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20" t="s">
        <v>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2:13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2:13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2:13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2:13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2:13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2:13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2:13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</row>
    <row r="237" spans="2:13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</row>
    <row r="238" spans="2:13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</row>
    <row r="239" spans="2:13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2:13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</row>
    <row r="241" spans="2:13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spans="2:13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</row>
    <row r="243" spans="2:13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</row>
    <row r="244" spans="2:13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2:13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</row>
    <row r="246" spans="2:13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2:13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2:13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2:13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2:13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2:13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2:13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2:13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2:13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</row>
    <row r="255" spans="2:13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</row>
    <row r="256" spans="2:13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2:13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</row>
    <row r="258" spans="2:13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</row>
    <row r="259" spans="2:13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</row>
    <row r="260" spans="2:13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</row>
    <row r="261" spans="2:13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</row>
    <row r="262" spans="2:13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2:13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</row>
    <row r="264" spans="2:13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2:13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</row>
    <row r="266" spans="2:13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</row>
    <row r="267" spans="2:13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</row>
    <row r="268" spans="2:13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2:13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</row>
    <row r="270" spans="2:13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2:13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2:13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2:13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2:13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2:13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2:13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2:13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2:13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</row>
    <row r="279" spans="2:13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</row>
    <row r="280" spans="2:13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</row>
    <row r="281" spans="2:13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</row>
    <row r="282" spans="2:13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</row>
    <row r="283" spans="2:13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2:13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</row>
    <row r="285" spans="2:13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</row>
    <row r="286" spans="2:13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</row>
    <row r="287" spans="2:13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</row>
    <row r="288" spans="2:13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2:13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</row>
    <row r="290" spans="2:13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2:13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</row>
    <row r="292" spans="2:13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</row>
    <row r="293" spans="2:13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</row>
    <row r="294" spans="2:13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</row>
    <row r="295" spans="2:13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</row>
    <row r="296" spans="2:13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2:13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</row>
    <row r="298" spans="2:13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</row>
    <row r="299" spans="2:13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</row>
    <row r="300" spans="2:13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</row>
    <row r="301" spans="2:13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</row>
    <row r="302" spans="2:13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4.140625" style="2" bestFit="1" customWidth="1"/>
    <col min="3" max="3" width="44" style="2" bestFit="1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13.140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135</v>
      </c>
      <c r="C1" s="67" t="s" vm="1">
        <v>216</v>
      </c>
    </row>
    <row r="2" spans="2:11">
      <c r="B2" s="46" t="s">
        <v>134</v>
      </c>
      <c r="C2" s="67" t="s">
        <v>217</v>
      </c>
    </row>
    <row r="3" spans="2:11">
      <c r="B3" s="46" t="s">
        <v>136</v>
      </c>
      <c r="C3" s="67" t="s">
        <v>215</v>
      </c>
    </row>
    <row r="4" spans="2:11">
      <c r="B4" s="46" t="s">
        <v>137</v>
      </c>
      <c r="C4" s="67">
        <v>14242</v>
      </c>
    </row>
    <row r="6" spans="2:11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87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78.75">
      <c r="B8" s="21" t="s">
        <v>105</v>
      </c>
      <c r="C8" s="29" t="s">
        <v>40</v>
      </c>
      <c r="D8" s="29" t="s">
        <v>92</v>
      </c>
      <c r="E8" s="29" t="s">
        <v>93</v>
      </c>
      <c r="F8" s="29" t="s">
        <v>191</v>
      </c>
      <c r="G8" s="29" t="s">
        <v>190</v>
      </c>
      <c r="H8" s="29" t="s">
        <v>100</v>
      </c>
      <c r="I8" s="29" t="s">
        <v>53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198</v>
      </c>
      <c r="G9" s="31"/>
      <c r="H9" s="31" t="s">
        <v>194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1981</v>
      </c>
      <c r="C11" s="73"/>
      <c r="D11" s="73"/>
      <c r="E11" s="73"/>
      <c r="F11" s="83"/>
      <c r="G11" s="85"/>
      <c r="H11" s="83">
        <v>3.8205460510000013</v>
      </c>
      <c r="I11" s="73"/>
      <c r="J11" s="84">
        <f>IFERROR(H11/$H$11,0)</f>
        <v>1</v>
      </c>
      <c r="K11" s="84">
        <f>H11/'סכום נכסי הקרן'!$C$42</f>
        <v>5.0037665013536923E-4</v>
      </c>
    </row>
    <row r="12" spans="2:11" ht="21" customHeight="1">
      <c r="B12" s="92" t="s">
        <v>1982</v>
      </c>
      <c r="C12" s="73"/>
      <c r="D12" s="73"/>
      <c r="E12" s="73"/>
      <c r="F12" s="83"/>
      <c r="G12" s="85"/>
      <c r="H12" s="83">
        <v>1.4604501880000003</v>
      </c>
      <c r="I12" s="73"/>
      <c r="J12" s="84">
        <f t="shared" ref="J12:J20" si="0">IFERROR(H12/$H$11,0)</f>
        <v>0.3822621605667435</v>
      </c>
      <c r="K12" s="84">
        <f>H12/'סכום נכסי הקרן'!$C$42</f>
        <v>1.9127505937789572E-4</v>
      </c>
    </row>
    <row r="13" spans="2:11">
      <c r="B13" s="72" t="s">
        <v>183</v>
      </c>
      <c r="C13" s="73"/>
      <c r="D13" s="73"/>
      <c r="E13" s="73"/>
      <c r="F13" s="83"/>
      <c r="G13" s="85"/>
      <c r="H13" s="83">
        <v>1.4604501880000003</v>
      </c>
      <c r="I13" s="73"/>
      <c r="J13" s="84">
        <f t="shared" si="0"/>
        <v>0.3822621605667435</v>
      </c>
      <c r="K13" s="84">
        <f>H13/'סכום נכסי הקרן'!$C$42</f>
        <v>1.9127505937789572E-4</v>
      </c>
    </row>
    <row r="14" spans="2:11">
      <c r="B14" s="76" t="s">
        <v>1983</v>
      </c>
      <c r="C14" s="73" t="s">
        <v>1984</v>
      </c>
      <c r="D14" s="86" t="s">
        <v>122</v>
      </c>
      <c r="E14" s="131">
        <v>45158</v>
      </c>
      <c r="F14" s="83">
        <v>0.81549500000000008</v>
      </c>
      <c r="G14" s="122">
        <v>179087.5435</v>
      </c>
      <c r="H14" s="83">
        <v>1.4604501880000003</v>
      </c>
      <c r="I14" s="84">
        <v>5.8715639995302757E-10</v>
      </c>
      <c r="J14" s="84">
        <f t="shared" si="0"/>
        <v>0.3822621605667435</v>
      </c>
      <c r="K14" s="84">
        <f>H14/'סכום נכסי הקרן'!$C$42</f>
        <v>1.9127505937789572E-4</v>
      </c>
    </row>
    <row r="15" spans="2:11">
      <c r="B15" s="72"/>
      <c r="C15" s="73"/>
      <c r="D15" s="73"/>
      <c r="E15" s="131"/>
      <c r="F15" s="83"/>
      <c r="G15" s="122"/>
      <c r="H15" s="73"/>
      <c r="I15" s="73"/>
      <c r="J15" s="84"/>
      <c r="K15" s="73"/>
    </row>
    <row r="16" spans="2:11">
      <c r="B16" s="92" t="s">
        <v>1985</v>
      </c>
      <c r="C16" s="73"/>
      <c r="D16" s="73"/>
      <c r="E16" s="73"/>
      <c r="F16" s="83"/>
      <c r="G16" s="85"/>
      <c r="H16" s="83">
        <v>2.3600958630000011</v>
      </c>
      <c r="I16" s="73"/>
      <c r="J16" s="84">
        <f t="shared" si="0"/>
        <v>0.61773783943325655</v>
      </c>
      <c r="K16" s="84">
        <f>H16/'סכום נכסי הקרן'!$C$42</f>
        <v>3.0910159075747348E-4</v>
      </c>
    </row>
    <row r="17" spans="2:11">
      <c r="B17" s="89" t="s">
        <v>1986</v>
      </c>
      <c r="C17" s="73"/>
      <c r="D17" s="73"/>
      <c r="E17" s="73"/>
      <c r="F17" s="83"/>
      <c r="G17" s="85"/>
      <c r="H17" s="83">
        <v>2.3600958630000011</v>
      </c>
      <c r="I17" s="73"/>
      <c r="J17" s="84">
        <f t="shared" si="0"/>
        <v>0.61773783943325655</v>
      </c>
      <c r="K17" s="84">
        <f>H17/'סכום נכסי הקרן'!$C$42</f>
        <v>3.0910159075747348E-4</v>
      </c>
    </row>
    <row r="18" spans="2:11">
      <c r="B18" s="76" t="s">
        <v>1987</v>
      </c>
      <c r="C18" s="73" t="s">
        <v>1988</v>
      </c>
      <c r="D18" s="86" t="s">
        <v>121</v>
      </c>
      <c r="E18" s="94">
        <v>44616</v>
      </c>
      <c r="F18" s="83">
        <v>0.35050800000000004</v>
      </c>
      <c r="G18" s="85">
        <v>98026.36</v>
      </c>
      <c r="H18" s="83">
        <v>1.3138890550000004</v>
      </c>
      <c r="I18" s="84">
        <v>4.6591810460992919E-7</v>
      </c>
      <c r="J18" s="84">
        <f t="shared" si="0"/>
        <v>0.34390085539110282</v>
      </c>
      <c r="K18" s="84">
        <f>H18/'סכום נכסי הקרן'!$C$42</f>
        <v>1.7207995799928806E-4</v>
      </c>
    </row>
    <row r="19" spans="2:11">
      <c r="B19" s="76" t="s">
        <v>1989</v>
      </c>
      <c r="C19" s="73">
        <v>9628</v>
      </c>
      <c r="D19" s="86" t="s">
        <v>121</v>
      </c>
      <c r="E19" s="94">
        <v>45103</v>
      </c>
      <c r="F19" s="83">
        <v>0.11832200000000002</v>
      </c>
      <c r="G19" s="85">
        <v>126473.8</v>
      </c>
      <c r="H19" s="83">
        <v>0.57224799800000015</v>
      </c>
      <c r="I19" s="84">
        <v>3.8868981297186044E-6</v>
      </c>
      <c r="J19" s="84">
        <f t="shared" si="0"/>
        <v>0.14978173024513555</v>
      </c>
      <c r="K19" s="84">
        <f>H19/'סכום נכסי הקרן'!$C$42</f>
        <v>7.4947280431540442E-5</v>
      </c>
    </row>
    <row r="20" spans="2:11">
      <c r="B20" s="76" t="s">
        <v>1990</v>
      </c>
      <c r="C20" s="73">
        <v>9768</v>
      </c>
      <c r="D20" s="86" t="s">
        <v>121</v>
      </c>
      <c r="E20" s="94">
        <v>45103</v>
      </c>
      <c r="F20" s="83">
        <v>9.8090000000000011E-2</v>
      </c>
      <c r="G20" s="85">
        <v>126356.95</v>
      </c>
      <c r="H20" s="83">
        <v>0.47395881000000006</v>
      </c>
      <c r="I20" s="84">
        <v>3.2192853773035919E-6</v>
      </c>
      <c r="J20" s="84">
        <f t="shared" si="0"/>
        <v>0.12405525379701801</v>
      </c>
      <c r="K20" s="84">
        <f>H20/'סכום נכסי הקרן'!$C$42</f>
        <v>6.2074352326644912E-5</v>
      </c>
    </row>
    <row r="21" spans="2:1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120" t="s">
        <v>101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0" t="s">
        <v>189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20" t="s">
        <v>197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D38 E16:G38 E1:E13 F1:G15 H1:XFD38 D39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4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216</v>
      </c>
    </row>
    <row r="2" spans="2:12">
      <c r="B2" s="46" t="s">
        <v>134</v>
      </c>
      <c r="C2" s="67" t="s">
        <v>217</v>
      </c>
    </row>
    <row r="3" spans="2:12">
      <c r="B3" s="46" t="s">
        <v>136</v>
      </c>
      <c r="C3" s="67" t="s">
        <v>215</v>
      </c>
    </row>
    <row r="4" spans="2:12">
      <c r="B4" s="46" t="s">
        <v>137</v>
      </c>
      <c r="C4" s="67">
        <v>14242</v>
      </c>
    </row>
    <row r="6" spans="2:12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78.75">
      <c r="B8" s="21" t="s">
        <v>105</v>
      </c>
      <c r="C8" s="29" t="s">
        <v>40</v>
      </c>
      <c r="D8" s="29" t="s">
        <v>58</v>
      </c>
      <c r="E8" s="29" t="s">
        <v>92</v>
      </c>
      <c r="F8" s="29" t="s">
        <v>93</v>
      </c>
      <c r="G8" s="29" t="s">
        <v>191</v>
      </c>
      <c r="H8" s="29" t="s">
        <v>190</v>
      </c>
      <c r="I8" s="29" t="s">
        <v>100</v>
      </c>
      <c r="J8" s="29" t="s">
        <v>53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43</v>
      </c>
      <c r="C11" s="73"/>
      <c r="D11" s="73"/>
      <c r="E11" s="73"/>
      <c r="F11" s="73"/>
      <c r="G11" s="83"/>
      <c r="H11" s="85"/>
      <c r="I11" s="83">
        <v>1.6521500000000002E-4</v>
      </c>
      <c r="J11" s="73"/>
      <c r="K11" s="84">
        <f>IFERROR(I11/$I$11,0)</f>
        <v>1</v>
      </c>
      <c r="L11" s="84">
        <f>I11/'סכום נכסי הקרן'!$C$42</f>
        <v>2.1638197040047928E-8</v>
      </c>
    </row>
    <row r="12" spans="2:12" ht="21" customHeight="1">
      <c r="B12" s="92" t="s">
        <v>1991</v>
      </c>
      <c r="C12" s="73"/>
      <c r="D12" s="73"/>
      <c r="E12" s="73"/>
      <c r="F12" s="73"/>
      <c r="G12" s="83"/>
      <c r="H12" s="85"/>
      <c r="I12" s="83">
        <v>1.6521500000000002E-4</v>
      </c>
      <c r="J12" s="73"/>
      <c r="K12" s="84">
        <f t="shared" ref="K12:K14" si="0">IFERROR(I12/$I$11,0)</f>
        <v>1</v>
      </c>
      <c r="L12" s="84">
        <f>I12/'סכום נכסי הקרן'!$C$42</f>
        <v>2.1638197040047928E-8</v>
      </c>
    </row>
    <row r="13" spans="2:12">
      <c r="B13" s="72" t="s">
        <v>1992</v>
      </c>
      <c r="C13" s="73">
        <v>8944</v>
      </c>
      <c r="D13" s="86" t="s">
        <v>474</v>
      </c>
      <c r="E13" s="86" t="s">
        <v>122</v>
      </c>
      <c r="F13" s="94">
        <v>44607</v>
      </c>
      <c r="G13" s="83">
        <v>45.273950000000006</v>
      </c>
      <c r="H13" s="85">
        <v>0.3649</v>
      </c>
      <c r="I13" s="83">
        <v>1.6520500000000003E-4</v>
      </c>
      <c r="J13" s="84">
        <v>2.7179580834977651E-7</v>
      </c>
      <c r="K13" s="84">
        <f t="shared" si="0"/>
        <v>0.99993947280815909</v>
      </c>
      <c r="L13" s="84">
        <f>I13/'סכום נכסי הקרן'!$C$42</f>
        <v>2.1636887340744594E-8</v>
      </c>
    </row>
    <row r="14" spans="2:12">
      <c r="B14" s="72" t="s">
        <v>1993</v>
      </c>
      <c r="C14" s="73">
        <v>8731</v>
      </c>
      <c r="D14" s="86" t="s">
        <v>144</v>
      </c>
      <c r="E14" s="86" t="s">
        <v>122</v>
      </c>
      <c r="F14" s="94">
        <v>44537</v>
      </c>
      <c r="G14" s="83">
        <v>9.6389700000000023</v>
      </c>
      <c r="H14" s="85">
        <v>1E-4</v>
      </c>
      <c r="I14" s="83">
        <v>1.0000000000000002E-8</v>
      </c>
      <c r="J14" s="84">
        <v>1.4730949578396133E-6</v>
      </c>
      <c r="K14" s="84">
        <f t="shared" si="0"/>
        <v>6.0527191840934541E-5</v>
      </c>
      <c r="L14" s="84">
        <f>I14/'סכום נכסי הקרן'!$C$42</f>
        <v>1.309699303334923E-12</v>
      </c>
    </row>
    <row r="15" spans="2:12">
      <c r="B15" s="88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15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5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5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</row>
    <row r="507" spans="2:12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</row>
    <row r="508" spans="2:12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</row>
    <row r="509" spans="2:12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</row>
    <row r="510" spans="2:12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</row>
    <row r="511" spans="2:12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</row>
    <row r="512" spans="2:12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</row>
    <row r="513" spans="2:12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</row>
    <row r="514" spans="2:12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</row>
    <row r="515" spans="2:12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</row>
    <row r="516" spans="2:12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</row>
    <row r="517" spans="2:12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</row>
    <row r="518" spans="2:12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</row>
    <row r="519" spans="2:12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</row>
    <row r="520" spans="2:12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</row>
    <row r="521" spans="2:12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</row>
    <row r="522" spans="2:12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</row>
    <row r="523" spans="2:12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</row>
    <row r="524" spans="2:12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</row>
    <row r="525" spans="2:12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</row>
    <row r="526" spans="2:12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</row>
    <row r="527" spans="2:12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</row>
    <row r="528" spans="2:12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</row>
    <row r="529" spans="2:12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</row>
    <row r="530" spans="2:12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</row>
    <row r="531" spans="2:12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</row>
    <row r="532" spans="2:12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</row>
    <row r="533" spans="2:12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</row>
    <row r="534" spans="2:12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</row>
    <row r="535" spans="2:12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</row>
    <row r="536" spans="2:12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</row>
    <row r="537" spans="2:12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</row>
    <row r="538" spans="2:12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</row>
    <row r="539" spans="2:12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</row>
    <row r="540" spans="2:12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</row>
    <row r="541" spans="2:12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</row>
    <row r="542" spans="2:12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</row>
    <row r="543" spans="2:12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</row>
    <row r="544" spans="2:12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</row>
    <row r="545" spans="2:12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</row>
    <row r="546" spans="2:12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</row>
    <row r="547" spans="2:12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</row>
    <row r="548" spans="2:12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</row>
    <row r="549" spans="2:12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</row>
    <row r="550" spans="2:12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</row>
    <row r="551" spans="2:12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</row>
    <row r="552" spans="2:12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</row>
    <row r="553" spans="2:12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</row>
    <row r="554" spans="2:12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</row>
    <row r="555" spans="2:12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</row>
    <row r="556" spans="2:12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</row>
    <row r="557" spans="2:12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</row>
    <row r="558" spans="2:12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</row>
    <row r="559" spans="2:12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</row>
    <row r="560" spans="2:12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</row>
    <row r="561" spans="2:12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</row>
    <row r="562" spans="2:12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</row>
    <row r="563" spans="2:12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</row>
    <row r="564" spans="2:12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</row>
    <row r="565" spans="2:12">
      <c r="B565" s="112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</row>
    <row r="566" spans="2:12">
      <c r="B566" s="112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</row>
    <row r="567" spans="2:12">
      <c r="B567" s="112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</row>
    <row r="568" spans="2:12">
      <c r="B568" s="112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</row>
    <row r="569" spans="2:12">
      <c r="B569" s="112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</row>
    <row r="570" spans="2:12">
      <c r="B570" s="112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4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135</v>
      </c>
      <c r="C1" s="67" t="s" vm="1">
        <v>216</v>
      </c>
    </row>
    <row r="2" spans="2:12">
      <c r="B2" s="46" t="s">
        <v>134</v>
      </c>
      <c r="C2" s="67" t="s">
        <v>217</v>
      </c>
    </row>
    <row r="3" spans="2:12">
      <c r="B3" s="46" t="s">
        <v>136</v>
      </c>
      <c r="C3" s="67" t="s">
        <v>215</v>
      </c>
    </row>
    <row r="4" spans="2:12">
      <c r="B4" s="46" t="s">
        <v>137</v>
      </c>
      <c r="C4" s="67">
        <v>14242</v>
      </c>
    </row>
    <row r="6" spans="2:12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105</v>
      </c>
      <c r="C8" s="29" t="s">
        <v>40</v>
      </c>
      <c r="D8" s="29" t="s">
        <v>58</v>
      </c>
      <c r="E8" s="29" t="s">
        <v>92</v>
      </c>
      <c r="F8" s="29" t="s">
        <v>93</v>
      </c>
      <c r="G8" s="29" t="s">
        <v>191</v>
      </c>
      <c r="H8" s="29" t="s">
        <v>190</v>
      </c>
      <c r="I8" s="29" t="s">
        <v>100</v>
      </c>
      <c r="J8" s="29" t="s">
        <v>53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45</v>
      </c>
      <c r="C11" s="73"/>
      <c r="D11" s="73"/>
      <c r="E11" s="73"/>
      <c r="F11" s="73"/>
      <c r="G11" s="83"/>
      <c r="H11" s="85"/>
      <c r="I11" s="83">
        <v>0.42339589100000014</v>
      </c>
      <c r="J11" s="73"/>
      <c r="K11" s="84">
        <f>IFERROR(I11/$I$11,0)</f>
        <v>1</v>
      </c>
      <c r="L11" s="84">
        <f>I11/'סכום נכסי הקרן'!$C$42</f>
        <v>5.5452130347756904E-5</v>
      </c>
    </row>
    <row r="12" spans="2:12" ht="19.5" customHeight="1">
      <c r="B12" s="92" t="s">
        <v>187</v>
      </c>
      <c r="C12" s="73"/>
      <c r="D12" s="73"/>
      <c r="E12" s="73"/>
      <c r="F12" s="73"/>
      <c r="G12" s="83"/>
      <c r="H12" s="85"/>
      <c r="I12" s="83">
        <v>0.42339589100000014</v>
      </c>
      <c r="J12" s="73"/>
      <c r="K12" s="84">
        <f t="shared" ref="K12:K19" si="0">IFERROR(I12/$I$11,0)</f>
        <v>1</v>
      </c>
      <c r="L12" s="84">
        <f>I12/'סכום נכסי הקרן'!$C$42</f>
        <v>5.5452130347756904E-5</v>
      </c>
    </row>
    <row r="13" spans="2:12">
      <c r="B13" s="72" t="s">
        <v>1994</v>
      </c>
      <c r="C13" s="73"/>
      <c r="D13" s="73"/>
      <c r="E13" s="73"/>
      <c r="F13" s="73"/>
      <c r="G13" s="83"/>
      <c r="H13" s="85"/>
      <c r="I13" s="83">
        <v>0.42339589100000014</v>
      </c>
      <c r="J13" s="73"/>
      <c r="K13" s="84">
        <f t="shared" si="0"/>
        <v>1</v>
      </c>
      <c r="L13" s="84">
        <f>I13/'סכום נכסי הקרן'!$C$42</f>
        <v>5.5452130347756904E-5</v>
      </c>
    </row>
    <row r="14" spans="2:12">
      <c r="B14" s="76" t="s">
        <v>1995</v>
      </c>
      <c r="C14" s="73" t="s">
        <v>1996</v>
      </c>
      <c r="D14" s="86" t="s">
        <v>510</v>
      </c>
      <c r="E14" s="86" t="s">
        <v>121</v>
      </c>
      <c r="F14" s="94">
        <v>45140</v>
      </c>
      <c r="G14" s="83">
        <v>-8058.8505600000008</v>
      </c>
      <c r="H14" s="85">
        <v>2.6110000000000002</v>
      </c>
      <c r="I14" s="83">
        <v>-0.21041658800000002</v>
      </c>
      <c r="J14" s="73"/>
      <c r="K14" s="84">
        <f t="shared" si="0"/>
        <v>-0.49697361848039273</v>
      </c>
      <c r="L14" s="84">
        <f>I14/'סכום נכסי הקרן'!$C$42</f>
        <v>-2.7558245871371148E-5</v>
      </c>
    </row>
    <row r="15" spans="2:12">
      <c r="B15" s="76" t="s">
        <v>1997</v>
      </c>
      <c r="C15" s="73" t="s">
        <v>1998</v>
      </c>
      <c r="D15" s="86" t="s">
        <v>510</v>
      </c>
      <c r="E15" s="86" t="s">
        <v>121</v>
      </c>
      <c r="F15" s="94">
        <v>45140</v>
      </c>
      <c r="G15" s="83">
        <v>8058.8505600000008</v>
      </c>
      <c r="H15" s="85">
        <v>7.4800000000000005E-2</v>
      </c>
      <c r="I15" s="83">
        <v>6.0280200000000003E-3</v>
      </c>
      <c r="J15" s="73"/>
      <c r="K15" s="84">
        <f t="shared" si="0"/>
        <v>1.4237313417857422E-2</v>
      </c>
      <c r="L15" s="84">
        <f>I15/'סכום נכסי הקרן'!$C$42</f>
        <v>7.894893594488981E-7</v>
      </c>
    </row>
    <row r="16" spans="2:12" s="6" customFormat="1">
      <c r="B16" s="76" t="s">
        <v>1999</v>
      </c>
      <c r="C16" s="73" t="s">
        <v>2000</v>
      </c>
      <c r="D16" s="86" t="s">
        <v>510</v>
      </c>
      <c r="E16" s="86" t="s">
        <v>121</v>
      </c>
      <c r="F16" s="94">
        <v>45180</v>
      </c>
      <c r="G16" s="83">
        <v>26862.835200000005</v>
      </c>
      <c r="H16" s="85">
        <v>0.62319999999999998</v>
      </c>
      <c r="I16" s="83">
        <v>0.16740918899999999</v>
      </c>
      <c r="J16" s="73"/>
      <c r="K16" s="84">
        <f t="shared" si="0"/>
        <v>0.3953963478592189</v>
      </c>
      <c r="L16" s="84">
        <f>I16/'סכום נכסי הקרן'!$C$42</f>
        <v>2.1925569820516439E-5</v>
      </c>
    </row>
    <row r="17" spans="2:12" s="6" customFormat="1">
      <c r="B17" s="76" t="s">
        <v>1999</v>
      </c>
      <c r="C17" s="73" t="s">
        <v>2001</v>
      </c>
      <c r="D17" s="86" t="s">
        <v>510</v>
      </c>
      <c r="E17" s="86" t="s">
        <v>121</v>
      </c>
      <c r="F17" s="94">
        <v>45180</v>
      </c>
      <c r="G17" s="83">
        <v>26862.835200000005</v>
      </c>
      <c r="H17" s="85">
        <v>0.62319999999999998</v>
      </c>
      <c r="I17" s="83">
        <v>0.16740918899999999</v>
      </c>
      <c r="J17" s="73"/>
      <c r="K17" s="84">
        <f t="shared" si="0"/>
        <v>0.3953963478592189</v>
      </c>
      <c r="L17" s="84">
        <f>I17/'סכום נכסי הקרן'!$C$42</f>
        <v>2.1925569820516439E-5</v>
      </c>
    </row>
    <row r="18" spans="2:12" s="6" customFormat="1">
      <c r="B18" s="76" t="s">
        <v>2002</v>
      </c>
      <c r="C18" s="73" t="s">
        <v>2003</v>
      </c>
      <c r="D18" s="86" t="s">
        <v>510</v>
      </c>
      <c r="E18" s="86" t="s">
        <v>121</v>
      </c>
      <c r="F18" s="94">
        <v>45181</v>
      </c>
      <c r="G18" s="83">
        <v>26862.835200000005</v>
      </c>
      <c r="H18" s="85">
        <v>0.62319999999999998</v>
      </c>
      <c r="I18" s="83">
        <v>0.16740918899999999</v>
      </c>
      <c r="J18" s="73"/>
      <c r="K18" s="84">
        <f t="shared" si="0"/>
        <v>0.3953963478592189</v>
      </c>
      <c r="L18" s="84">
        <f>I18/'סכום נכסי הקרן'!$C$42</f>
        <v>2.1925569820516439E-5</v>
      </c>
    </row>
    <row r="19" spans="2:12">
      <c r="B19" s="76" t="s">
        <v>2002</v>
      </c>
      <c r="C19" s="73" t="s">
        <v>2004</v>
      </c>
      <c r="D19" s="86" t="s">
        <v>510</v>
      </c>
      <c r="E19" s="86" t="s">
        <v>121</v>
      </c>
      <c r="F19" s="94">
        <v>45182</v>
      </c>
      <c r="G19" s="83">
        <v>20147.126400000005</v>
      </c>
      <c r="H19" s="85">
        <v>0.62319999999999998</v>
      </c>
      <c r="I19" s="83">
        <v>0.12555689200000003</v>
      </c>
      <c r="J19" s="73"/>
      <c r="K19" s="84">
        <f t="shared" si="0"/>
        <v>0.2965472614848782</v>
      </c>
      <c r="L19" s="84">
        <f>I19/'סכום נכסי הקרן'!$C$42</f>
        <v>1.6444177398129817E-5</v>
      </c>
    </row>
    <row r="20" spans="2:12">
      <c r="B20" s="7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0" t="s">
        <v>206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0" t="s">
        <v>101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0" t="s">
        <v>189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0" t="s">
        <v>197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2"/>
      <c r="D474" s="112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2"/>
      <c r="D475" s="112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2"/>
      <c r="D476" s="112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2"/>
      <c r="D477" s="112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2"/>
      <c r="D478" s="112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2"/>
      <c r="D479" s="112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2"/>
      <c r="D480" s="112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2"/>
      <c r="D481" s="112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2"/>
      <c r="D482" s="112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2"/>
      <c r="D483" s="112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2"/>
      <c r="D484" s="112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2"/>
      <c r="D485" s="112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2"/>
      <c r="D486" s="112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2"/>
      <c r="D487" s="112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2"/>
      <c r="D488" s="112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2"/>
      <c r="D489" s="112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2"/>
      <c r="D490" s="112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2"/>
      <c r="D491" s="112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2"/>
      <c r="D492" s="112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2"/>
      <c r="D493" s="112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2"/>
      <c r="D494" s="112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2"/>
      <c r="D495" s="112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2"/>
      <c r="D496" s="112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2"/>
      <c r="D497" s="112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2"/>
      <c r="D498" s="112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2"/>
      <c r="D499" s="112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2"/>
      <c r="D500" s="112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2"/>
      <c r="D501" s="112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2"/>
      <c r="D502" s="112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2"/>
      <c r="D503" s="112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2"/>
      <c r="D504" s="112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2"/>
      <c r="D505" s="112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B506" s="112"/>
      <c r="C506" s="112"/>
      <c r="D506" s="112"/>
      <c r="E506" s="113"/>
      <c r="F506" s="113"/>
      <c r="G506" s="113"/>
      <c r="H506" s="113"/>
      <c r="I506" s="113"/>
      <c r="J506" s="113"/>
      <c r="K506" s="113"/>
      <c r="L506" s="113"/>
    </row>
    <row r="507" spans="2:12">
      <c r="B507" s="112"/>
      <c r="C507" s="112"/>
      <c r="D507" s="112"/>
      <c r="E507" s="113"/>
      <c r="F507" s="113"/>
      <c r="G507" s="113"/>
      <c r="H507" s="113"/>
      <c r="I507" s="113"/>
      <c r="J507" s="113"/>
      <c r="K507" s="113"/>
      <c r="L507" s="113"/>
    </row>
    <row r="508" spans="2:12">
      <c r="B508" s="112"/>
      <c r="C508" s="112"/>
      <c r="D508" s="112"/>
      <c r="E508" s="113"/>
      <c r="F508" s="113"/>
      <c r="G508" s="113"/>
      <c r="H508" s="113"/>
      <c r="I508" s="113"/>
      <c r="J508" s="113"/>
      <c r="K508" s="113"/>
      <c r="L508" s="113"/>
    </row>
    <row r="509" spans="2:12">
      <c r="B509" s="112"/>
      <c r="C509" s="112"/>
      <c r="D509" s="112"/>
      <c r="E509" s="113"/>
      <c r="F509" s="113"/>
      <c r="G509" s="113"/>
      <c r="H509" s="113"/>
      <c r="I509" s="113"/>
      <c r="J509" s="113"/>
      <c r="K509" s="113"/>
      <c r="L509" s="113"/>
    </row>
    <row r="510" spans="2:12">
      <c r="B510" s="112"/>
      <c r="C510" s="112"/>
      <c r="D510" s="112"/>
      <c r="E510" s="113"/>
      <c r="F510" s="113"/>
      <c r="G510" s="113"/>
      <c r="H510" s="113"/>
      <c r="I510" s="113"/>
      <c r="J510" s="113"/>
      <c r="K510" s="113"/>
      <c r="L510" s="113"/>
    </row>
    <row r="511" spans="2:12">
      <c r="B511" s="112"/>
      <c r="C511" s="112"/>
      <c r="D511" s="112"/>
      <c r="E511" s="113"/>
      <c r="F511" s="113"/>
      <c r="G511" s="113"/>
      <c r="H511" s="113"/>
      <c r="I511" s="113"/>
      <c r="J511" s="113"/>
      <c r="K511" s="113"/>
      <c r="L511" s="113"/>
    </row>
    <row r="512" spans="2:12">
      <c r="B512" s="112"/>
      <c r="C512" s="112"/>
      <c r="D512" s="112"/>
      <c r="E512" s="113"/>
      <c r="F512" s="113"/>
      <c r="G512" s="113"/>
      <c r="H512" s="113"/>
      <c r="I512" s="113"/>
      <c r="J512" s="113"/>
      <c r="K512" s="113"/>
      <c r="L512" s="113"/>
    </row>
    <row r="513" spans="2:12">
      <c r="B513" s="112"/>
      <c r="C513" s="112"/>
      <c r="D513" s="112"/>
      <c r="E513" s="113"/>
      <c r="F513" s="113"/>
      <c r="G513" s="113"/>
      <c r="H513" s="113"/>
      <c r="I513" s="113"/>
      <c r="J513" s="113"/>
      <c r="K513" s="113"/>
      <c r="L513" s="113"/>
    </row>
    <row r="514" spans="2:12">
      <c r="B514" s="112"/>
      <c r="C514" s="112"/>
      <c r="D514" s="112"/>
      <c r="E514" s="113"/>
      <c r="F514" s="113"/>
      <c r="G514" s="113"/>
      <c r="H514" s="113"/>
      <c r="I514" s="113"/>
      <c r="J514" s="113"/>
      <c r="K514" s="113"/>
      <c r="L514" s="113"/>
    </row>
    <row r="515" spans="2:12">
      <c r="B515" s="112"/>
      <c r="C515" s="112"/>
      <c r="D515" s="112"/>
      <c r="E515" s="113"/>
      <c r="F515" s="113"/>
      <c r="G515" s="113"/>
      <c r="H515" s="113"/>
      <c r="I515" s="113"/>
      <c r="J515" s="113"/>
      <c r="K515" s="113"/>
      <c r="L515" s="113"/>
    </row>
    <row r="516" spans="2:12">
      <c r="B516" s="112"/>
      <c r="C516" s="112"/>
      <c r="D516" s="112"/>
      <c r="E516" s="113"/>
      <c r="F516" s="113"/>
      <c r="G516" s="113"/>
      <c r="H516" s="113"/>
      <c r="I516" s="113"/>
      <c r="J516" s="113"/>
      <c r="K516" s="113"/>
      <c r="L516" s="113"/>
    </row>
    <row r="517" spans="2:12">
      <c r="B517" s="112"/>
      <c r="C517" s="112"/>
      <c r="D517" s="112"/>
      <c r="E517" s="113"/>
      <c r="F517" s="113"/>
      <c r="G517" s="113"/>
      <c r="H517" s="113"/>
      <c r="I517" s="113"/>
      <c r="J517" s="113"/>
      <c r="K517" s="113"/>
      <c r="L517" s="113"/>
    </row>
    <row r="518" spans="2:12">
      <c r="B518" s="112"/>
      <c r="C518" s="112"/>
      <c r="D518" s="112"/>
      <c r="E518" s="113"/>
      <c r="F518" s="113"/>
      <c r="G518" s="113"/>
      <c r="H518" s="113"/>
      <c r="I518" s="113"/>
      <c r="J518" s="113"/>
      <c r="K518" s="113"/>
      <c r="L518" s="113"/>
    </row>
    <row r="519" spans="2:12">
      <c r="B519" s="112"/>
      <c r="C519" s="112"/>
      <c r="D519" s="112"/>
      <c r="E519" s="113"/>
      <c r="F519" s="113"/>
      <c r="G519" s="113"/>
      <c r="H519" s="113"/>
      <c r="I519" s="113"/>
      <c r="J519" s="113"/>
      <c r="K519" s="113"/>
      <c r="L519" s="113"/>
    </row>
    <row r="520" spans="2:12">
      <c r="B520" s="112"/>
      <c r="C520" s="112"/>
      <c r="D520" s="112"/>
      <c r="E520" s="113"/>
      <c r="F520" s="113"/>
      <c r="G520" s="113"/>
      <c r="H520" s="113"/>
      <c r="I520" s="113"/>
      <c r="J520" s="113"/>
      <c r="K520" s="113"/>
      <c r="L520" s="113"/>
    </row>
    <row r="521" spans="2:12">
      <c r="B521" s="112"/>
      <c r="C521" s="112"/>
      <c r="D521" s="112"/>
      <c r="E521" s="113"/>
      <c r="F521" s="113"/>
      <c r="G521" s="113"/>
      <c r="H521" s="113"/>
      <c r="I521" s="113"/>
      <c r="J521" s="113"/>
      <c r="K521" s="113"/>
      <c r="L521" s="113"/>
    </row>
    <row r="522" spans="2:12">
      <c r="B522" s="112"/>
      <c r="C522" s="112"/>
      <c r="D522" s="112"/>
      <c r="E522" s="113"/>
      <c r="F522" s="113"/>
      <c r="G522" s="113"/>
      <c r="H522" s="113"/>
      <c r="I522" s="113"/>
      <c r="J522" s="113"/>
      <c r="K522" s="113"/>
      <c r="L522" s="113"/>
    </row>
    <row r="523" spans="2:12">
      <c r="B523" s="112"/>
      <c r="C523" s="112"/>
      <c r="D523" s="112"/>
      <c r="E523" s="113"/>
      <c r="F523" s="113"/>
      <c r="G523" s="113"/>
      <c r="H523" s="113"/>
      <c r="I523" s="113"/>
      <c r="J523" s="113"/>
      <c r="K523" s="113"/>
      <c r="L523" s="113"/>
    </row>
    <row r="524" spans="2:12">
      <c r="B524" s="112"/>
      <c r="C524" s="112"/>
      <c r="D524" s="112"/>
      <c r="E524" s="113"/>
      <c r="F524" s="113"/>
      <c r="G524" s="113"/>
      <c r="H524" s="113"/>
      <c r="I524" s="113"/>
      <c r="J524" s="113"/>
      <c r="K524" s="113"/>
      <c r="L524" s="113"/>
    </row>
    <row r="525" spans="2:12">
      <c r="B525" s="112"/>
      <c r="C525" s="112"/>
      <c r="D525" s="112"/>
      <c r="E525" s="113"/>
      <c r="F525" s="113"/>
      <c r="G525" s="113"/>
      <c r="H525" s="113"/>
      <c r="I525" s="113"/>
      <c r="J525" s="113"/>
      <c r="K525" s="113"/>
      <c r="L525" s="113"/>
    </row>
    <row r="526" spans="2:12">
      <c r="B526" s="112"/>
      <c r="C526" s="112"/>
      <c r="D526" s="112"/>
      <c r="E526" s="113"/>
      <c r="F526" s="113"/>
      <c r="G526" s="113"/>
      <c r="H526" s="113"/>
      <c r="I526" s="113"/>
      <c r="J526" s="113"/>
      <c r="K526" s="113"/>
      <c r="L526" s="113"/>
    </row>
    <row r="527" spans="2:12">
      <c r="B527" s="112"/>
      <c r="C527" s="112"/>
      <c r="D527" s="112"/>
      <c r="E527" s="113"/>
      <c r="F527" s="113"/>
      <c r="G527" s="113"/>
      <c r="H527" s="113"/>
      <c r="I527" s="113"/>
      <c r="J527" s="113"/>
      <c r="K527" s="113"/>
      <c r="L527" s="113"/>
    </row>
    <row r="528" spans="2:12">
      <c r="B528" s="112"/>
      <c r="C528" s="112"/>
      <c r="D528" s="112"/>
      <c r="E528" s="113"/>
      <c r="F528" s="113"/>
      <c r="G528" s="113"/>
      <c r="H528" s="113"/>
      <c r="I528" s="113"/>
      <c r="J528" s="113"/>
      <c r="K528" s="113"/>
      <c r="L528" s="113"/>
    </row>
    <row r="529" spans="2:12">
      <c r="B529" s="112"/>
      <c r="C529" s="112"/>
      <c r="D529" s="112"/>
      <c r="E529" s="113"/>
      <c r="F529" s="113"/>
      <c r="G529" s="113"/>
      <c r="H529" s="113"/>
      <c r="I529" s="113"/>
      <c r="J529" s="113"/>
      <c r="K529" s="113"/>
      <c r="L529" s="113"/>
    </row>
    <row r="530" spans="2:12">
      <c r="B530" s="112"/>
      <c r="C530" s="112"/>
      <c r="D530" s="112"/>
      <c r="E530" s="113"/>
      <c r="F530" s="113"/>
      <c r="G530" s="113"/>
      <c r="H530" s="113"/>
      <c r="I530" s="113"/>
      <c r="J530" s="113"/>
      <c r="K530" s="113"/>
      <c r="L530" s="11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5"/>
  <sheetViews>
    <sheetView rightToLeft="1" workbookViewId="0">
      <selection activeCell="O24" sqref="O2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4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216</v>
      </c>
    </row>
    <row r="2" spans="2:12">
      <c r="B2" s="46" t="s">
        <v>134</v>
      </c>
      <c r="C2" s="67" t="s">
        <v>217</v>
      </c>
    </row>
    <row r="3" spans="2:12">
      <c r="B3" s="46" t="s">
        <v>136</v>
      </c>
      <c r="C3" s="67" t="s">
        <v>215</v>
      </c>
    </row>
    <row r="4" spans="2:12">
      <c r="B4" s="46" t="s">
        <v>137</v>
      </c>
      <c r="C4" s="67">
        <v>14242</v>
      </c>
    </row>
    <row r="6" spans="2:12" ht="26.25" customHeight="1">
      <c r="B6" s="143" t="s">
        <v>161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s="3" customFormat="1" ht="63">
      <c r="B7" s="66" t="s">
        <v>104</v>
      </c>
      <c r="C7" s="49" t="s">
        <v>40</v>
      </c>
      <c r="D7" s="49" t="s">
        <v>106</v>
      </c>
      <c r="E7" s="49" t="s">
        <v>14</v>
      </c>
      <c r="F7" s="49" t="s">
        <v>59</v>
      </c>
      <c r="G7" s="49" t="s">
        <v>92</v>
      </c>
      <c r="H7" s="49" t="s">
        <v>16</v>
      </c>
      <c r="I7" s="49" t="s">
        <v>18</v>
      </c>
      <c r="J7" s="49" t="s">
        <v>54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69"/>
      <c r="J10" s="77">
        <f>J11+J48</f>
        <v>1398.6681951900005</v>
      </c>
      <c r="K10" s="78">
        <f>IFERROR(J10/$J$10,0)</f>
        <v>1</v>
      </c>
      <c r="L10" s="78">
        <f>J10/'סכום נכסי הקרן'!$C$42</f>
        <v>0.18318347608370572</v>
      </c>
    </row>
    <row r="11" spans="2:12">
      <c r="B11" s="70" t="s">
        <v>185</v>
      </c>
      <c r="C11" s="71"/>
      <c r="D11" s="71"/>
      <c r="E11" s="71"/>
      <c r="F11" s="71"/>
      <c r="G11" s="71"/>
      <c r="H11" s="71"/>
      <c r="I11" s="71"/>
      <c r="J11" s="80">
        <f>J12+J20</f>
        <v>1351.5223406680004</v>
      </c>
      <c r="K11" s="81">
        <f t="shared" ref="K11:K46" si="0">IFERROR(J11/$J$10,0)</f>
        <v>0.96629232388057873</v>
      </c>
      <c r="L11" s="81">
        <f>J11/'סכום נכסי הקרן'!$C$42</f>
        <v>0.17700878680144641</v>
      </c>
    </row>
    <row r="12" spans="2:12">
      <c r="B12" s="89" t="s">
        <v>37</v>
      </c>
      <c r="C12" s="71"/>
      <c r="D12" s="71"/>
      <c r="E12" s="71"/>
      <c r="F12" s="71"/>
      <c r="G12" s="71"/>
      <c r="H12" s="71"/>
      <c r="I12" s="71"/>
      <c r="J12" s="80">
        <f>SUM(J13:J18)</f>
        <v>953.37950604700029</v>
      </c>
      <c r="K12" s="81">
        <f t="shared" si="0"/>
        <v>0.68163379229302457</v>
      </c>
      <c r="L12" s="81">
        <f>J12/'סכום נכסי הקרן'!$C$42</f>
        <v>0.1248640474883549</v>
      </c>
    </row>
    <row r="13" spans="2:12">
      <c r="B13" s="76" t="s">
        <v>2704</v>
      </c>
      <c r="C13" s="73">
        <v>30011000</v>
      </c>
      <c r="D13" s="73">
        <v>11</v>
      </c>
      <c r="E13" s="73" t="s">
        <v>299</v>
      </c>
      <c r="F13" s="73" t="s">
        <v>300</v>
      </c>
      <c r="G13" s="86" t="s">
        <v>122</v>
      </c>
      <c r="H13" s="87"/>
      <c r="I13" s="87"/>
      <c r="J13" s="83">
        <v>110.59545835600001</v>
      </c>
      <c r="K13" s="84">
        <f t="shared" si="0"/>
        <v>7.9071976281677225E-2</v>
      </c>
      <c r="L13" s="84">
        <f>J13/'סכום נכסי הקרן'!$C$42</f>
        <v>1.4484679476085966E-2</v>
      </c>
    </row>
    <row r="14" spans="2:12">
      <c r="B14" s="76" t="s">
        <v>2705</v>
      </c>
      <c r="C14" s="73">
        <v>30012000</v>
      </c>
      <c r="D14" s="73">
        <v>12</v>
      </c>
      <c r="E14" s="73" t="s">
        <v>299</v>
      </c>
      <c r="F14" s="73" t="s">
        <v>300</v>
      </c>
      <c r="G14" s="86" t="s">
        <v>122</v>
      </c>
      <c r="H14" s="87"/>
      <c r="I14" s="87"/>
      <c r="J14" s="83">
        <v>47.734079352000009</v>
      </c>
      <c r="K14" s="84">
        <f t="shared" si="0"/>
        <v>3.4128236787078457E-2</v>
      </c>
      <c r="L14" s="84">
        <f>J14/'סכום נכסי הקרן'!$C$42</f>
        <v>6.2517290472648328E-3</v>
      </c>
    </row>
    <row r="15" spans="2:12">
      <c r="B15" s="76" t="s">
        <v>2705</v>
      </c>
      <c r="C15" s="73">
        <v>30112000</v>
      </c>
      <c r="D15" s="73">
        <v>12</v>
      </c>
      <c r="E15" s="73" t="s">
        <v>299</v>
      </c>
      <c r="F15" s="73" t="s">
        <v>300</v>
      </c>
      <c r="G15" s="86" t="s">
        <v>122</v>
      </c>
      <c r="H15" s="87"/>
      <c r="I15" s="87"/>
      <c r="J15" s="83">
        <v>0.9751200000000001</v>
      </c>
      <c r="K15" s="84">
        <f t="shared" si="0"/>
        <v>6.9717750310861683E-4</v>
      </c>
      <c r="L15" s="84">
        <f>J15/'סכום נכסי הקרן'!$C$42</f>
        <v>1.2771139846679498E-4</v>
      </c>
    </row>
    <row r="16" spans="2:12">
      <c r="B16" s="76" t="s">
        <v>2706</v>
      </c>
      <c r="C16" s="73">
        <v>34810000</v>
      </c>
      <c r="D16" s="73">
        <v>10</v>
      </c>
      <c r="E16" s="73" t="s">
        <v>299</v>
      </c>
      <c r="F16" s="73" t="s">
        <v>300</v>
      </c>
      <c r="G16" s="86" t="s">
        <v>122</v>
      </c>
      <c r="H16" s="87"/>
      <c r="I16" s="87"/>
      <c r="J16" s="83">
        <v>685.8502215220002</v>
      </c>
      <c r="K16" s="84">
        <f t="shared" si="0"/>
        <v>0.49035948903437504</v>
      </c>
      <c r="L16" s="84">
        <f>J16/'סכום נכסי הקרן'!$C$42</f>
        <v>8.9825755731946608E-2</v>
      </c>
    </row>
    <row r="17" spans="2:12">
      <c r="B17" s="76" t="s">
        <v>2706</v>
      </c>
      <c r="C17" s="73">
        <v>34110000</v>
      </c>
      <c r="D17" s="73">
        <v>10</v>
      </c>
      <c r="E17" s="73" t="s">
        <v>299</v>
      </c>
      <c r="F17" s="73" t="s">
        <v>300</v>
      </c>
      <c r="G17" s="86" t="s">
        <v>122</v>
      </c>
      <c r="H17" s="87"/>
      <c r="I17" s="87"/>
      <c r="J17" s="83">
        <v>93.010847803000019</v>
      </c>
      <c r="K17" s="84">
        <f t="shared" si="0"/>
        <v>6.649958018839848E-2</v>
      </c>
      <c r="L17" s="84">
        <f>J17/'סכום נכסי הקרן'!$C$42</f>
        <v>1.2181624257017964E-2</v>
      </c>
    </row>
    <row r="18" spans="2:12">
      <c r="B18" s="76" t="s">
        <v>2707</v>
      </c>
      <c r="C18" s="73">
        <v>30120000</v>
      </c>
      <c r="D18" s="73">
        <v>20</v>
      </c>
      <c r="E18" s="73" t="s">
        <v>299</v>
      </c>
      <c r="F18" s="73" t="s">
        <v>300</v>
      </c>
      <c r="G18" s="86" t="s">
        <v>122</v>
      </c>
      <c r="H18" s="87"/>
      <c r="I18" s="87"/>
      <c r="J18" s="83">
        <v>15.213779014000004</v>
      </c>
      <c r="K18" s="84">
        <f t="shared" si="0"/>
        <v>1.0877332498386657E-2</v>
      </c>
      <c r="L18" s="84">
        <f>J18/'סכום נכסי הקרן'!$C$42</f>
        <v>1.992547577572727E-3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38</v>
      </c>
      <c r="C20" s="71"/>
      <c r="D20" s="71"/>
      <c r="E20" s="71"/>
      <c r="F20" s="71"/>
      <c r="G20" s="71"/>
      <c r="H20" s="71"/>
      <c r="I20" s="71"/>
      <c r="J20" s="80">
        <f>SUM(J21:J46)</f>
        <v>398.14283462100008</v>
      </c>
      <c r="K20" s="81">
        <f t="shared" si="0"/>
        <v>0.28465853158755411</v>
      </c>
      <c r="L20" s="81">
        <f>J20/'סכום נכסי הקרן'!$C$42</f>
        <v>5.2144739313091513E-2</v>
      </c>
    </row>
    <row r="21" spans="2:12">
      <c r="B21" s="76" t="s">
        <v>2704</v>
      </c>
      <c r="C21" s="73">
        <v>32011000</v>
      </c>
      <c r="D21" s="73">
        <v>11</v>
      </c>
      <c r="E21" s="73" t="s">
        <v>299</v>
      </c>
      <c r="F21" s="73" t="s">
        <v>300</v>
      </c>
      <c r="G21" s="86" t="s">
        <v>123</v>
      </c>
      <c r="H21" s="87"/>
      <c r="I21" s="87"/>
      <c r="J21" s="83">
        <v>1.2773199000000002E-2</v>
      </c>
      <c r="K21" s="84">
        <f t="shared" si="0"/>
        <v>9.1324011255327377E-6</v>
      </c>
      <c r="L21" s="84">
        <f>J21/'סכום נכסי הקרן'!$C$42</f>
        <v>1.6729049831658335E-6</v>
      </c>
    </row>
    <row r="22" spans="2:12">
      <c r="B22" s="76" t="s">
        <v>2704</v>
      </c>
      <c r="C22" s="73">
        <v>31211000</v>
      </c>
      <c r="D22" s="73">
        <v>11</v>
      </c>
      <c r="E22" s="73" t="s">
        <v>299</v>
      </c>
      <c r="F22" s="73" t="s">
        <v>300</v>
      </c>
      <c r="G22" s="86" t="s">
        <v>125</v>
      </c>
      <c r="H22" s="87"/>
      <c r="I22" s="87"/>
      <c r="J22" s="83">
        <v>2.3380000000000003E-6</v>
      </c>
      <c r="K22" s="84">
        <f t="shared" si="0"/>
        <v>1.67159016558777E-9</v>
      </c>
      <c r="L22" s="84">
        <f>J22/'סכום נכסי הקרן'!$C$42</f>
        <v>3.0620769711970495E-10</v>
      </c>
    </row>
    <row r="23" spans="2:12">
      <c r="B23" s="76" t="s">
        <v>2704</v>
      </c>
      <c r="C23" s="73">
        <v>30211000</v>
      </c>
      <c r="D23" s="73">
        <v>11</v>
      </c>
      <c r="E23" s="73" t="s">
        <v>299</v>
      </c>
      <c r="F23" s="73" t="s">
        <v>300</v>
      </c>
      <c r="G23" s="86" t="s">
        <v>124</v>
      </c>
      <c r="H23" s="87"/>
      <c r="I23" s="87"/>
      <c r="J23" s="83">
        <v>3.1968000000000003E-5</v>
      </c>
      <c r="K23" s="84">
        <f t="shared" si="0"/>
        <v>2.2856028406120543E-8</v>
      </c>
      <c r="L23" s="84">
        <f>J23/'סכום נכסי הקרן'!$C$42</f>
        <v>4.1868467329010812E-9</v>
      </c>
    </row>
    <row r="24" spans="2:12">
      <c r="B24" s="76" t="s">
        <v>2704</v>
      </c>
      <c r="C24" s="73">
        <v>30311000</v>
      </c>
      <c r="D24" s="73">
        <v>11</v>
      </c>
      <c r="E24" s="73" t="s">
        <v>299</v>
      </c>
      <c r="F24" s="73" t="s">
        <v>300</v>
      </c>
      <c r="G24" s="86" t="s">
        <v>121</v>
      </c>
      <c r="H24" s="87"/>
      <c r="I24" s="87"/>
      <c r="J24" s="83">
        <v>30.199637917000008</v>
      </c>
      <c r="K24" s="84">
        <f t="shared" si="0"/>
        <v>2.159170990007217E-2</v>
      </c>
      <c r="L24" s="84">
        <f>J24/'סכום נכסי הקרן'!$C$42</f>
        <v>3.9552444740861828E-3</v>
      </c>
    </row>
    <row r="25" spans="2:12">
      <c r="B25" s="76" t="s">
        <v>2705</v>
      </c>
      <c r="C25" s="73">
        <v>32012000</v>
      </c>
      <c r="D25" s="73">
        <v>12</v>
      </c>
      <c r="E25" s="73" t="s">
        <v>299</v>
      </c>
      <c r="F25" s="73" t="s">
        <v>300</v>
      </c>
      <c r="G25" s="86" t="s">
        <v>123</v>
      </c>
      <c r="H25" s="87"/>
      <c r="I25" s="87"/>
      <c r="J25" s="83">
        <v>9.9191305000000007E-2</v>
      </c>
      <c r="K25" s="84">
        <f t="shared" si="0"/>
        <v>7.091839604354876E-5</v>
      </c>
      <c r="L25" s="84">
        <f>J25/'סכום נכסי הקרן'!$C$42</f>
        <v>1.2991078305538184E-5</v>
      </c>
    </row>
    <row r="26" spans="2:12">
      <c r="B26" s="76" t="s">
        <v>2705</v>
      </c>
      <c r="C26" s="73">
        <v>30212000</v>
      </c>
      <c r="D26" s="73">
        <v>12</v>
      </c>
      <c r="E26" s="73" t="s">
        <v>299</v>
      </c>
      <c r="F26" s="73" t="s">
        <v>300</v>
      </c>
      <c r="G26" s="86" t="s">
        <v>124</v>
      </c>
      <c r="H26" s="87"/>
      <c r="I26" s="87"/>
      <c r="J26" s="83">
        <v>1.414095125</v>
      </c>
      <c r="K26" s="84">
        <f t="shared" si="0"/>
        <v>1.0110297280391822E-3</v>
      </c>
      <c r="L26" s="84">
        <f>J26/'סכום נכסי הקרן'!$C$42</f>
        <v>1.8520394000618104E-4</v>
      </c>
    </row>
    <row r="27" spans="2:12">
      <c r="B27" s="76" t="s">
        <v>2705</v>
      </c>
      <c r="C27" s="73">
        <v>30312000</v>
      </c>
      <c r="D27" s="73">
        <v>12</v>
      </c>
      <c r="E27" s="73" t="s">
        <v>299</v>
      </c>
      <c r="F27" s="73" t="s">
        <v>300</v>
      </c>
      <c r="G27" s="86" t="s">
        <v>121</v>
      </c>
      <c r="H27" s="87"/>
      <c r="I27" s="87"/>
      <c r="J27" s="83">
        <v>62.897275464000003</v>
      </c>
      <c r="K27" s="84">
        <f t="shared" si="0"/>
        <v>4.4969404237761905E-2</v>
      </c>
      <c r="L27" s="84">
        <f>J27/'סכום נכסי הקרן'!$C$42</f>
        <v>8.2376517856865526E-3</v>
      </c>
    </row>
    <row r="28" spans="2:12">
      <c r="B28" s="76" t="s">
        <v>2705</v>
      </c>
      <c r="C28" s="73">
        <v>31712000</v>
      </c>
      <c r="D28" s="73">
        <v>12</v>
      </c>
      <c r="E28" s="73" t="s">
        <v>299</v>
      </c>
      <c r="F28" s="73" t="s">
        <v>300</v>
      </c>
      <c r="G28" s="86" t="s">
        <v>130</v>
      </c>
      <c r="H28" s="87"/>
      <c r="I28" s="87"/>
      <c r="J28" s="83">
        <v>8.5353000000000009E-3</v>
      </c>
      <c r="K28" s="84">
        <f t="shared" si="0"/>
        <v>6.1024480497610323E-6</v>
      </c>
      <c r="L28" s="84">
        <f>J28/'סכום נכסי הקרן'!$C$42</f>
        <v>1.1178676463754568E-6</v>
      </c>
    </row>
    <row r="29" spans="2:12">
      <c r="B29" s="76" t="s">
        <v>2705</v>
      </c>
      <c r="C29" s="73">
        <v>31112000</v>
      </c>
      <c r="D29" s="73">
        <v>12</v>
      </c>
      <c r="E29" s="73" t="s">
        <v>299</v>
      </c>
      <c r="F29" s="73" t="s">
        <v>300</v>
      </c>
      <c r="G29" s="86" t="s">
        <v>129</v>
      </c>
      <c r="H29" s="87"/>
      <c r="I29" s="87"/>
      <c r="J29" s="83">
        <v>1.9939040000000003E-3</v>
      </c>
      <c r="K29" s="84">
        <f t="shared" si="0"/>
        <v>1.4255732752464145E-6</v>
      </c>
      <c r="L29" s="84">
        <f>J29/'סכום נכסי הקרן'!$C$42</f>
        <v>2.6114146797167162E-7</v>
      </c>
    </row>
    <row r="30" spans="2:12">
      <c r="B30" s="76" t="s">
        <v>2706</v>
      </c>
      <c r="C30" s="73">
        <v>32610000</v>
      </c>
      <c r="D30" s="73">
        <v>10</v>
      </c>
      <c r="E30" s="73" t="s">
        <v>299</v>
      </c>
      <c r="F30" s="73" t="s">
        <v>300</v>
      </c>
      <c r="G30" s="86" t="s">
        <v>126</v>
      </c>
      <c r="H30" s="87"/>
      <c r="I30" s="87"/>
      <c r="J30" s="83">
        <v>3.7595180000000003E-3</v>
      </c>
      <c r="K30" s="84">
        <f t="shared" si="0"/>
        <v>2.6879269957870837E-6</v>
      </c>
      <c r="L30" s="84">
        <f>J30/'סכום נכסי הקרן'!$C$42</f>
        <v>4.9238381054751021E-7</v>
      </c>
    </row>
    <row r="31" spans="2:12">
      <c r="B31" s="76" t="s">
        <v>2706</v>
      </c>
      <c r="C31" s="73">
        <v>34510000</v>
      </c>
      <c r="D31" s="73">
        <v>10</v>
      </c>
      <c r="E31" s="73" t="s">
        <v>299</v>
      </c>
      <c r="F31" s="73" t="s">
        <v>300</v>
      </c>
      <c r="G31" s="86" t="s">
        <v>123</v>
      </c>
      <c r="H31" s="87"/>
      <c r="I31" s="87"/>
      <c r="J31" s="83">
        <v>1.1490253990000003</v>
      </c>
      <c r="K31" s="84">
        <f t="shared" si="0"/>
        <v>8.2151392514070304E-4</v>
      </c>
      <c r="L31" s="84">
        <f>J31/'סכום נכסי הקרן'!$C$42</f>
        <v>1.5048777645844321E-4</v>
      </c>
    </row>
    <row r="32" spans="2:12">
      <c r="B32" s="76" t="s">
        <v>2706</v>
      </c>
      <c r="C32" s="73">
        <v>33810000</v>
      </c>
      <c r="D32" s="73">
        <v>10</v>
      </c>
      <c r="E32" s="73" t="s">
        <v>299</v>
      </c>
      <c r="F32" s="73" t="s">
        <v>300</v>
      </c>
      <c r="G32" s="86" t="s">
        <v>124</v>
      </c>
      <c r="H32" s="87"/>
      <c r="I32" s="87"/>
      <c r="J32" s="83">
        <v>1.2918415900000002</v>
      </c>
      <c r="K32" s="84">
        <f t="shared" si="0"/>
        <v>9.2362262503903683E-4</v>
      </c>
      <c r="L32" s="84">
        <f>J32/'סכום נכסי הקרן'!$C$42</f>
        <v>1.691924030442079E-4</v>
      </c>
    </row>
    <row r="33" spans="2:12">
      <c r="B33" s="76" t="s">
        <v>2706</v>
      </c>
      <c r="C33" s="73">
        <v>34610000</v>
      </c>
      <c r="D33" s="73">
        <v>10</v>
      </c>
      <c r="E33" s="73" t="s">
        <v>299</v>
      </c>
      <c r="F33" s="73" t="s">
        <v>300</v>
      </c>
      <c r="G33" s="86" t="s">
        <v>125</v>
      </c>
      <c r="H33" s="87"/>
      <c r="I33" s="87"/>
      <c r="J33" s="83">
        <v>2.1584389999999998E-3</v>
      </c>
      <c r="K33" s="84">
        <f t="shared" si="0"/>
        <v>1.5432101819594097E-6</v>
      </c>
      <c r="L33" s="84">
        <f>J33/'סכום נכסי הקרן'!$C$42</f>
        <v>2.8269060545909267E-7</v>
      </c>
    </row>
    <row r="34" spans="2:12">
      <c r="B34" s="76" t="s">
        <v>2706</v>
      </c>
      <c r="C34" s="73">
        <v>31710000</v>
      </c>
      <c r="D34" s="73">
        <v>10</v>
      </c>
      <c r="E34" s="73" t="s">
        <v>299</v>
      </c>
      <c r="F34" s="73" t="s">
        <v>300</v>
      </c>
      <c r="G34" s="86" t="s">
        <v>130</v>
      </c>
      <c r="H34" s="87"/>
      <c r="I34" s="87"/>
      <c r="J34" s="83">
        <v>0.85146231699999997</v>
      </c>
      <c r="K34" s="84">
        <f t="shared" si="0"/>
        <v>6.0876648223514803E-4</v>
      </c>
      <c r="L34" s="84">
        <f>J34/'סכום נכסי הקרן'!$C$42</f>
        <v>1.1151596033908391E-4</v>
      </c>
    </row>
    <row r="35" spans="2:12">
      <c r="B35" s="76" t="s">
        <v>2706</v>
      </c>
      <c r="C35" s="73">
        <v>30710000</v>
      </c>
      <c r="D35" s="73">
        <v>10</v>
      </c>
      <c r="E35" s="73" t="s">
        <v>299</v>
      </c>
      <c r="F35" s="73" t="s">
        <v>300</v>
      </c>
      <c r="G35" s="86" t="s">
        <v>1472</v>
      </c>
      <c r="H35" s="87"/>
      <c r="I35" s="87"/>
      <c r="J35" s="83">
        <v>4.2511024999999994E-2</v>
      </c>
      <c r="K35" s="84">
        <f t="shared" si="0"/>
        <v>3.0393931274189825E-5</v>
      </c>
      <c r="L35" s="84">
        <f>J35/'סכום נכסי הקרן'!$C$42</f>
        <v>5.5676659826553474E-6</v>
      </c>
    </row>
    <row r="36" spans="2:12">
      <c r="B36" s="76" t="s">
        <v>2706</v>
      </c>
      <c r="C36" s="73">
        <v>34710000</v>
      </c>
      <c r="D36" s="73">
        <v>10</v>
      </c>
      <c r="E36" s="73" t="s">
        <v>299</v>
      </c>
      <c r="F36" s="73" t="s">
        <v>300</v>
      </c>
      <c r="G36" s="86" t="s">
        <v>129</v>
      </c>
      <c r="H36" s="87"/>
      <c r="I36" s="87"/>
      <c r="J36" s="83">
        <v>9.5648100000000013E-4</v>
      </c>
      <c r="K36" s="84">
        <f t="shared" si="0"/>
        <v>6.8385125456439512E-7</v>
      </c>
      <c r="L36" s="84">
        <f>J36/'סכום נכסי הקרן'!$C$42</f>
        <v>1.2527024993530904E-7</v>
      </c>
    </row>
    <row r="37" spans="2:12">
      <c r="B37" s="76" t="s">
        <v>2706</v>
      </c>
      <c r="C37" s="73">
        <v>31410000</v>
      </c>
      <c r="D37" s="73">
        <v>10</v>
      </c>
      <c r="E37" s="73" t="s">
        <v>299</v>
      </c>
      <c r="F37" s="73" t="s">
        <v>300</v>
      </c>
      <c r="G37" s="86" t="s">
        <v>121</v>
      </c>
      <c r="H37" s="87"/>
      <c r="I37" s="87"/>
      <c r="J37" s="83">
        <v>34.717790000000008</v>
      </c>
      <c r="K37" s="84">
        <f t="shared" si="0"/>
        <v>2.4822034360539535E-2</v>
      </c>
      <c r="L37" s="84">
        <f>J37/'סכום נכסי הקרן'!$C$42</f>
        <v>4.5469865376328153E-3</v>
      </c>
    </row>
    <row r="38" spans="2:12">
      <c r="B38" s="76" t="s">
        <v>2706</v>
      </c>
      <c r="C38" s="73">
        <v>34010000</v>
      </c>
      <c r="D38" s="73">
        <v>10</v>
      </c>
      <c r="E38" s="73" t="s">
        <v>299</v>
      </c>
      <c r="F38" s="73" t="s">
        <v>300</v>
      </c>
      <c r="G38" s="86" t="s">
        <v>121</v>
      </c>
      <c r="H38" s="87"/>
      <c r="I38" s="87"/>
      <c r="J38" s="83">
        <v>184.20715205400001</v>
      </c>
      <c r="K38" s="84">
        <f t="shared" si="0"/>
        <v>0.13170182369734704</v>
      </c>
      <c r="L38" s="84">
        <f>J38/'סכום נכסי הקרן'!$C$42</f>
        <v>2.4125597871443399E-2</v>
      </c>
    </row>
    <row r="39" spans="2:12">
      <c r="B39" s="76" t="s">
        <v>2707</v>
      </c>
      <c r="C39" s="73">
        <v>33820000</v>
      </c>
      <c r="D39" s="73">
        <v>20</v>
      </c>
      <c r="E39" s="73" t="s">
        <v>299</v>
      </c>
      <c r="F39" s="73" t="s">
        <v>300</v>
      </c>
      <c r="G39" s="86" t="s">
        <v>124</v>
      </c>
      <c r="H39" s="87"/>
      <c r="I39" s="87"/>
      <c r="J39" s="83">
        <v>1.9600500000000005E-4</v>
      </c>
      <c r="K39" s="84">
        <f t="shared" si="0"/>
        <v>1.4013688212405086E-7</v>
      </c>
      <c r="L39" s="84">
        <f>J39/'סכום נכסי הקרן'!$C$42</f>
        <v>2.5670761195016159E-8</v>
      </c>
    </row>
    <row r="40" spans="2:12">
      <c r="B40" s="76" t="s">
        <v>2707</v>
      </c>
      <c r="C40" s="73">
        <v>32020000</v>
      </c>
      <c r="D40" s="73">
        <v>20</v>
      </c>
      <c r="E40" s="73" t="s">
        <v>299</v>
      </c>
      <c r="F40" s="73" t="s">
        <v>300</v>
      </c>
      <c r="G40" s="86" t="s">
        <v>123</v>
      </c>
      <c r="H40" s="87"/>
      <c r="I40" s="87"/>
      <c r="J40" s="83">
        <v>6.0242600000000009E-4</v>
      </c>
      <c r="K40" s="84">
        <f t="shared" si="0"/>
        <v>4.3071401928758679E-7</v>
      </c>
      <c r="L40" s="84">
        <f>J40/'סכום נכסי הקרן'!$C$42</f>
        <v>7.8899691251084431E-8</v>
      </c>
    </row>
    <row r="41" spans="2:12">
      <c r="B41" s="76" t="s">
        <v>2707</v>
      </c>
      <c r="C41" s="73">
        <v>31720000</v>
      </c>
      <c r="D41" s="73">
        <v>20</v>
      </c>
      <c r="E41" s="73" t="s">
        <v>299</v>
      </c>
      <c r="F41" s="73" t="s">
        <v>300</v>
      </c>
      <c r="G41" s="86" t="s">
        <v>130</v>
      </c>
      <c r="H41" s="87"/>
      <c r="I41" s="87"/>
      <c r="J41" s="83">
        <v>3.4770000000000003E-6</v>
      </c>
      <c r="K41" s="84">
        <f t="shared" si="0"/>
        <v>2.4859362727753104E-9</v>
      </c>
      <c r="L41" s="84">
        <f>J41/'סכום נכסי הקרן'!$C$42</f>
        <v>4.5538244776955265E-10</v>
      </c>
    </row>
    <row r="42" spans="2:12">
      <c r="B42" s="76" t="s">
        <v>2707</v>
      </c>
      <c r="C42" s="73">
        <v>34020000</v>
      </c>
      <c r="D42" s="73">
        <v>20</v>
      </c>
      <c r="E42" s="73" t="s">
        <v>299</v>
      </c>
      <c r="F42" s="73" t="s">
        <v>300</v>
      </c>
      <c r="G42" s="86" t="s">
        <v>121</v>
      </c>
      <c r="H42" s="87"/>
      <c r="I42" s="87"/>
      <c r="J42" s="83">
        <v>81.181987003000017</v>
      </c>
      <c r="K42" s="84">
        <f t="shared" si="0"/>
        <v>5.8042348630063717E-2</v>
      </c>
      <c r="L42" s="84">
        <f>J42/'סכום נכסי הקרן'!$C$42</f>
        <v>1.0632399182117388E-2</v>
      </c>
    </row>
    <row r="43" spans="2:12">
      <c r="B43" s="76" t="s">
        <v>2707</v>
      </c>
      <c r="C43" s="73">
        <v>30820000</v>
      </c>
      <c r="D43" s="73">
        <v>20</v>
      </c>
      <c r="E43" s="73" t="s">
        <v>299</v>
      </c>
      <c r="F43" s="73" t="s">
        <v>300</v>
      </c>
      <c r="G43" s="86" t="s">
        <v>127</v>
      </c>
      <c r="H43" s="87"/>
      <c r="I43" s="87"/>
      <c r="J43" s="83">
        <v>3.1999999999999995E-8</v>
      </c>
      <c r="K43" s="84">
        <f t="shared" si="0"/>
        <v>2.2878907313433971E-11</v>
      </c>
      <c r="L43" s="84">
        <f>J43/'סכום נכסי הקרן'!$C$42</f>
        <v>4.1910377706717518E-12</v>
      </c>
    </row>
    <row r="44" spans="2:12">
      <c r="B44" s="76" t="s">
        <v>2707</v>
      </c>
      <c r="C44" s="73">
        <v>34520000</v>
      </c>
      <c r="D44" s="73">
        <v>20</v>
      </c>
      <c r="E44" s="73" t="s">
        <v>299</v>
      </c>
      <c r="F44" s="73" t="s">
        <v>300</v>
      </c>
      <c r="G44" s="86" t="s">
        <v>123</v>
      </c>
      <c r="H44" s="87"/>
      <c r="I44" s="87"/>
      <c r="J44" s="83">
        <v>3.0320173000000002E-2</v>
      </c>
      <c r="K44" s="84">
        <f t="shared" si="0"/>
        <v>2.1677888368571356E-5</v>
      </c>
      <c r="L44" s="84">
        <f>J44/'סכום נכסי הקרן'!$C$42</f>
        <v>3.9710309455094332E-6</v>
      </c>
    </row>
    <row r="45" spans="2:12">
      <c r="B45" s="76" t="s">
        <v>2707</v>
      </c>
      <c r="C45" s="73">
        <v>31120000</v>
      </c>
      <c r="D45" s="73">
        <v>20</v>
      </c>
      <c r="E45" s="73" t="s">
        <v>299</v>
      </c>
      <c r="F45" s="73" t="s">
        <v>300</v>
      </c>
      <c r="G45" s="86" t="s">
        <v>129</v>
      </c>
      <c r="H45" s="87"/>
      <c r="I45" s="87"/>
      <c r="J45" s="83">
        <v>2.9110844000000007E-2</v>
      </c>
      <c r="K45" s="84">
        <f t="shared" si="0"/>
        <v>2.0813259427869864E-5</v>
      </c>
      <c r="L45" s="84">
        <f>J45/'סכום נכסי הקרן'!$C$42</f>
        <v>3.8126452106291625E-6</v>
      </c>
    </row>
    <row r="46" spans="2:12">
      <c r="B46" s="76" t="s">
        <v>2707</v>
      </c>
      <c r="C46" s="73">
        <v>31220000</v>
      </c>
      <c r="D46" s="73">
        <v>20</v>
      </c>
      <c r="E46" s="73" t="s">
        <v>299</v>
      </c>
      <c r="F46" s="73" t="s">
        <v>300</v>
      </c>
      <c r="G46" s="86" t="s">
        <v>125</v>
      </c>
      <c r="H46" s="87"/>
      <c r="I46" s="87"/>
      <c r="J46" s="83">
        <v>4.2131800000000006E-4</v>
      </c>
      <c r="K46" s="84">
        <f t="shared" si="0"/>
        <v>3.0122798348379303E-7</v>
      </c>
      <c r="L46" s="84">
        <f>J46/'סכום נכסי הקרן'!$C$42</f>
        <v>5.5179989108246306E-8</v>
      </c>
    </row>
    <row r="47" spans="2:12">
      <c r="B47" s="72"/>
      <c r="C47" s="73"/>
      <c r="D47" s="73"/>
      <c r="E47" s="73"/>
      <c r="F47" s="73"/>
      <c r="G47" s="73"/>
      <c r="H47" s="73"/>
      <c r="I47" s="73"/>
      <c r="J47" s="73"/>
      <c r="K47" s="84"/>
      <c r="L47" s="73"/>
    </row>
    <row r="48" spans="2:12">
      <c r="B48" s="70" t="s">
        <v>184</v>
      </c>
      <c r="C48" s="71"/>
      <c r="D48" s="71"/>
      <c r="E48" s="71"/>
      <c r="F48" s="71"/>
      <c r="G48" s="71"/>
      <c r="H48" s="71"/>
      <c r="I48" s="71"/>
      <c r="J48" s="80">
        <f>SUM(J49)</f>
        <v>47.145854522000015</v>
      </c>
      <c r="K48" s="81">
        <f t="shared" ref="K48:K49" si="1">IFERROR(J48/$J$10,0)</f>
        <v>3.3707676119421263E-2</v>
      </c>
      <c r="L48" s="103">
        <f>J48/'סכום נכסי הקרן'!$C$42</f>
        <v>6.1746892822593033E-3</v>
      </c>
    </row>
    <row r="49" spans="2:12">
      <c r="B49" s="111" t="s">
        <v>38</v>
      </c>
      <c r="C49" s="71"/>
      <c r="D49" s="71"/>
      <c r="E49" s="71"/>
      <c r="F49" s="71"/>
      <c r="G49" s="71"/>
      <c r="H49" s="71"/>
      <c r="I49" s="71"/>
      <c r="J49" s="80">
        <f>SUM(J50:J52)</f>
        <v>47.145854522000015</v>
      </c>
      <c r="K49" s="81">
        <f t="shared" si="1"/>
        <v>3.3707676119421263E-2</v>
      </c>
      <c r="L49" s="103">
        <f>J49/'סכום נכסי הקרן'!$C$42</f>
        <v>6.1746892822593033E-3</v>
      </c>
    </row>
    <row r="50" spans="2:12">
      <c r="B50" s="76" t="s">
        <v>2708</v>
      </c>
      <c r="C50" s="73">
        <v>31785000</v>
      </c>
      <c r="D50" s="73">
        <v>85</v>
      </c>
      <c r="E50" s="73" t="s">
        <v>685</v>
      </c>
      <c r="F50" s="73" t="s">
        <v>642</v>
      </c>
      <c r="G50" s="86" t="s">
        <v>130</v>
      </c>
      <c r="H50" s="87"/>
      <c r="I50" s="87"/>
      <c r="J50" s="83">
        <v>1.8545738030000003</v>
      </c>
      <c r="K50" s="84">
        <f>IFERROR(J50/$J$10,0)</f>
        <v>1.3259569420237427E-3</v>
      </c>
      <c r="L50" s="84">
        <f>J50/'סכום נכסי הקרן'!$C$42</f>
        <v>2.4289340177722986E-4</v>
      </c>
    </row>
    <row r="51" spans="2:12">
      <c r="B51" s="76" t="s">
        <v>2708</v>
      </c>
      <c r="C51" s="73">
        <v>32085000</v>
      </c>
      <c r="D51" s="73">
        <v>85</v>
      </c>
      <c r="E51" s="73" t="s">
        <v>685</v>
      </c>
      <c r="F51" s="73" t="s">
        <v>642</v>
      </c>
      <c r="G51" s="86" t="s">
        <v>123</v>
      </c>
      <c r="H51" s="87"/>
      <c r="I51" s="87"/>
      <c r="J51" s="83">
        <v>6.799854305000002</v>
      </c>
      <c r="K51" s="84">
        <f>IFERROR(J51/$J$10,0)</f>
        <v>4.8616636371546888E-3</v>
      </c>
      <c r="L51" s="84">
        <f>J51/'סכום נכסי הקרן'!$C$42</f>
        <v>8.9057644460374772E-4</v>
      </c>
    </row>
    <row r="52" spans="2:12">
      <c r="B52" s="76" t="s">
        <v>2708</v>
      </c>
      <c r="C52" s="73">
        <v>30385000</v>
      </c>
      <c r="D52" s="73">
        <v>85</v>
      </c>
      <c r="E52" s="73" t="s">
        <v>685</v>
      </c>
      <c r="F52" s="73" t="s">
        <v>642</v>
      </c>
      <c r="G52" s="86" t="s">
        <v>121</v>
      </c>
      <c r="H52" s="87"/>
      <c r="I52" s="87"/>
      <c r="J52" s="83">
        <v>38.49142641400001</v>
      </c>
      <c r="K52" s="84">
        <f>IFERROR(J52/$J$10,0)</f>
        <v>2.7520055540242828E-2</v>
      </c>
      <c r="L52" s="84">
        <f>J52/'סכום נכסי הקרן'!$C$42</f>
        <v>5.0412194358783252E-3</v>
      </c>
    </row>
    <row r="53" spans="2:12">
      <c r="B53" s="76"/>
      <c r="C53" s="73"/>
      <c r="D53" s="73"/>
      <c r="E53" s="73"/>
      <c r="F53" s="73"/>
      <c r="G53" s="86"/>
      <c r="H53" s="73"/>
      <c r="I53" s="73"/>
      <c r="J53" s="83"/>
      <c r="K53" s="84"/>
      <c r="L53" s="84"/>
    </row>
    <row r="54" spans="2:12">
      <c r="B54" s="76"/>
      <c r="C54" s="73"/>
      <c r="D54" s="73"/>
      <c r="E54" s="73"/>
      <c r="F54" s="73"/>
      <c r="G54" s="86"/>
      <c r="H54" s="73"/>
      <c r="I54" s="73"/>
      <c r="J54" s="83"/>
      <c r="K54" s="84"/>
      <c r="L54" s="84"/>
    </row>
    <row r="55" spans="2:12">
      <c r="B55" s="76"/>
      <c r="C55" s="73"/>
      <c r="D55" s="73"/>
      <c r="E55" s="73"/>
      <c r="F55" s="73"/>
      <c r="G55" s="86"/>
      <c r="H55" s="73"/>
      <c r="I55" s="73"/>
      <c r="J55" s="83"/>
      <c r="K55" s="84"/>
      <c r="L55" s="84"/>
    </row>
    <row r="56" spans="2:12">
      <c r="B56" s="76"/>
      <c r="C56" s="73"/>
      <c r="D56" s="73"/>
      <c r="E56" s="73"/>
      <c r="F56" s="73"/>
      <c r="G56" s="86"/>
      <c r="H56" s="73"/>
      <c r="I56" s="73"/>
      <c r="J56" s="83"/>
      <c r="K56" s="84"/>
      <c r="L56" s="84"/>
    </row>
    <row r="57" spans="2:12">
      <c r="B57" s="76"/>
      <c r="C57" s="73"/>
      <c r="D57" s="73"/>
      <c r="E57" s="73"/>
      <c r="F57" s="73"/>
      <c r="G57" s="86"/>
      <c r="H57" s="73"/>
      <c r="I57" s="73"/>
      <c r="J57" s="83"/>
      <c r="K57" s="84"/>
      <c r="L57" s="84"/>
    </row>
    <row r="58" spans="2:12">
      <c r="B58" s="76"/>
      <c r="C58" s="73"/>
      <c r="D58" s="73"/>
      <c r="E58" s="73"/>
      <c r="F58" s="73"/>
      <c r="G58" s="86"/>
      <c r="H58" s="73"/>
      <c r="I58" s="73"/>
      <c r="J58" s="83"/>
      <c r="K58" s="84"/>
      <c r="L58" s="84"/>
    </row>
    <row r="59" spans="2:12">
      <c r="B59" s="76"/>
      <c r="C59" s="73"/>
      <c r="D59" s="73"/>
      <c r="E59" s="73"/>
      <c r="F59" s="73"/>
      <c r="G59" s="86"/>
      <c r="H59" s="73"/>
      <c r="I59" s="73"/>
      <c r="J59" s="83"/>
      <c r="K59" s="84"/>
      <c r="L59" s="84"/>
    </row>
    <row r="60" spans="2:12">
      <c r="B60" s="76"/>
      <c r="C60" s="73"/>
      <c r="D60" s="73"/>
      <c r="E60" s="73"/>
      <c r="F60" s="73"/>
      <c r="G60" s="86"/>
      <c r="H60" s="73"/>
      <c r="I60" s="73"/>
      <c r="J60" s="83"/>
      <c r="K60" s="84"/>
      <c r="L60" s="84"/>
    </row>
    <row r="61" spans="2:12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2"/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2"/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4" t="s">
        <v>206</v>
      </c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5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2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2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2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2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2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2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2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2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2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2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2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2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2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2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2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2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2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2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2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2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2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2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2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2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2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2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2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2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2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2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2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2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2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2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2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2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2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2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2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2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2"/>
      <c r="D474" s="113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2"/>
      <c r="D475" s="113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2"/>
      <c r="D476" s="113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2"/>
      <c r="D477" s="113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2"/>
      <c r="D478" s="113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2"/>
      <c r="D479" s="113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2"/>
      <c r="D480" s="113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2"/>
      <c r="D481" s="113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2"/>
      <c r="D482" s="113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2"/>
      <c r="D483" s="113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2"/>
      <c r="D484" s="113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2"/>
      <c r="D485" s="113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2"/>
      <c r="D486" s="113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2"/>
      <c r="D487" s="113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2"/>
      <c r="D488" s="113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2"/>
      <c r="D489" s="113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2"/>
      <c r="D490" s="113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2"/>
      <c r="D491" s="113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2"/>
      <c r="D492" s="113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2"/>
      <c r="D493" s="113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2"/>
      <c r="D494" s="113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2"/>
      <c r="D495" s="113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2"/>
      <c r="D496" s="113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2"/>
      <c r="D497" s="113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2"/>
      <c r="D498" s="113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2"/>
      <c r="D499" s="113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2"/>
      <c r="D500" s="113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2"/>
      <c r="D501" s="113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2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2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2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2"/>
      <c r="D505" s="113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E515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4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135</v>
      </c>
      <c r="C1" s="67" t="s" vm="1">
        <v>216</v>
      </c>
    </row>
    <row r="2" spans="2:11">
      <c r="B2" s="46" t="s">
        <v>134</v>
      </c>
      <c r="C2" s="67" t="s">
        <v>217</v>
      </c>
    </row>
    <row r="3" spans="2:11">
      <c r="B3" s="46" t="s">
        <v>136</v>
      </c>
      <c r="C3" s="67" t="s">
        <v>215</v>
      </c>
    </row>
    <row r="4" spans="2:11">
      <c r="B4" s="46" t="s">
        <v>137</v>
      </c>
      <c r="C4" s="67">
        <v>14242</v>
      </c>
    </row>
    <row r="6" spans="2:11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90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63">
      <c r="B8" s="21" t="s">
        <v>105</v>
      </c>
      <c r="C8" s="29" t="s">
        <v>40</v>
      </c>
      <c r="D8" s="29" t="s">
        <v>58</v>
      </c>
      <c r="E8" s="29" t="s">
        <v>92</v>
      </c>
      <c r="F8" s="29" t="s">
        <v>93</v>
      </c>
      <c r="G8" s="29" t="s">
        <v>191</v>
      </c>
      <c r="H8" s="29" t="s">
        <v>190</v>
      </c>
      <c r="I8" s="29" t="s">
        <v>100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44</v>
      </c>
      <c r="C11" s="69"/>
      <c r="D11" s="69"/>
      <c r="E11" s="69"/>
      <c r="F11" s="69"/>
      <c r="G11" s="77"/>
      <c r="H11" s="79"/>
      <c r="I11" s="77">
        <v>-26.755701144</v>
      </c>
      <c r="J11" s="78">
        <f>IFERROR(I11/$I$11,0)</f>
        <v>1</v>
      </c>
      <c r="K11" s="78">
        <f>I11/'סכום נכסי הקרן'!$C$42</f>
        <v>-3.5041923148534195E-3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-31.820230496999994</v>
      </c>
      <c r="J12" s="81">
        <f t="shared" ref="J12:J75" si="0">IFERROR(I12/$I$11,0)</f>
        <v>1.1892878577818815</v>
      </c>
      <c r="K12" s="81">
        <f>I12/'סכום נכסי הקרן'!$C$42</f>
        <v>-4.1674933713877552E-3</v>
      </c>
    </row>
    <row r="13" spans="2:11">
      <c r="B13" s="89" t="s">
        <v>180</v>
      </c>
      <c r="C13" s="71"/>
      <c r="D13" s="71"/>
      <c r="E13" s="71"/>
      <c r="F13" s="71"/>
      <c r="G13" s="80"/>
      <c r="H13" s="82"/>
      <c r="I13" s="80">
        <v>0.98691844100000015</v>
      </c>
      <c r="J13" s="81">
        <f t="shared" si="0"/>
        <v>-3.6886285868136102E-2</v>
      </c>
      <c r="K13" s="81">
        <f>I13/'סכום נכסי הקרן'!$C$42</f>
        <v>1.2925663946260882E-4</v>
      </c>
    </row>
    <row r="14" spans="2:11">
      <c r="B14" s="76" t="s">
        <v>2005</v>
      </c>
      <c r="C14" s="73" t="s">
        <v>2006</v>
      </c>
      <c r="D14" s="86" t="s">
        <v>510</v>
      </c>
      <c r="E14" s="86" t="s">
        <v>122</v>
      </c>
      <c r="F14" s="94">
        <v>44952</v>
      </c>
      <c r="G14" s="83">
        <v>2828.2172260000002</v>
      </c>
      <c r="H14" s="85">
        <v>-35.132581999999999</v>
      </c>
      <c r="I14" s="83">
        <v>-0.99362573600000004</v>
      </c>
      <c r="J14" s="84">
        <f t="shared" si="0"/>
        <v>3.7136972440089538E-2</v>
      </c>
      <c r="K14" s="84">
        <f>I14/'סכום נכסי הקרן'!$C$42</f>
        <v>-1.3013509342148498E-4</v>
      </c>
    </row>
    <row r="15" spans="2:11">
      <c r="B15" s="76" t="s">
        <v>907</v>
      </c>
      <c r="C15" s="73" t="s">
        <v>2007</v>
      </c>
      <c r="D15" s="86" t="s">
        <v>510</v>
      </c>
      <c r="E15" s="86" t="s">
        <v>122</v>
      </c>
      <c r="F15" s="94">
        <v>44952</v>
      </c>
      <c r="G15" s="83">
        <v>4707.2227280000006</v>
      </c>
      <c r="H15" s="85">
        <v>-6.1673660000000003</v>
      </c>
      <c r="I15" s="83">
        <v>-0.29031166600000008</v>
      </c>
      <c r="J15" s="84">
        <f t="shared" si="0"/>
        <v>1.0850460036069839E-2</v>
      </c>
      <c r="K15" s="84">
        <f>I15/'סכום נכסי הקרן'!$C$42</f>
        <v>-3.8022098671020088E-5</v>
      </c>
    </row>
    <row r="16" spans="2:11" s="6" customFormat="1">
      <c r="B16" s="76" t="s">
        <v>920</v>
      </c>
      <c r="C16" s="73" t="s">
        <v>2008</v>
      </c>
      <c r="D16" s="86" t="s">
        <v>510</v>
      </c>
      <c r="E16" s="86" t="s">
        <v>122</v>
      </c>
      <c r="F16" s="94">
        <v>44882</v>
      </c>
      <c r="G16" s="83">
        <v>1272.4024580000003</v>
      </c>
      <c r="H16" s="85">
        <v>1.585175</v>
      </c>
      <c r="I16" s="83">
        <v>2.0169808000000004E-2</v>
      </c>
      <c r="J16" s="84">
        <f t="shared" si="0"/>
        <v>-7.5385084814056941E-4</v>
      </c>
      <c r="K16" s="84">
        <f>I16/'סכום נכסי הקרן'!$C$42</f>
        <v>2.6416383485999158E-6</v>
      </c>
    </row>
    <row r="17" spans="2:11" s="6" customFormat="1">
      <c r="B17" s="76" t="s">
        <v>920</v>
      </c>
      <c r="C17" s="73" t="s">
        <v>2009</v>
      </c>
      <c r="D17" s="86" t="s">
        <v>510</v>
      </c>
      <c r="E17" s="86" t="s">
        <v>122</v>
      </c>
      <c r="F17" s="94">
        <v>44965</v>
      </c>
      <c r="G17" s="83">
        <v>1322.8171920000002</v>
      </c>
      <c r="H17" s="85">
        <v>2.1349860000000001</v>
      </c>
      <c r="I17" s="83">
        <v>2.8241966000000004E-2</v>
      </c>
      <c r="J17" s="84">
        <f t="shared" si="0"/>
        <v>-1.0555494639441845E-3</v>
      </c>
      <c r="K17" s="84">
        <f>I17/'סכום נכסי הקרן'!$C$42</f>
        <v>3.6988483195008579E-6</v>
      </c>
    </row>
    <row r="18" spans="2:11" s="6" customFormat="1">
      <c r="B18" s="76" t="s">
        <v>1035</v>
      </c>
      <c r="C18" s="73" t="s">
        <v>2010</v>
      </c>
      <c r="D18" s="86" t="s">
        <v>510</v>
      </c>
      <c r="E18" s="86" t="s">
        <v>122</v>
      </c>
      <c r="F18" s="94">
        <v>44965</v>
      </c>
      <c r="G18" s="83">
        <v>1131.2645700000003</v>
      </c>
      <c r="H18" s="85">
        <v>19.151985</v>
      </c>
      <c r="I18" s="83">
        <v>0.21665962100000002</v>
      </c>
      <c r="J18" s="84">
        <f t="shared" si="0"/>
        <v>-8.0976992467486214E-3</v>
      </c>
      <c r="K18" s="84">
        <f>I18/'סכום נכסי הקרן'!$C$42</f>
        <v>2.8375895468450843E-5</v>
      </c>
    </row>
    <row r="19" spans="2:11">
      <c r="B19" s="76" t="s">
        <v>1035</v>
      </c>
      <c r="C19" s="73" t="s">
        <v>2011</v>
      </c>
      <c r="D19" s="86" t="s">
        <v>510</v>
      </c>
      <c r="E19" s="86" t="s">
        <v>122</v>
      </c>
      <c r="F19" s="94">
        <v>44952</v>
      </c>
      <c r="G19" s="83">
        <v>3257.0107580000004</v>
      </c>
      <c r="H19" s="85">
        <v>31.591823000000002</v>
      </c>
      <c r="I19" s="83">
        <v>1.0289490730000002</v>
      </c>
      <c r="J19" s="84">
        <f t="shared" si="0"/>
        <v>-3.8457189645756798E-2</v>
      </c>
      <c r="K19" s="84">
        <f>I19/'סכום נכסי הקרן'!$C$42</f>
        <v>1.3476138840752148E-4</v>
      </c>
    </row>
    <row r="20" spans="2:11">
      <c r="B20" s="76" t="s">
        <v>933</v>
      </c>
      <c r="C20" s="73" t="s">
        <v>2012</v>
      </c>
      <c r="D20" s="86" t="s">
        <v>510</v>
      </c>
      <c r="E20" s="86" t="s">
        <v>122</v>
      </c>
      <c r="F20" s="94">
        <v>45091</v>
      </c>
      <c r="G20" s="83">
        <v>2771.4959650000005</v>
      </c>
      <c r="H20" s="85">
        <v>14.614584000000001</v>
      </c>
      <c r="I20" s="83">
        <v>0.40504261500000005</v>
      </c>
      <c r="J20" s="84">
        <f t="shared" si="0"/>
        <v>-1.513855356733312E-2</v>
      </c>
      <c r="K20" s="84">
        <f>I20/'סכום נכסי הקרן'!$C$42</f>
        <v>5.3048403068645536E-5</v>
      </c>
    </row>
    <row r="21" spans="2:11">
      <c r="B21" s="76" t="s">
        <v>952</v>
      </c>
      <c r="C21" s="73" t="s">
        <v>2013</v>
      </c>
      <c r="D21" s="86" t="s">
        <v>510</v>
      </c>
      <c r="E21" s="86" t="s">
        <v>122</v>
      </c>
      <c r="F21" s="94">
        <v>44917</v>
      </c>
      <c r="G21" s="83">
        <v>4480.6039460000002</v>
      </c>
      <c r="H21" s="85">
        <v>4.195055</v>
      </c>
      <c r="I21" s="83">
        <v>0.18796378300000002</v>
      </c>
      <c r="J21" s="84">
        <f t="shared" si="0"/>
        <v>-7.0251862206253991E-3</v>
      </c>
      <c r="K21" s="84">
        <f>I21/'סכום נכסי הקרן'!$C$42</f>
        <v>2.4617603564729661E-5</v>
      </c>
    </row>
    <row r="22" spans="2:11">
      <c r="B22" s="76" t="s">
        <v>952</v>
      </c>
      <c r="C22" s="73" t="s">
        <v>2014</v>
      </c>
      <c r="D22" s="86" t="s">
        <v>510</v>
      </c>
      <c r="E22" s="86" t="s">
        <v>122</v>
      </c>
      <c r="F22" s="94">
        <v>45043</v>
      </c>
      <c r="G22" s="83">
        <v>3692.6017800000009</v>
      </c>
      <c r="H22" s="85">
        <v>10.394539999999999</v>
      </c>
      <c r="I22" s="83">
        <v>0.38382897700000007</v>
      </c>
      <c r="J22" s="84">
        <f t="shared" si="0"/>
        <v>-1.4345689351746784E-2</v>
      </c>
      <c r="K22" s="84">
        <f>I22/'סכום נכסי הקרן'!$C$42</f>
        <v>5.0270054377665617E-5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1994</v>
      </c>
      <c r="C24" s="71"/>
      <c r="D24" s="71"/>
      <c r="E24" s="71"/>
      <c r="F24" s="71"/>
      <c r="G24" s="80"/>
      <c r="H24" s="82"/>
      <c r="I24" s="80">
        <v>-33.042639730000005</v>
      </c>
      <c r="J24" s="81">
        <f t="shared" si="0"/>
        <v>1.2349756619033645</v>
      </c>
      <c r="K24" s="81">
        <f>I24/'סכום נכסי הקרן'!$C$42</f>
        <v>-4.3275922234727844E-3</v>
      </c>
    </row>
    <row r="25" spans="2:11">
      <c r="B25" s="76" t="s">
        <v>2015</v>
      </c>
      <c r="C25" s="73" t="s">
        <v>2016</v>
      </c>
      <c r="D25" s="86" t="s">
        <v>510</v>
      </c>
      <c r="E25" s="86" t="s">
        <v>121</v>
      </c>
      <c r="F25" s="94">
        <v>44951</v>
      </c>
      <c r="G25" s="83">
        <v>4069.115400000001</v>
      </c>
      <c r="H25" s="85">
        <v>-15.460433999999999</v>
      </c>
      <c r="I25" s="83">
        <v>-0.62910289000000008</v>
      </c>
      <c r="J25" s="84">
        <f t="shared" si="0"/>
        <v>2.351285382558839E-2</v>
      </c>
      <c r="K25" s="84">
        <f>I25/'סכום נכסי הקרן'!$C$42</f>
        <v>-8.2393561675898658E-5</v>
      </c>
    </row>
    <row r="26" spans="2:11">
      <c r="B26" s="76" t="s">
        <v>2015</v>
      </c>
      <c r="C26" s="73" t="s">
        <v>2017</v>
      </c>
      <c r="D26" s="86" t="s">
        <v>510</v>
      </c>
      <c r="E26" s="86" t="s">
        <v>121</v>
      </c>
      <c r="F26" s="94">
        <v>44951</v>
      </c>
      <c r="G26" s="83">
        <v>1450.2268500000002</v>
      </c>
      <c r="H26" s="85">
        <v>-15.460433999999999</v>
      </c>
      <c r="I26" s="83">
        <v>-0.22421136100000003</v>
      </c>
      <c r="J26" s="84">
        <f t="shared" si="0"/>
        <v>8.3799471295215797E-3</v>
      </c>
      <c r="K26" s="84">
        <f>I26/'סכום נכסי הקרן'!$C$42</f>
        <v>-2.936494633014749E-5</v>
      </c>
    </row>
    <row r="27" spans="2:11">
      <c r="B27" s="76" t="s">
        <v>2018</v>
      </c>
      <c r="C27" s="73" t="s">
        <v>2019</v>
      </c>
      <c r="D27" s="86" t="s">
        <v>510</v>
      </c>
      <c r="E27" s="86" t="s">
        <v>121</v>
      </c>
      <c r="F27" s="94">
        <v>44951</v>
      </c>
      <c r="G27" s="83">
        <v>4650.4176000000007</v>
      </c>
      <c r="H27" s="85">
        <v>-15.460433999999999</v>
      </c>
      <c r="I27" s="83">
        <v>-0.71897473200000017</v>
      </c>
      <c r="J27" s="84">
        <f t="shared" si="0"/>
        <v>2.6871832964886856E-2</v>
      </c>
      <c r="K27" s="84">
        <f>I27/'סכום נכסי הקרן'!$C$42</f>
        <v>-9.4164070561581292E-5</v>
      </c>
    </row>
    <row r="28" spans="2:11">
      <c r="B28" s="76" t="s">
        <v>2020</v>
      </c>
      <c r="C28" s="73" t="s">
        <v>2021</v>
      </c>
      <c r="D28" s="86" t="s">
        <v>510</v>
      </c>
      <c r="E28" s="86" t="s">
        <v>121</v>
      </c>
      <c r="F28" s="94">
        <v>44951</v>
      </c>
      <c r="G28" s="83">
        <v>6598.4452280000005</v>
      </c>
      <c r="H28" s="85">
        <v>-15.408134</v>
      </c>
      <c r="I28" s="83">
        <v>-1.0166972810000001</v>
      </c>
      <c r="J28" s="84">
        <f t="shared" si="0"/>
        <v>3.7999276323505943E-2</v>
      </c>
      <c r="K28" s="84">
        <f>I28/'סכום נכסי הקרן'!$C$42</f>
        <v>-1.3315677206282103E-4</v>
      </c>
    </row>
    <row r="29" spans="2:11">
      <c r="B29" s="76" t="s">
        <v>2020</v>
      </c>
      <c r="C29" s="73" t="s">
        <v>2022</v>
      </c>
      <c r="D29" s="86" t="s">
        <v>510</v>
      </c>
      <c r="E29" s="86" t="s">
        <v>121</v>
      </c>
      <c r="F29" s="94">
        <v>44951</v>
      </c>
      <c r="G29" s="83">
        <v>8723.4844499999999</v>
      </c>
      <c r="H29" s="85">
        <v>-15.408134</v>
      </c>
      <c r="I29" s="83">
        <v>-1.344126172</v>
      </c>
      <c r="J29" s="84">
        <f t="shared" si="0"/>
        <v>5.0237000509381978E-2</v>
      </c>
      <c r="K29" s="84">
        <f>I29/'סכום נכסי הקרן'!$C$42</f>
        <v>-1.7604011110626365E-4</v>
      </c>
    </row>
    <row r="30" spans="2:11">
      <c r="B30" s="76" t="s">
        <v>2023</v>
      </c>
      <c r="C30" s="73" t="s">
        <v>2024</v>
      </c>
      <c r="D30" s="86" t="s">
        <v>510</v>
      </c>
      <c r="E30" s="86" t="s">
        <v>121</v>
      </c>
      <c r="F30" s="94">
        <v>44950</v>
      </c>
      <c r="G30" s="83">
        <v>4379.5974600000009</v>
      </c>
      <c r="H30" s="85">
        <v>-14.7034</v>
      </c>
      <c r="I30" s="83">
        <v>-0.64394973000000011</v>
      </c>
      <c r="J30" s="84">
        <f t="shared" si="0"/>
        <v>2.4067757616750278E-2</v>
      </c>
      <c r="K30" s="84">
        <f>I30/'סכום נכסי הקרן'!$C$42</f>
        <v>-8.4338051276371175E-5</v>
      </c>
    </row>
    <row r="31" spans="2:11">
      <c r="B31" s="76" t="s">
        <v>2025</v>
      </c>
      <c r="C31" s="73" t="s">
        <v>2026</v>
      </c>
      <c r="D31" s="86" t="s">
        <v>510</v>
      </c>
      <c r="E31" s="86" t="s">
        <v>121</v>
      </c>
      <c r="F31" s="94">
        <v>44950</v>
      </c>
      <c r="G31" s="83">
        <v>7029.9983520000005</v>
      </c>
      <c r="H31" s="85">
        <v>-14.572735</v>
      </c>
      <c r="I31" s="83">
        <v>-1.0244630130000003</v>
      </c>
      <c r="J31" s="84">
        <f t="shared" si="0"/>
        <v>3.8289522202625492E-2</v>
      </c>
      <c r="K31" s="84">
        <f>I31/'סכום נכסי הקרן'!$C$42</f>
        <v>-1.3417384944184961E-4</v>
      </c>
    </row>
    <row r="32" spans="2:11">
      <c r="B32" s="76" t="s">
        <v>2027</v>
      </c>
      <c r="C32" s="73" t="s">
        <v>2028</v>
      </c>
      <c r="D32" s="86" t="s">
        <v>510</v>
      </c>
      <c r="E32" s="86" t="s">
        <v>121</v>
      </c>
      <c r="F32" s="94">
        <v>44950</v>
      </c>
      <c r="G32" s="83">
        <v>4101.0782399999998</v>
      </c>
      <c r="H32" s="85">
        <v>-14.565866</v>
      </c>
      <c r="I32" s="83">
        <v>-0.59735755600000018</v>
      </c>
      <c r="J32" s="84">
        <f t="shared" si="0"/>
        <v>2.2326365240253044E-2</v>
      </c>
      <c r="K32" s="84">
        <f>I32/'סכום נכסי הקרן'!$C$42</f>
        <v>-7.8235877493505225E-5</v>
      </c>
    </row>
    <row r="33" spans="2:11">
      <c r="B33" s="76" t="s">
        <v>2029</v>
      </c>
      <c r="C33" s="73" t="s">
        <v>2030</v>
      </c>
      <c r="D33" s="86" t="s">
        <v>510</v>
      </c>
      <c r="E33" s="86" t="s">
        <v>121</v>
      </c>
      <c r="F33" s="94">
        <v>44952</v>
      </c>
      <c r="G33" s="83">
        <v>5512.4448579999998</v>
      </c>
      <c r="H33" s="85">
        <v>-14.445479000000001</v>
      </c>
      <c r="I33" s="83">
        <v>-0.79629905500000009</v>
      </c>
      <c r="J33" s="84">
        <f t="shared" si="0"/>
        <v>2.9761845922642589E-2</v>
      </c>
      <c r="K33" s="84">
        <f>I33/'סכום נכסי הקרן'!$C$42</f>
        <v>-1.0429123175797573E-4</v>
      </c>
    </row>
    <row r="34" spans="2:11">
      <c r="B34" s="76" t="s">
        <v>2031</v>
      </c>
      <c r="C34" s="73" t="s">
        <v>2032</v>
      </c>
      <c r="D34" s="86" t="s">
        <v>510</v>
      </c>
      <c r="E34" s="86" t="s">
        <v>121</v>
      </c>
      <c r="F34" s="94">
        <v>44952</v>
      </c>
      <c r="G34" s="83">
        <v>11144.8452</v>
      </c>
      <c r="H34" s="85">
        <v>-14.418067000000001</v>
      </c>
      <c r="I34" s="83">
        <v>-1.6068712180000002</v>
      </c>
      <c r="J34" s="84">
        <f t="shared" si="0"/>
        <v>6.0057152281368757E-2</v>
      </c>
      <c r="K34" s="84">
        <f>I34/'סכום נכסי הקרן'!$C$42</f>
        <v>-2.1045181147635389E-4</v>
      </c>
    </row>
    <row r="35" spans="2:11">
      <c r="B35" s="76" t="s">
        <v>2033</v>
      </c>
      <c r="C35" s="73" t="s">
        <v>2034</v>
      </c>
      <c r="D35" s="86" t="s">
        <v>510</v>
      </c>
      <c r="E35" s="86" t="s">
        <v>121</v>
      </c>
      <c r="F35" s="94">
        <v>44952</v>
      </c>
      <c r="G35" s="83">
        <v>5633.2714180000012</v>
      </c>
      <c r="H35" s="85">
        <v>-14.37355</v>
      </c>
      <c r="I35" s="83">
        <v>-0.80970108900000026</v>
      </c>
      <c r="J35" s="84">
        <f t="shared" si="0"/>
        <v>3.0262749783388755E-2</v>
      </c>
      <c r="K35" s="84">
        <f>I35/'סכום נכסי הקרן'!$C$42</f>
        <v>-1.0604649521728285E-4</v>
      </c>
    </row>
    <row r="36" spans="2:11">
      <c r="B36" s="76" t="s">
        <v>2035</v>
      </c>
      <c r="C36" s="73" t="s">
        <v>2036</v>
      </c>
      <c r="D36" s="86" t="s">
        <v>510</v>
      </c>
      <c r="E36" s="86" t="s">
        <v>121</v>
      </c>
      <c r="F36" s="94">
        <v>44959</v>
      </c>
      <c r="G36" s="83">
        <v>7346.6482370000022</v>
      </c>
      <c r="H36" s="85">
        <v>-13.245649</v>
      </c>
      <c r="I36" s="83">
        <v>-0.97311123700000013</v>
      </c>
      <c r="J36" s="84">
        <f t="shared" si="0"/>
        <v>3.6370238692781241E-2</v>
      </c>
      <c r="K36" s="84">
        <f>I36/'סכום נכסי הקרן'!$C$42</f>
        <v>-1.2744831091662849E-4</v>
      </c>
    </row>
    <row r="37" spans="2:11">
      <c r="B37" s="76" t="s">
        <v>2037</v>
      </c>
      <c r="C37" s="73" t="s">
        <v>2038</v>
      </c>
      <c r="D37" s="86" t="s">
        <v>510</v>
      </c>
      <c r="E37" s="86" t="s">
        <v>121</v>
      </c>
      <c r="F37" s="94">
        <v>44959</v>
      </c>
      <c r="G37" s="83">
        <v>1389.6156400000002</v>
      </c>
      <c r="H37" s="85">
        <v>-13.232222999999999</v>
      </c>
      <c r="I37" s="83">
        <v>-0.18387704400000002</v>
      </c>
      <c r="J37" s="84">
        <f t="shared" si="0"/>
        <v>6.8724434844883399E-3</v>
      </c>
      <c r="K37" s="84">
        <f>I37/'סכום נכסי הקרן'!$C$42</f>
        <v>-2.4082363642608495E-5</v>
      </c>
    </row>
    <row r="38" spans="2:11">
      <c r="B38" s="76" t="s">
        <v>2039</v>
      </c>
      <c r="C38" s="73" t="s">
        <v>2040</v>
      </c>
      <c r="D38" s="86" t="s">
        <v>510</v>
      </c>
      <c r="E38" s="86" t="s">
        <v>121</v>
      </c>
      <c r="F38" s="94">
        <v>44959</v>
      </c>
      <c r="G38" s="83">
        <v>5930.1605400000008</v>
      </c>
      <c r="H38" s="85">
        <v>-13.141683</v>
      </c>
      <c r="I38" s="83">
        <v>-0.77932290700000006</v>
      </c>
      <c r="J38" s="84">
        <f t="shared" si="0"/>
        <v>2.9127358793763634E-2</v>
      </c>
      <c r="K38" s="84">
        <f>I38/'סכום נכסי הקרן'!$C$42</f>
        <v>-1.0206786683708468E-4</v>
      </c>
    </row>
    <row r="39" spans="2:11">
      <c r="B39" s="76" t="s">
        <v>2039</v>
      </c>
      <c r="C39" s="73" t="s">
        <v>2041</v>
      </c>
      <c r="D39" s="86" t="s">
        <v>510</v>
      </c>
      <c r="E39" s="86" t="s">
        <v>121</v>
      </c>
      <c r="F39" s="94">
        <v>44959</v>
      </c>
      <c r="G39" s="83">
        <v>3945.2012120000004</v>
      </c>
      <c r="H39" s="85">
        <v>-13.141683</v>
      </c>
      <c r="I39" s="83">
        <v>-0.51846584200000012</v>
      </c>
      <c r="J39" s="84">
        <f t="shared" si="0"/>
        <v>1.9377770711729855E-2</v>
      </c>
      <c r="K39" s="84">
        <f>I39/'סכום נכסי הקרן'!$C$42</f>
        <v>-6.7903435207035425E-5</v>
      </c>
    </row>
    <row r="40" spans="2:11">
      <c r="B40" s="76" t="s">
        <v>2042</v>
      </c>
      <c r="C40" s="73" t="s">
        <v>2043</v>
      </c>
      <c r="D40" s="86" t="s">
        <v>510</v>
      </c>
      <c r="E40" s="86" t="s">
        <v>121</v>
      </c>
      <c r="F40" s="94">
        <v>44958</v>
      </c>
      <c r="G40" s="83">
        <v>2971.8697050000005</v>
      </c>
      <c r="H40" s="85">
        <v>-12.652526</v>
      </c>
      <c r="I40" s="83">
        <v>-0.37601659600000004</v>
      </c>
      <c r="J40" s="84">
        <f t="shared" si="0"/>
        <v>1.4053699956366954E-2</v>
      </c>
      <c r="K40" s="84">
        <f>I40/'סכום נכסי הקרן'!$C$42</f>
        <v>-4.9246867382356914E-5</v>
      </c>
    </row>
    <row r="41" spans="2:11">
      <c r="B41" s="76" t="s">
        <v>2042</v>
      </c>
      <c r="C41" s="73" t="s">
        <v>2044</v>
      </c>
      <c r="D41" s="86" t="s">
        <v>510</v>
      </c>
      <c r="E41" s="86" t="s">
        <v>121</v>
      </c>
      <c r="F41" s="94">
        <v>44958</v>
      </c>
      <c r="G41" s="83">
        <v>8576.8593120000023</v>
      </c>
      <c r="H41" s="85">
        <v>-12.652526</v>
      </c>
      <c r="I41" s="83">
        <v>-1.0851893790000002</v>
      </c>
      <c r="J41" s="84">
        <f t="shared" si="0"/>
        <v>4.0559183000268909E-2</v>
      </c>
      <c r="K41" s="84">
        <f>I41/'סכום נכסי הקרן'!$C$42</f>
        <v>-1.4212717736627578E-4</v>
      </c>
    </row>
    <row r="42" spans="2:11">
      <c r="B42" s="76" t="s">
        <v>2045</v>
      </c>
      <c r="C42" s="73" t="s">
        <v>2046</v>
      </c>
      <c r="D42" s="86" t="s">
        <v>510</v>
      </c>
      <c r="E42" s="86" t="s">
        <v>121</v>
      </c>
      <c r="F42" s="94">
        <v>44958</v>
      </c>
      <c r="G42" s="83">
        <v>5869.2521160000006</v>
      </c>
      <c r="H42" s="85">
        <v>-12.602724</v>
      </c>
      <c r="I42" s="83">
        <v>-0.73968565100000017</v>
      </c>
      <c r="J42" s="84">
        <f t="shared" si="0"/>
        <v>2.7645907951318091E-2</v>
      </c>
      <c r="K42" s="84">
        <f>I42/'סכום נכסי הקרן'!$C$42</f>
        <v>-9.6876578180153899E-5</v>
      </c>
    </row>
    <row r="43" spans="2:11">
      <c r="B43" s="76" t="s">
        <v>2045</v>
      </c>
      <c r="C43" s="73" t="s">
        <v>2047</v>
      </c>
      <c r="D43" s="86" t="s">
        <v>510</v>
      </c>
      <c r="E43" s="86" t="s">
        <v>121</v>
      </c>
      <c r="F43" s="94">
        <v>44958</v>
      </c>
      <c r="G43" s="83">
        <v>5362.907940000001</v>
      </c>
      <c r="H43" s="85">
        <v>-12.602724</v>
      </c>
      <c r="I43" s="83">
        <v>-0.6758724920000001</v>
      </c>
      <c r="J43" s="84">
        <f t="shared" si="0"/>
        <v>2.5260877611184014E-2</v>
      </c>
      <c r="K43" s="84">
        <f>I43/'סכום נכסי הקרן'!$C$42</f>
        <v>-8.851897319156383E-5</v>
      </c>
    </row>
    <row r="44" spans="2:11">
      <c r="B44" s="76" t="s">
        <v>2048</v>
      </c>
      <c r="C44" s="73" t="s">
        <v>2049</v>
      </c>
      <c r="D44" s="86" t="s">
        <v>510</v>
      </c>
      <c r="E44" s="86" t="s">
        <v>121</v>
      </c>
      <c r="F44" s="94">
        <v>44958</v>
      </c>
      <c r="G44" s="83">
        <v>4409.8919600000008</v>
      </c>
      <c r="H44" s="85">
        <v>-12.592769000000001</v>
      </c>
      <c r="I44" s="83">
        <v>-0.55532750600000014</v>
      </c>
      <c r="J44" s="84">
        <f t="shared" si="0"/>
        <v>2.0755483215005675E-2</v>
      </c>
      <c r="K44" s="84">
        <f>I44/'סכום נכסי הקרן'!$C$42</f>
        <v>-7.273120477309203E-5</v>
      </c>
    </row>
    <row r="45" spans="2:11">
      <c r="B45" s="76" t="s">
        <v>2048</v>
      </c>
      <c r="C45" s="73" t="s">
        <v>2050</v>
      </c>
      <c r="D45" s="86" t="s">
        <v>510</v>
      </c>
      <c r="E45" s="86" t="s">
        <v>121</v>
      </c>
      <c r="F45" s="94">
        <v>44958</v>
      </c>
      <c r="G45" s="83">
        <v>6987.8226900000009</v>
      </c>
      <c r="H45" s="85">
        <v>-12.592769000000001</v>
      </c>
      <c r="I45" s="83">
        <v>-0.87996036600000027</v>
      </c>
      <c r="J45" s="84">
        <f t="shared" si="0"/>
        <v>3.2888705149755809E-2</v>
      </c>
      <c r="K45" s="84">
        <f>I45/'סכום נכסי הקרן'!$C$42</f>
        <v>-1.1524834783125439E-4</v>
      </c>
    </row>
    <row r="46" spans="2:11">
      <c r="B46" s="76" t="s">
        <v>2051</v>
      </c>
      <c r="C46" s="73" t="s">
        <v>2052</v>
      </c>
      <c r="D46" s="86" t="s">
        <v>510</v>
      </c>
      <c r="E46" s="86" t="s">
        <v>121</v>
      </c>
      <c r="F46" s="94">
        <v>44963</v>
      </c>
      <c r="G46" s="83">
        <v>5365.2788100000007</v>
      </c>
      <c r="H46" s="85">
        <v>-12.527127</v>
      </c>
      <c r="I46" s="83">
        <v>-0.67211530100000016</v>
      </c>
      <c r="J46" s="84">
        <f t="shared" si="0"/>
        <v>2.5120451801380766E-2</v>
      </c>
      <c r="K46" s="84">
        <f>I46/'סכום נכסי הקרן'!$C$42</f>
        <v>-8.8026894148044208E-5</v>
      </c>
    </row>
    <row r="47" spans="2:11">
      <c r="B47" s="76" t="s">
        <v>2053</v>
      </c>
      <c r="C47" s="73" t="s">
        <v>2054</v>
      </c>
      <c r="D47" s="86" t="s">
        <v>510</v>
      </c>
      <c r="E47" s="86" t="s">
        <v>121</v>
      </c>
      <c r="F47" s="94">
        <v>44963</v>
      </c>
      <c r="G47" s="83">
        <v>13984.294440000001</v>
      </c>
      <c r="H47" s="85">
        <v>-12.518561</v>
      </c>
      <c r="I47" s="83">
        <v>-1.7506324040000001</v>
      </c>
      <c r="J47" s="84">
        <f t="shared" si="0"/>
        <v>6.5430257072242023E-2</v>
      </c>
      <c r="K47" s="84">
        <f>I47/'סכום נכסי הקרן'!$C$42</f>
        <v>-2.292802039914341E-4</v>
      </c>
    </row>
    <row r="48" spans="2:11">
      <c r="B48" s="76" t="s">
        <v>2055</v>
      </c>
      <c r="C48" s="73" t="s">
        <v>2056</v>
      </c>
      <c r="D48" s="86" t="s">
        <v>510</v>
      </c>
      <c r="E48" s="86" t="s">
        <v>121</v>
      </c>
      <c r="F48" s="94">
        <v>44963</v>
      </c>
      <c r="G48" s="83">
        <v>4772.6491200000009</v>
      </c>
      <c r="H48" s="85">
        <v>-12.444314</v>
      </c>
      <c r="I48" s="83">
        <v>-0.59392342400000009</v>
      </c>
      <c r="J48" s="84">
        <f t="shared" si="0"/>
        <v>2.2198013829033525E-2</v>
      </c>
      <c r="K48" s="84">
        <f>I48/'סכום נכסי הקרן'!$C$42</f>
        <v>-7.7786109464709206E-5</v>
      </c>
    </row>
    <row r="49" spans="2:11">
      <c r="B49" s="76" t="s">
        <v>2057</v>
      </c>
      <c r="C49" s="73" t="s">
        <v>2058</v>
      </c>
      <c r="D49" s="86" t="s">
        <v>510</v>
      </c>
      <c r="E49" s="86" t="s">
        <v>121</v>
      </c>
      <c r="F49" s="94">
        <v>44963</v>
      </c>
      <c r="G49" s="83">
        <v>7404.1392000000005</v>
      </c>
      <c r="H49" s="85">
        <v>-12.345098</v>
      </c>
      <c r="I49" s="83">
        <v>-0.91404824300000009</v>
      </c>
      <c r="J49" s="84">
        <f t="shared" si="0"/>
        <v>3.4162746776119399E-2</v>
      </c>
      <c r="K49" s="84">
        <f>I49/'סכום נכסי הקרן'!$C$42</f>
        <v>-1.1971283470716102E-4</v>
      </c>
    </row>
    <row r="50" spans="2:11">
      <c r="B50" s="76" t="s">
        <v>2059</v>
      </c>
      <c r="C50" s="73" t="s">
        <v>2060</v>
      </c>
      <c r="D50" s="86" t="s">
        <v>510</v>
      </c>
      <c r="E50" s="86" t="s">
        <v>121</v>
      </c>
      <c r="F50" s="94">
        <v>44964</v>
      </c>
      <c r="G50" s="83">
        <v>5848.1231130000006</v>
      </c>
      <c r="H50" s="85">
        <v>-11.543341</v>
      </c>
      <c r="I50" s="83">
        <v>-0.67506882200000007</v>
      </c>
      <c r="J50" s="84">
        <f t="shared" si="0"/>
        <v>2.5230840274630035E-2</v>
      </c>
      <c r="K50" s="84">
        <f>I50/'סכום נכסי הקרן'!$C$42</f>
        <v>-8.8413716587652696E-5</v>
      </c>
    </row>
    <row r="51" spans="2:11">
      <c r="B51" s="76" t="s">
        <v>2061</v>
      </c>
      <c r="C51" s="73" t="s">
        <v>2062</v>
      </c>
      <c r="D51" s="86" t="s">
        <v>510</v>
      </c>
      <c r="E51" s="86" t="s">
        <v>121</v>
      </c>
      <c r="F51" s="94">
        <v>44964</v>
      </c>
      <c r="G51" s="83">
        <v>2820.5820240000003</v>
      </c>
      <c r="H51" s="85">
        <v>-11.540084</v>
      </c>
      <c r="I51" s="83">
        <v>-0.32549753500000006</v>
      </c>
      <c r="J51" s="84">
        <f t="shared" si="0"/>
        <v>1.2165539346106551E-2</v>
      </c>
      <c r="K51" s="84">
        <f>I51/'סכום נכסי הקרן'!$C$42</f>
        <v>-4.2630389482673472E-5</v>
      </c>
    </row>
    <row r="52" spans="2:11">
      <c r="B52" s="76" t="s">
        <v>2063</v>
      </c>
      <c r="C52" s="73" t="s">
        <v>2064</v>
      </c>
      <c r="D52" s="86" t="s">
        <v>510</v>
      </c>
      <c r="E52" s="86" t="s">
        <v>121</v>
      </c>
      <c r="F52" s="94">
        <v>44964</v>
      </c>
      <c r="G52" s="83">
        <v>2406.2047440000006</v>
      </c>
      <c r="H52" s="85">
        <v>-11.504263999999999</v>
      </c>
      <c r="I52" s="83">
        <v>-0.27681614700000007</v>
      </c>
      <c r="J52" s="84">
        <f t="shared" si="0"/>
        <v>1.0346062153638477E-2</v>
      </c>
      <c r="K52" s="84">
        <f>I52/'סכום נכסי הקרן'!$C$42</f>
        <v>-3.6254591487775766E-5</v>
      </c>
    </row>
    <row r="53" spans="2:11">
      <c r="B53" s="76" t="s">
        <v>2063</v>
      </c>
      <c r="C53" s="73" t="s">
        <v>2065</v>
      </c>
      <c r="D53" s="86" t="s">
        <v>510</v>
      </c>
      <c r="E53" s="86" t="s">
        <v>121</v>
      </c>
      <c r="F53" s="94">
        <v>44964</v>
      </c>
      <c r="G53" s="83">
        <v>2821.488116</v>
      </c>
      <c r="H53" s="85">
        <v>-11.504263999999999</v>
      </c>
      <c r="I53" s="83">
        <v>-0.32459144300000009</v>
      </c>
      <c r="J53" s="84">
        <f t="shared" si="0"/>
        <v>1.2131673965598548E-2</v>
      </c>
      <c r="K53" s="84">
        <f>I53/'סכום נכסי הקרן'!$C$42</f>
        <v>-4.2511718676557738E-5</v>
      </c>
    </row>
    <row r="54" spans="2:11">
      <c r="B54" s="76" t="s">
        <v>2063</v>
      </c>
      <c r="C54" s="73" t="s">
        <v>2066</v>
      </c>
      <c r="D54" s="86" t="s">
        <v>510</v>
      </c>
      <c r="E54" s="86" t="s">
        <v>121</v>
      </c>
      <c r="F54" s="94">
        <v>44964</v>
      </c>
      <c r="G54" s="83">
        <v>2000.9917540000001</v>
      </c>
      <c r="H54" s="85">
        <v>-11.504263999999999</v>
      </c>
      <c r="I54" s="83">
        <v>-0.23019937500000004</v>
      </c>
      <c r="J54" s="84">
        <f t="shared" si="0"/>
        <v>8.6037504216787287E-3</v>
      </c>
      <c r="K54" s="84">
        <f>I54/'סכום נכסי הקרן'!$C$42</f>
        <v>-3.0149196106563469E-5</v>
      </c>
    </row>
    <row r="55" spans="2:11">
      <c r="B55" s="76" t="s">
        <v>2067</v>
      </c>
      <c r="C55" s="73" t="s">
        <v>2068</v>
      </c>
      <c r="D55" s="86" t="s">
        <v>510</v>
      </c>
      <c r="E55" s="86" t="s">
        <v>121</v>
      </c>
      <c r="F55" s="94">
        <v>44964</v>
      </c>
      <c r="G55" s="83">
        <v>8466.6883920000018</v>
      </c>
      <c r="H55" s="85">
        <v>-11.474974</v>
      </c>
      <c r="I55" s="83">
        <v>-0.9715502840000001</v>
      </c>
      <c r="J55" s="84">
        <f t="shared" si="0"/>
        <v>3.6311897743628051E-2</v>
      </c>
      <c r="K55" s="84">
        <f>I55/'סכום נכסי הקרן'!$C$42</f>
        <v>-1.2724387301096465E-4</v>
      </c>
    </row>
    <row r="56" spans="2:11">
      <c r="B56" s="76" t="s">
        <v>2069</v>
      </c>
      <c r="C56" s="73" t="s">
        <v>2070</v>
      </c>
      <c r="D56" s="86" t="s">
        <v>510</v>
      </c>
      <c r="E56" s="86" t="s">
        <v>121</v>
      </c>
      <c r="F56" s="94">
        <v>44964</v>
      </c>
      <c r="G56" s="83">
        <v>4215.283926000001</v>
      </c>
      <c r="H56" s="85">
        <v>-11.392704</v>
      </c>
      <c r="I56" s="83">
        <v>-0.48023484100000008</v>
      </c>
      <c r="J56" s="84">
        <f t="shared" si="0"/>
        <v>1.7948878947905776E-2</v>
      </c>
      <c r="K56" s="84">
        <f>I56/'סכום נכסי הקרן'!$C$42</f>
        <v>-6.2896323669485747E-5</v>
      </c>
    </row>
    <row r="57" spans="2:11">
      <c r="B57" s="76" t="s">
        <v>2071</v>
      </c>
      <c r="C57" s="73" t="s">
        <v>2072</v>
      </c>
      <c r="D57" s="86" t="s">
        <v>510</v>
      </c>
      <c r="E57" s="86" t="s">
        <v>121</v>
      </c>
      <c r="F57" s="94">
        <v>44956</v>
      </c>
      <c r="G57" s="83">
        <v>5421.3894000000009</v>
      </c>
      <c r="H57" s="85">
        <v>-11.39711</v>
      </c>
      <c r="I57" s="83">
        <v>-0.61788168800000021</v>
      </c>
      <c r="J57" s="84">
        <f t="shared" si="0"/>
        <v>2.3093459022977648E-2</v>
      </c>
      <c r="K57" s="84">
        <f>I57/'סכום נכסי הקרן'!$C$42</f>
        <v>-8.0923921631700628E-5</v>
      </c>
    </row>
    <row r="58" spans="2:11">
      <c r="B58" s="76" t="s">
        <v>2073</v>
      </c>
      <c r="C58" s="73" t="s">
        <v>2074</v>
      </c>
      <c r="D58" s="86" t="s">
        <v>510</v>
      </c>
      <c r="E58" s="86" t="s">
        <v>121</v>
      </c>
      <c r="F58" s="94">
        <v>44956</v>
      </c>
      <c r="G58" s="83">
        <v>2409.5064000000002</v>
      </c>
      <c r="H58" s="85">
        <v>-11.39711</v>
      </c>
      <c r="I58" s="83">
        <v>-0.27461408400000004</v>
      </c>
      <c r="J58" s="84">
        <f t="shared" si="0"/>
        <v>1.0263759582379047E-2</v>
      </c>
      <c r="K58" s="84">
        <f>I58/'סכום נכסי הקרן'!$C$42</f>
        <v>-3.5966187450075801E-5</v>
      </c>
    </row>
    <row r="59" spans="2:11">
      <c r="B59" s="76" t="s">
        <v>2075</v>
      </c>
      <c r="C59" s="73" t="s">
        <v>2076</v>
      </c>
      <c r="D59" s="86" t="s">
        <v>510</v>
      </c>
      <c r="E59" s="86" t="s">
        <v>121</v>
      </c>
      <c r="F59" s="94">
        <v>44957</v>
      </c>
      <c r="G59" s="83">
        <v>18684.563040000005</v>
      </c>
      <c r="H59" s="85">
        <v>-11.327669999999999</v>
      </c>
      <c r="I59" s="83">
        <v>-2.1165256890000004</v>
      </c>
      <c r="J59" s="84">
        <f t="shared" si="0"/>
        <v>7.9105596134774955E-2</v>
      </c>
      <c r="K59" s="84">
        <f>I59/'סכום נכסי הקרן'!$C$42</f>
        <v>-2.772012220373768E-4</v>
      </c>
    </row>
    <row r="60" spans="2:11">
      <c r="B60" s="76" t="s">
        <v>2077</v>
      </c>
      <c r="C60" s="73" t="s">
        <v>2078</v>
      </c>
      <c r="D60" s="86" t="s">
        <v>510</v>
      </c>
      <c r="E60" s="86" t="s">
        <v>121</v>
      </c>
      <c r="F60" s="94">
        <v>44964</v>
      </c>
      <c r="G60" s="83">
        <v>12087.094760000002</v>
      </c>
      <c r="H60" s="85">
        <v>-11.292088</v>
      </c>
      <c r="I60" s="83">
        <v>-1.3648853200000004</v>
      </c>
      <c r="J60" s="84">
        <f t="shared" si="0"/>
        <v>5.1012878064908333E-2</v>
      </c>
      <c r="K60" s="84">
        <f>I60/'סכום נכסי הקרן'!$C$42</f>
        <v>-1.7875893527360636E-4</v>
      </c>
    </row>
    <row r="61" spans="2:11">
      <c r="B61" s="76" t="s">
        <v>2079</v>
      </c>
      <c r="C61" s="73" t="s">
        <v>2080</v>
      </c>
      <c r="D61" s="86" t="s">
        <v>510</v>
      </c>
      <c r="E61" s="86" t="s">
        <v>121</v>
      </c>
      <c r="F61" s="94">
        <v>44956</v>
      </c>
      <c r="G61" s="83">
        <v>5547.5196839999999</v>
      </c>
      <c r="H61" s="85">
        <v>-11.283555</v>
      </c>
      <c r="I61" s="83">
        <v>-0.6259574280000002</v>
      </c>
      <c r="J61" s="84">
        <f t="shared" si="0"/>
        <v>2.3395291516790317E-2</v>
      </c>
      <c r="K61" s="84">
        <f>I61/'סכום נכסי הקרן'!$C$42</f>
        <v>-8.1981600736892035E-5</v>
      </c>
    </row>
    <row r="62" spans="2:11">
      <c r="B62" s="76" t="s">
        <v>2081</v>
      </c>
      <c r="C62" s="73" t="s">
        <v>2082</v>
      </c>
      <c r="D62" s="86" t="s">
        <v>510</v>
      </c>
      <c r="E62" s="86" t="s">
        <v>121</v>
      </c>
      <c r="F62" s="94">
        <v>44956</v>
      </c>
      <c r="G62" s="83">
        <v>4341.6635900000001</v>
      </c>
      <c r="H62" s="85">
        <v>-11.280314000000001</v>
      </c>
      <c r="I62" s="83">
        <v>-0.48975328000000007</v>
      </c>
      <c r="J62" s="84">
        <f t="shared" si="0"/>
        <v>1.8304632622562683E-2</v>
      </c>
      <c r="K62" s="84">
        <f>I62/'סכום נכסי הקרן'!$C$42</f>
        <v>-6.4142952962199342E-5</v>
      </c>
    </row>
    <row r="63" spans="2:11">
      <c r="B63" s="76" t="s">
        <v>2083</v>
      </c>
      <c r="C63" s="73" t="s">
        <v>2084</v>
      </c>
      <c r="D63" s="86" t="s">
        <v>510</v>
      </c>
      <c r="E63" s="86" t="s">
        <v>121</v>
      </c>
      <c r="F63" s="94">
        <v>44972</v>
      </c>
      <c r="G63" s="83">
        <v>5027.9868800000004</v>
      </c>
      <c r="H63" s="85">
        <v>-9.4944570000000006</v>
      </c>
      <c r="I63" s="83">
        <v>-0.4773800620000001</v>
      </c>
      <c r="J63" s="84">
        <f t="shared" si="0"/>
        <v>1.7842180977830708E-2</v>
      </c>
      <c r="K63" s="84">
        <f>I63/'סכום נכסי הקרן'!$C$42</f>
        <v>-6.2522433462738232E-5</v>
      </c>
    </row>
    <row r="64" spans="2:11">
      <c r="B64" s="76" t="s">
        <v>2085</v>
      </c>
      <c r="C64" s="73" t="s">
        <v>2086</v>
      </c>
      <c r="D64" s="86" t="s">
        <v>510</v>
      </c>
      <c r="E64" s="86" t="s">
        <v>121</v>
      </c>
      <c r="F64" s="94">
        <v>44972</v>
      </c>
      <c r="G64" s="83">
        <v>2874.7828000000004</v>
      </c>
      <c r="H64" s="85">
        <v>-9.4317100000000007</v>
      </c>
      <c r="I64" s="83">
        <v>-0.27114116700000002</v>
      </c>
      <c r="J64" s="84">
        <f t="shared" si="0"/>
        <v>1.0133958573565685E-2</v>
      </c>
      <c r="K64" s="84">
        <f>I64/'סכום נכסי הקרן'!$C$42</f>
        <v>-3.5511339752531792E-5</v>
      </c>
    </row>
    <row r="65" spans="2:11">
      <c r="B65" s="76" t="s">
        <v>2087</v>
      </c>
      <c r="C65" s="73" t="s">
        <v>2088</v>
      </c>
      <c r="D65" s="86" t="s">
        <v>510</v>
      </c>
      <c r="E65" s="86" t="s">
        <v>121</v>
      </c>
      <c r="F65" s="94">
        <v>44972</v>
      </c>
      <c r="G65" s="83">
        <v>6130.8942000000006</v>
      </c>
      <c r="H65" s="85">
        <v>-9.4003630000000005</v>
      </c>
      <c r="I65" s="83">
        <v>-0.57632630100000004</v>
      </c>
      <c r="J65" s="84">
        <f t="shared" si="0"/>
        <v>2.1540317627940092E-2</v>
      </c>
      <c r="K65" s="84">
        <f>I65/'סכום נכסי הקרן'!$C$42</f>
        <v>-7.5481415491329308E-5</v>
      </c>
    </row>
    <row r="66" spans="2:11">
      <c r="B66" s="76" t="s">
        <v>2087</v>
      </c>
      <c r="C66" s="73" t="s">
        <v>2089</v>
      </c>
      <c r="D66" s="86" t="s">
        <v>510</v>
      </c>
      <c r="E66" s="86" t="s">
        <v>121</v>
      </c>
      <c r="F66" s="94">
        <v>44972</v>
      </c>
      <c r="G66" s="83">
        <v>4078.744760000001</v>
      </c>
      <c r="H66" s="85">
        <v>-9.4003630000000005</v>
      </c>
      <c r="I66" s="83">
        <v>-0.38341680700000008</v>
      </c>
      <c r="J66" s="84">
        <f t="shared" si="0"/>
        <v>1.4330284410654729E-2</v>
      </c>
      <c r="K66" s="84">
        <f>I66/'סכום נכסי הקרן'!$C$42</f>
        <v>-5.0216072501480061E-5</v>
      </c>
    </row>
    <row r="67" spans="2:11">
      <c r="B67" s="76" t="s">
        <v>2090</v>
      </c>
      <c r="C67" s="73" t="s">
        <v>2091</v>
      </c>
      <c r="D67" s="86" t="s">
        <v>510</v>
      </c>
      <c r="E67" s="86" t="s">
        <v>121</v>
      </c>
      <c r="F67" s="94">
        <v>44972</v>
      </c>
      <c r="G67" s="83">
        <v>1226.3895840000002</v>
      </c>
      <c r="H67" s="85">
        <v>-9.3815629999999999</v>
      </c>
      <c r="I67" s="83">
        <v>-0.11505451600000002</v>
      </c>
      <c r="J67" s="84">
        <f t="shared" si="0"/>
        <v>4.3001869164546692E-3</v>
      </c>
      <c r="K67" s="84">
        <f>I67/'סכום נכסי הקרן'!$C$42</f>
        <v>-1.5068681945073675E-5</v>
      </c>
    </row>
    <row r="68" spans="2:11">
      <c r="B68" s="76" t="s">
        <v>2092</v>
      </c>
      <c r="C68" s="73" t="s">
        <v>2093</v>
      </c>
      <c r="D68" s="86" t="s">
        <v>510</v>
      </c>
      <c r="E68" s="86" t="s">
        <v>121</v>
      </c>
      <c r="F68" s="94">
        <v>44973</v>
      </c>
      <c r="G68" s="83">
        <v>6150.2124000000013</v>
      </c>
      <c r="H68" s="85">
        <v>-9.0248799999999996</v>
      </c>
      <c r="I68" s="83">
        <v>-0.55504929300000017</v>
      </c>
      <c r="J68" s="84">
        <f t="shared" si="0"/>
        <v>2.0745084945175157E-2</v>
      </c>
      <c r="K68" s="84">
        <f>I68/'סכום נכסי הקרן'!$C$42</f>
        <v>-7.2694767235864161E-5</v>
      </c>
    </row>
    <row r="69" spans="2:11">
      <c r="B69" s="76" t="s">
        <v>2094</v>
      </c>
      <c r="C69" s="73" t="s">
        <v>2095</v>
      </c>
      <c r="D69" s="86" t="s">
        <v>510</v>
      </c>
      <c r="E69" s="86" t="s">
        <v>121</v>
      </c>
      <c r="F69" s="94">
        <v>44973</v>
      </c>
      <c r="G69" s="83">
        <v>15254.268902000003</v>
      </c>
      <c r="H69" s="85">
        <v>-9.0124289999999991</v>
      </c>
      <c r="I69" s="83">
        <v>-1.3747800960000003</v>
      </c>
      <c r="J69" s="84">
        <f t="shared" si="0"/>
        <v>5.1382697414688996E-2</v>
      </c>
      <c r="K69" s="84">
        <f>I69/'סכום נכסי הקרן'!$C$42</f>
        <v>-1.8005485339699185E-4</v>
      </c>
    </row>
    <row r="70" spans="2:11">
      <c r="B70" s="76" t="s">
        <v>2096</v>
      </c>
      <c r="C70" s="73" t="s">
        <v>2097</v>
      </c>
      <c r="D70" s="86" t="s">
        <v>510</v>
      </c>
      <c r="E70" s="86" t="s">
        <v>121</v>
      </c>
      <c r="F70" s="94">
        <v>44977</v>
      </c>
      <c r="G70" s="83">
        <v>10735.288823000003</v>
      </c>
      <c r="H70" s="85">
        <v>-8.6751989999999992</v>
      </c>
      <c r="I70" s="83">
        <v>-0.93130761900000014</v>
      </c>
      <c r="J70" s="84">
        <f t="shared" si="0"/>
        <v>3.4807819611516591E-2</v>
      </c>
      <c r="K70" s="84">
        <f>I70/'סכום נכסי הקרן'!$C$42</f>
        <v>-1.2197329397948058E-4</v>
      </c>
    </row>
    <row r="71" spans="2:11">
      <c r="B71" s="76" t="s">
        <v>2098</v>
      </c>
      <c r="C71" s="73" t="s">
        <v>2099</v>
      </c>
      <c r="D71" s="86" t="s">
        <v>510</v>
      </c>
      <c r="E71" s="86" t="s">
        <v>121</v>
      </c>
      <c r="F71" s="94">
        <v>44977</v>
      </c>
      <c r="G71" s="83">
        <v>9649.0237380000017</v>
      </c>
      <c r="H71" s="85">
        <v>-8.63809</v>
      </c>
      <c r="I71" s="83">
        <v>-0.83349136300000004</v>
      </c>
      <c r="J71" s="84">
        <f t="shared" si="0"/>
        <v>3.1151916315484467E-2</v>
      </c>
      <c r="K71" s="84">
        <f>I71/'סכום נכסי הקרן'!$C$42</f>
        <v>-1.0916230574567752E-4</v>
      </c>
    </row>
    <row r="72" spans="2:11">
      <c r="B72" s="76" t="s">
        <v>2100</v>
      </c>
      <c r="C72" s="73" t="s">
        <v>2101</v>
      </c>
      <c r="D72" s="86" t="s">
        <v>510</v>
      </c>
      <c r="E72" s="86" t="s">
        <v>121</v>
      </c>
      <c r="F72" s="94">
        <v>45013</v>
      </c>
      <c r="G72" s="83">
        <v>6176.5554000000011</v>
      </c>
      <c r="H72" s="85">
        <v>-8.4818820000000006</v>
      </c>
      <c r="I72" s="83">
        <v>-0.5238881580000001</v>
      </c>
      <c r="J72" s="84">
        <f t="shared" si="0"/>
        <v>1.9580430921261157E-2</v>
      </c>
      <c r="K72" s="84">
        <f>I72/'סכום נכסי הקרן'!$C$42</f>
        <v>-6.8613595555801603E-5</v>
      </c>
    </row>
    <row r="73" spans="2:11">
      <c r="B73" s="76" t="s">
        <v>2100</v>
      </c>
      <c r="C73" s="73" t="s">
        <v>2102</v>
      </c>
      <c r="D73" s="86" t="s">
        <v>510</v>
      </c>
      <c r="E73" s="86" t="s">
        <v>121</v>
      </c>
      <c r="F73" s="94">
        <v>45013</v>
      </c>
      <c r="G73" s="83">
        <v>1540.9207950000002</v>
      </c>
      <c r="H73" s="85">
        <v>-8.4818820000000006</v>
      </c>
      <c r="I73" s="83">
        <v>-0.13069908800000002</v>
      </c>
      <c r="J73" s="84">
        <f t="shared" si="0"/>
        <v>4.8849061101622245E-3</v>
      </c>
      <c r="K73" s="84">
        <f>I73/'סכום נכסי הקרן'!$C$42</f>
        <v>-1.7117650450010977E-5</v>
      </c>
    </row>
    <row r="74" spans="2:11">
      <c r="B74" s="76" t="s">
        <v>2103</v>
      </c>
      <c r="C74" s="73" t="s">
        <v>2104</v>
      </c>
      <c r="D74" s="86" t="s">
        <v>510</v>
      </c>
      <c r="E74" s="86" t="s">
        <v>121</v>
      </c>
      <c r="F74" s="94">
        <v>45013</v>
      </c>
      <c r="G74" s="83">
        <v>2101.8201600000007</v>
      </c>
      <c r="H74" s="85">
        <v>-8.3894260000000003</v>
      </c>
      <c r="I74" s="83">
        <v>-0.17633065000000003</v>
      </c>
      <c r="J74" s="84">
        <f t="shared" si="0"/>
        <v>6.5903954095982422E-3</v>
      </c>
      <c r="K74" s="84">
        <f>I74/'סכום נכסי הקרן'!$C$42</f>
        <v>-2.3094012946159413E-5</v>
      </c>
    </row>
    <row r="75" spans="2:11">
      <c r="B75" s="76" t="s">
        <v>2105</v>
      </c>
      <c r="C75" s="73" t="s">
        <v>2106</v>
      </c>
      <c r="D75" s="86" t="s">
        <v>510</v>
      </c>
      <c r="E75" s="86" t="s">
        <v>121</v>
      </c>
      <c r="F75" s="94">
        <v>45013</v>
      </c>
      <c r="G75" s="83">
        <v>2475.5395200000003</v>
      </c>
      <c r="H75" s="85">
        <v>-8.2663960000000003</v>
      </c>
      <c r="I75" s="83">
        <v>-0.20463790299999998</v>
      </c>
      <c r="J75" s="84">
        <f t="shared" si="0"/>
        <v>7.6483849890022519E-3</v>
      </c>
      <c r="K75" s="84">
        <f>I75/'סכום נכסי הקרן'!$C$42</f>
        <v>-2.6801411899501946E-5</v>
      </c>
    </row>
    <row r="76" spans="2:11">
      <c r="B76" s="76" t="s">
        <v>2107</v>
      </c>
      <c r="C76" s="73" t="s">
        <v>2108</v>
      </c>
      <c r="D76" s="86" t="s">
        <v>510</v>
      </c>
      <c r="E76" s="86" t="s">
        <v>121</v>
      </c>
      <c r="F76" s="94">
        <v>45014</v>
      </c>
      <c r="G76" s="83">
        <v>2105.4028080000003</v>
      </c>
      <c r="H76" s="85">
        <v>-8.1790500000000002</v>
      </c>
      <c r="I76" s="83">
        <v>-0.17220194699999999</v>
      </c>
      <c r="J76" s="84">
        <f t="shared" ref="J76:J139" si="1">IFERROR(I76/$I$11,0)</f>
        <v>6.4360842600686809E-3</v>
      </c>
      <c r="K76" s="84">
        <f>I76/'סכום נכסי הקרן'!$C$42</f>
        <v>-2.2553277001881728E-5</v>
      </c>
    </row>
    <row r="77" spans="2:11">
      <c r="B77" s="76" t="s">
        <v>2107</v>
      </c>
      <c r="C77" s="73" t="s">
        <v>2109</v>
      </c>
      <c r="D77" s="86" t="s">
        <v>510</v>
      </c>
      <c r="E77" s="86" t="s">
        <v>121</v>
      </c>
      <c r="F77" s="94">
        <v>45014</v>
      </c>
      <c r="G77" s="83">
        <v>2574.7733500000004</v>
      </c>
      <c r="H77" s="85">
        <v>-8.1790500000000002</v>
      </c>
      <c r="I77" s="83">
        <v>-0.21059199700000003</v>
      </c>
      <c r="J77" s="84">
        <f t="shared" si="1"/>
        <v>7.8709205139714886E-3</v>
      </c>
      <c r="K77" s="84">
        <f>I77/'סכום נכסי הקרן'!$C$42</f>
        <v>-2.7581219175881016E-5</v>
      </c>
    </row>
    <row r="78" spans="2:11">
      <c r="B78" s="76" t="s">
        <v>2110</v>
      </c>
      <c r="C78" s="73" t="s">
        <v>2111</v>
      </c>
      <c r="D78" s="86" t="s">
        <v>510</v>
      </c>
      <c r="E78" s="86" t="s">
        <v>121</v>
      </c>
      <c r="F78" s="94">
        <v>45012</v>
      </c>
      <c r="G78" s="83">
        <v>8672.9937000000027</v>
      </c>
      <c r="H78" s="85">
        <v>-8.1382340000000006</v>
      </c>
      <c r="I78" s="83">
        <v>-0.70582851100000021</v>
      </c>
      <c r="J78" s="84">
        <f t="shared" si="1"/>
        <v>2.6380490169224481E-2</v>
      </c>
      <c r="K78" s="84">
        <f>I78/'סכום נכסי הקרן'!$C$42</f>
        <v>-9.2442310913062609E-5</v>
      </c>
    </row>
    <row r="79" spans="2:11">
      <c r="B79" s="76" t="s">
        <v>2112</v>
      </c>
      <c r="C79" s="73" t="s">
        <v>2113</v>
      </c>
      <c r="D79" s="86" t="s">
        <v>510</v>
      </c>
      <c r="E79" s="86" t="s">
        <v>121</v>
      </c>
      <c r="F79" s="94">
        <v>45014</v>
      </c>
      <c r="G79" s="83">
        <v>10532.985120000001</v>
      </c>
      <c r="H79" s="85">
        <v>-8.1177240000000008</v>
      </c>
      <c r="I79" s="83">
        <v>-0.85503865300000004</v>
      </c>
      <c r="J79" s="84">
        <f t="shared" si="1"/>
        <v>3.1957250845274281E-2</v>
      </c>
      <c r="K79" s="84">
        <f>I79/'סכום נכסי הקרן'!$C$42</f>
        <v>-1.1198435281585307E-4</v>
      </c>
    </row>
    <row r="80" spans="2:11">
      <c r="B80" s="76" t="s">
        <v>2114</v>
      </c>
      <c r="C80" s="73" t="s">
        <v>2115</v>
      </c>
      <c r="D80" s="86" t="s">
        <v>510</v>
      </c>
      <c r="E80" s="86" t="s">
        <v>121</v>
      </c>
      <c r="F80" s="94">
        <v>45012</v>
      </c>
      <c r="G80" s="83">
        <v>3719.6316000000011</v>
      </c>
      <c r="H80" s="85">
        <v>-8.0616489999999992</v>
      </c>
      <c r="I80" s="83">
        <v>-0.29986363300000007</v>
      </c>
      <c r="J80" s="84">
        <f t="shared" si="1"/>
        <v>1.1207466826831592E-2</v>
      </c>
      <c r="K80" s="84">
        <f>I80/'סכום נכסי הקרן'!$C$42</f>
        <v>-3.9273119123557903E-5</v>
      </c>
    </row>
    <row r="81" spans="2:11">
      <c r="B81" s="76" t="s">
        <v>2116</v>
      </c>
      <c r="C81" s="73" t="s">
        <v>2117</v>
      </c>
      <c r="D81" s="86" t="s">
        <v>510</v>
      </c>
      <c r="E81" s="86" t="s">
        <v>121</v>
      </c>
      <c r="F81" s="94">
        <v>45090</v>
      </c>
      <c r="G81" s="83">
        <v>10559.854980000002</v>
      </c>
      <c r="H81" s="85">
        <v>-7.7926339999999996</v>
      </c>
      <c r="I81" s="83">
        <v>-0.82289085700000009</v>
      </c>
      <c r="J81" s="84">
        <f t="shared" si="1"/>
        <v>3.0755720157404076E-2</v>
      </c>
      <c r="K81" s="84">
        <f>I81/'סכום נכסי הקרן'!$C$42</f>
        <v>-1.0777395821335775E-4</v>
      </c>
    </row>
    <row r="82" spans="2:11">
      <c r="B82" s="76" t="s">
        <v>2118</v>
      </c>
      <c r="C82" s="73" t="s">
        <v>2119</v>
      </c>
      <c r="D82" s="86" t="s">
        <v>510</v>
      </c>
      <c r="E82" s="86" t="s">
        <v>121</v>
      </c>
      <c r="F82" s="94">
        <v>45090</v>
      </c>
      <c r="G82" s="83">
        <v>4354.3222800000012</v>
      </c>
      <c r="H82" s="85">
        <v>-7.6404709999999998</v>
      </c>
      <c r="I82" s="83">
        <v>-0.33269071100000008</v>
      </c>
      <c r="J82" s="84">
        <f t="shared" si="1"/>
        <v>1.2434385823396985E-2</v>
      </c>
      <c r="K82" s="84">
        <f>I82/'סכום נכסי הקרן'!$C$42</f>
        <v>-4.3572479242270023E-5</v>
      </c>
    </row>
    <row r="83" spans="2:11">
      <c r="B83" s="76" t="s">
        <v>2120</v>
      </c>
      <c r="C83" s="73" t="s">
        <v>2121</v>
      </c>
      <c r="D83" s="86" t="s">
        <v>510</v>
      </c>
      <c r="E83" s="86" t="s">
        <v>121</v>
      </c>
      <c r="F83" s="94">
        <v>45090</v>
      </c>
      <c r="G83" s="83">
        <v>2072.0864600000004</v>
      </c>
      <c r="H83" s="85">
        <v>-7.4887360000000003</v>
      </c>
      <c r="I83" s="83">
        <v>-0.15517308500000002</v>
      </c>
      <c r="J83" s="84">
        <f t="shared" si="1"/>
        <v>5.7996269342692136E-3</v>
      </c>
      <c r="K83" s="84">
        <f>I83/'סכום נכסי הקרן'!$C$42</f>
        <v>-2.0323008132083076E-5</v>
      </c>
    </row>
    <row r="84" spans="2:11">
      <c r="B84" s="76" t="s">
        <v>2122</v>
      </c>
      <c r="C84" s="73" t="s">
        <v>2123</v>
      </c>
      <c r="D84" s="86" t="s">
        <v>510</v>
      </c>
      <c r="E84" s="86" t="s">
        <v>121</v>
      </c>
      <c r="F84" s="94">
        <v>44993</v>
      </c>
      <c r="G84" s="83">
        <v>5117.3605000000007</v>
      </c>
      <c r="H84" s="85">
        <v>-7.4786109999999999</v>
      </c>
      <c r="I84" s="83">
        <v>-0.38270749900000006</v>
      </c>
      <c r="J84" s="84">
        <f t="shared" si="1"/>
        <v>1.4303773873846798E-2</v>
      </c>
      <c r="K84" s="84">
        <f>I84/'סכום נכסי הקרן'!$C$42</f>
        <v>-5.0123174482135067E-5</v>
      </c>
    </row>
    <row r="85" spans="2:11">
      <c r="B85" s="76" t="s">
        <v>2124</v>
      </c>
      <c r="C85" s="73" t="s">
        <v>2125</v>
      </c>
      <c r="D85" s="86" t="s">
        <v>510</v>
      </c>
      <c r="E85" s="86" t="s">
        <v>121</v>
      </c>
      <c r="F85" s="94">
        <v>45019</v>
      </c>
      <c r="G85" s="83">
        <v>10613.594700000001</v>
      </c>
      <c r="H85" s="85">
        <v>-7.2914320000000004</v>
      </c>
      <c r="I85" s="83">
        <v>-0.77388301800000014</v>
      </c>
      <c r="J85" s="84">
        <f t="shared" si="1"/>
        <v>2.8924041789633474E-2</v>
      </c>
      <c r="K85" s="84">
        <f>I85/'סכום נכסי הקרן'!$C$42</f>
        <v>-1.0135540495373276E-4</v>
      </c>
    </row>
    <row r="86" spans="2:11">
      <c r="B86" s="76" t="s">
        <v>2124</v>
      </c>
      <c r="C86" s="73" t="s">
        <v>2126</v>
      </c>
      <c r="D86" s="86" t="s">
        <v>510</v>
      </c>
      <c r="E86" s="86" t="s">
        <v>121</v>
      </c>
      <c r="F86" s="94">
        <v>45019</v>
      </c>
      <c r="G86" s="83">
        <v>3634.3298250000003</v>
      </c>
      <c r="H86" s="85">
        <v>-7.2914320000000004</v>
      </c>
      <c r="I86" s="83">
        <v>-0.26499468000000004</v>
      </c>
      <c r="J86" s="84">
        <f t="shared" si="1"/>
        <v>9.9042323194518649E-3</v>
      </c>
      <c r="K86" s="84">
        <f>I86/'סכום נכסי הקרן'!$C$42</f>
        <v>-3.470633477834608E-5</v>
      </c>
    </row>
    <row r="87" spans="2:11">
      <c r="B87" s="76" t="s">
        <v>2127</v>
      </c>
      <c r="C87" s="73" t="s">
        <v>2128</v>
      </c>
      <c r="D87" s="86" t="s">
        <v>510</v>
      </c>
      <c r="E87" s="86" t="s">
        <v>121</v>
      </c>
      <c r="F87" s="94">
        <v>45019</v>
      </c>
      <c r="G87" s="83">
        <v>1558.3585680000003</v>
      </c>
      <c r="H87" s="85">
        <v>-7.2371350000000003</v>
      </c>
      <c r="I87" s="83">
        <v>-0.11278050600000002</v>
      </c>
      <c r="J87" s="84">
        <f t="shared" si="1"/>
        <v>4.2151953108241075E-3</v>
      </c>
      <c r="K87" s="84">
        <f>I87/'סכום נכסי הקרן'!$C$42</f>
        <v>-1.4770855013796008E-5</v>
      </c>
    </row>
    <row r="88" spans="2:11">
      <c r="B88" s="76" t="s">
        <v>2127</v>
      </c>
      <c r="C88" s="73" t="s">
        <v>2129</v>
      </c>
      <c r="D88" s="86" t="s">
        <v>510</v>
      </c>
      <c r="E88" s="86" t="s">
        <v>121</v>
      </c>
      <c r="F88" s="94">
        <v>45019</v>
      </c>
      <c r="G88" s="83">
        <v>2498.5808640000005</v>
      </c>
      <c r="H88" s="85">
        <v>-7.2371350000000003</v>
      </c>
      <c r="I88" s="83">
        <v>-0.18082565800000003</v>
      </c>
      <c r="J88" s="84">
        <f t="shared" si="1"/>
        <v>6.7583972861257058E-3</v>
      </c>
      <c r="K88" s="84">
        <f>I88/'סכום נכסי הקרן'!$C$42</f>
        <v>-2.3682723830767901E-5</v>
      </c>
    </row>
    <row r="89" spans="2:11">
      <c r="B89" s="76" t="s">
        <v>2130</v>
      </c>
      <c r="C89" s="73" t="s">
        <v>2131</v>
      </c>
      <c r="D89" s="86" t="s">
        <v>510</v>
      </c>
      <c r="E89" s="86" t="s">
        <v>121</v>
      </c>
      <c r="F89" s="94">
        <v>45091</v>
      </c>
      <c r="G89" s="83">
        <v>5611.9835880000001</v>
      </c>
      <c r="H89" s="85">
        <v>-7.3895689999999998</v>
      </c>
      <c r="I89" s="83">
        <v>-0.41470138700000014</v>
      </c>
      <c r="J89" s="84">
        <f t="shared" si="1"/>
        <v>1.5499552217602694E-2</v>
      </c>
      <c r="K89" s="84">
        <f>I89/'סכום נכסי הקרן'!$C$42</f>
        <v>-5.4313411764592637E-5</v>
      </c>
    </row>
    <row r="90" spans="2:11">
      <c r="B90" s="76" t="s">
        <v>2132</v>
      </c>
      <c r="C90" s="73" t="s">
        <v>2133</v>
      </c>
      <c r="D90" s="86" t="s">
        <v>510</v>
      </c>
      <c r="E90" s="86" t="s">
        <v>121</v>
      </c>
      <c r="F90" s="94">
        <v>45019</v>
      </c>
      <c r="G90" s="83">
        <v>1249.7119200000002</v>
      </c>
      <c r="H90" s="85">
        <v>-7.2009670000000003</v>
      </c>
      <c r="I90" s="83">
        <v>-8.9991341000000002E-2</v>
      </c>
      <c r="J90" s="84">
        <f t="shared" si="1"/>
        <v>3.3634454397462382E-3</v>
      </c>
      <c r="K90" s="84">
        <f>I90/'סכום נכסי הקרן'!$C$42</f>
        <v>-1.1786159661387547E-5</v>
      </c>
    </row>
    <row r="91" spans="2:11">
      <c r="B91" s="76" t="s">
        <v>2134</v>
      </c>
      <c r="C91" s="73" t="s">
        <v>2135</v>
      </c>
      <c r="D91" s="86" t="s">
        <v>510</v>
      </c>
      <c r="E91" s="86" t="s">
        <v>121</v>
      </c>
      <c r="F91" s="94">
        <v>45091</v>
      </c>
      <c r="G91" s="83">
        <v>4679.2818000000007</v>
      </c>
      <c r="H91" s="85">
        <v>-7.3292380000000001</v>
      </c>
      <c r="I91" s="83">
        <v>-0.34295567900000001</v>
      </c>
      <c r="J91" s="84">
        <f t="shared" si="1"/>
        <v>1.281804117762424E-2</v>
      </c>
      <c r="K91" s="84">
        <f>I91/'סכום נכסי הקרן'!$C$42</f>
        <v>-4.4916881386105541E-5</v>
      </c>
    </row>
    <row r="92" spans="2:11">
      <c r="B92" s="76" t="s">
        <v>2134</v>
      </c>
      <c r="C92" s="73" t="s">
        <v>2136</v>
      </c>
      <c r="D92" s="86" t="s">
        <v>510</v>
      </c>
      <c r="E92" s="86" t="s">
        <v>121</v>
      </c>
      <c r="F92" s="94">
        <v>45091</v>
      </c>
      <c r="G92" s="83">
        <v>7037.8636800000013</v>
      </c>
      <c r="H92" s="85">
        <v>-7.3292380000000001</v>
      </c>
      <c r="I92" s="83">
        <v>-0.51582174799999991</v>
      </c>
      <c r="J92" s="84">
        <f t="shared" si="1"/>
        <v>1.927894713817558E-2</v>
      </c>
      <c r="K92" s="84">
        <f>I92/'סכום נכסי הקרן'!$C$42</f>
        <v>-6.7557138400060188E-5</v>
      </c>
    </row>
    <row r="93" spans="2:11">
      <c r="B93" s="76" t="s">
        <v>2137</v>
      </c>
      <c r="C93" s="73" t="s">
        <v>2138</v>
      </c>
      <c r="D93" s="86" t="s">
        <v>510</v>
      </c>
      <c r="E93" s="86" t="s">
        <v>121</v>
      </c>
      <c r="F93" s="94">
        <v>45131</v>
      </c>
      <c r="G93" s="83">
        <v>5864.8864000000012</v>
      </c>
      <c r="H93" s="85">
        <v>-6.7494379999999996</v>
      </c>
      <c r="I93" s="83">
        <v>-0.39584688299999998</v>
      </c>
      <c r="J93" s="84">
        <f t="shared" si="1"/>
        <v>1.4794861135185357E-2</v>
      </c>
      <c r="K93" s="84">
        <f>I93/'סכום נכסי הקרן'!$C$42</f>
        <v>-5.1844038689240065E-5</v>
      </c>
    </row>
    <row r="94" spans="2:11">
      <c r="B94" s="76" t="s">
        <v>2137</v>
      </c>
      <c r="C94" s="73" t="s">
        <v>2139</v>
      </c>
      <c r="D94" s="86" t="s">
        <v>510</v>
      </c>
      <c r="E94" s="86" t="s">
        <v>121</v>
      </c>
      <c r="F94" s="94">
        <v>45131</v>
      </c>
      <c r="G94" s="83">
        <v>4501.4918399999997</v>
      </c>
      <c r="H94" s="85">
        <v>-6.7494379999999996</v>
      </c>
      <c r="I94" s="83">
        <v>-0.30382541000000002</v>
      </c>
      <c r="J94" s="84">
        <f t="shared" si="1"/>
        <v>1.135553908173822E-2</v>
      </c>
      <c r="K94" s="84">
        <f>I94/'סכום נכסי הקרן'!$C$42</f>
        <v>-3.9791992781244724E-5</v>
      </c>
    </row>
    <row r="95" spans="2:11">
      <c r="B95" s="76" t="s">
        <v>2140</v>
      </c>
      <c r="C95" s="73" t="s">
        <v>2141</v>
      </c>
      <c r="D95" s="86" t="s">
        <v>510</v>
      </c>
      <c r="E95" s="86" t="s">
        <v>121</v>
      </c>
      <c r="F95" s="94">
        <v>45019</v>
      </c>
      <c r="G95" s="83">
        <v>6012.0151480000013</v>
      </c>
      <c r="H95" s="85">
        <v>-7.1317139999999997</v>
      </c>
      <c r="I95" s="83">
        <v>-0.42875970300000005</v>
      </c>
      <c r="J95" s="84">
        <f t="shared" si="1"/>
        <v>1.6024984757170155E-2</v>
      </c>
      <c r="K95" s="84">
        <f>I95/'סכום נכסי הקרן'!$C$42</f>
        <v>-5.6154628431718845E-5</v>
      </c>
    </row>
    <row r="96" spans="2:11">
      <c r="B96" s="76" t="s">
        <v>2142</v>
      </c>
      <c r="C96" s="73" t="s">
        <v>2143</v>
      </c>
      <c r="D96" s="86" t="s">
        <v>510</v>
      </c>
      <c r="E96" s="86" t="s">
        <v>121</v>
      </c>
      <c r="F96" s="94">
        <v>44993</v>
      </c>
      <c r="G96" s="83">
        <v>3503.7173470000002</v>
      </c>
      <c r="H96" s="85">
        <v>-7.1036210000000004</v>
      </c>
      <c r="I96" s="83">
        <v>-0.24889080000000005</v>
      </c>
      <c r="J96" s="84">
        <f t="shared" si="1"/>
        <v>9.3023463919133416E-3</v>
      </c>
      <c r="K96" s="84">
        <f>I96/'סכום נכסי הקרן'!$C$42</f>
        <v>-3.2597210736647167E-5</v>
      </c>
    </row>
    <row r="97" spans="2:11">
      <c r="B97" s="76" t="s">
        <v>2144</v>
      </c>
      <c r="C97" s="73" t="s">
        <v>2145</v>
      </c>
      <c r="D97" s="86" t="s">
        <v>510</v>
      </c>
      <c r="E97" s="86" t="s">
        <v>121</v>
      </c>
      <c r="F97" s="94">
        <v>45131</v>
      </c>
      <c r="G97" s="83">
        <v>7777.523054000002</v>
      </c>
      <c r="H97" s="85">
        <v>-6.6595570000000004</v>
      </c>
      <c r="I97" s="83">
        <v>-0.51794854600000007</v>
      </c>
      <c r="J97" s="84">
        <f t="shared" si="1"/>
        <v>1.935843666411077E-2</v>
      </c>
      <c r="K97" s="84">
        <f>I97/'סכום נכסי הקרן'!$C$42</f>
        <v>-6.7835684985953623E-5</v>
      </c>
    </row>
    <row r="98" spans="2:11">
      <c r="B98" s="76" t="s">
        <v>2146</v>
      </c>
      <c r="C98" s="73" t="s">
        <v>2147</v>
      </c>
      <c r="D98" s="86" t="s">
        <v>510</v>
      </c>
      <c r="E98" s="86" t="s">
        <v>121</v>
      </c>
      <c r="F98" s="94">
        <v>45131</v>
      </c>
      <c r="G98" s="83">
        <v>4513.1968569999999</v>
      </c>
      <c r="H98" s="85">
        <v>-6.6296299999999997</v>
      </c>
      <c r="I98" s="83">
        <v>-0.29920823600000007</v>
      </c>
      <c r="J98" s="84">
        <f t="shared" si="1"/>
        <v>1.1182971225072825E-2</v>
      </c>
      <c r="K98" s="84">
        <f>I98/'סכום נכסי הקרן'!$C$42</f>
        <v>-3.9187281824127121E-5</v>
      </c>
    </row>
    <row r="99" spans="2:11">
      <c r="B99" s="76" t="s">
        <v>2148</v>
      </c>
      <c r="C99" s="73" t="s">
        <v>2149</v>
      </c>
      <c r="D99" s="86" t="s">
        <v>510</v>
      </c>
      <c r="E99" s="86" t="s">
        <v>121</v>
      </c>
      <c r="F99" s="94">
        <v>44993</v>
      </c>
      <c r="G99" s="83">
        <v>4383.3347040000008</v>
      </c>
      <c r="H99" s="85">
        <v>-7.0135069999999997</v>
      </c>
      <c r="I99" s="83">
        <v>-0.30742547900000006</v>
      </c>
      <c r="J99" s="84">
        <f t="shared" si="1"/>
        <v>1.1490092423496089E-2</v>
      </c>
      <c r="K99" s="84">
        <f>I99/'סכום נכסי הקרן'!$C$42</f>
        <v>-4.0263493567370497E-5</v>
      </c>
    </row>
    <row r="100" spans="2:11">
      <c r="B100" s="76" t="s">
        <v>2150</v>
      </c>
      <c r="C100" s="73" t="s">
        <v>2151</v>
      </c>
      <c r="D100" s="86" t="s">
        <v>510</v>
      </c>
      <c r="E100" s="86" t="s">
        <v>121</v>
      </c>
      <c r="F100" s="94">
        <v>44993</v>
      </c>
      <c r="G100" s="83">
        <v>10331.956812000002</v>
      </c>
      <c r="H100" s="85">
        <v>-7.0105060000000003</v>
      </c>
      <c r="I100" s="83">
        <v>-0.72432241600000014</v>
      </c>
      <c r="J100" s="84">
        <f t="shared" si="1"/>
        <v>2.7071703787603055E-2</v>
      </c>
      <c r="K100" s="84">
        <f>I100/'סכום נכסי הקרן'!$C$42</f>
        <v>-9.4864456362506817E-5</v>
      </c>
    </row>
    <row r="101" spans="2:11">
      <c r="B101" s="76" t="s">
        <v>2152</v>
      </c>
      <c r="C101" s="73" t="s">
        <v>2153</v>
      </c>
      <c r="D101" s="86" t="s">
        <v>510</v>
      </c>
      <c r="E101" s="86" t="s">
        <v>121</v>
      </c>
      <c r="F101" s="94">
        <v>44986</v>
      </c>
      <c r="G101" s="83">
        <v>6388.2196490000006</v>
      </c>
      <c r="H101" s="85">
        <v>-7.0262739999999999</v>
      </c>
      <c r="I101" s="83">
        <v>-0.44885384600000006</v>
      </c>
      <c r="J101" s="84">
        <f t="shared" si="1"/>
        <v>1.6776007609901715E-2</v>
      </c>
      <c r="K101" s="84">
        <f>I101/'סכום נכסי הקרן'!$C$42</f>
        <v>-5.8786356940540075E-5</v>
      </c>
    </row>
    <row r="102" spans="2:11">
      <c r="B102" s="76" t="s">
        <v>2154</v>
      </c>
      <c r="C102" s="73" t="s">
        <v>2155</v>
      </c>
      <c r="D102" s="86" t="s">
        <v>510</v>
      </c>
      <c r="E102" s="86" t="s">
        <v>121</v>
      </c>
      <c r="F102" s="94">
        <v>44986</v>
      </c>
      <c r="G102" s="83">
        <v>5763.5393090000007</v>
      </c>
      <c r="H102" s="85">
        <v>-6.9962720000000003</v>
      </c>
      <c r="I102" s="83">
        <v>-0.40323286300000005</v>
      </c>
      <c r="J102" s="84">
        <f t="shared" si="1"/>
        <v>1.5070913702832473E-2</v>
      </c>
      <c r="K102" s="84">
        <f>I102/'סכום נכסי הקרן'!$C$42</f>
        <v>-5.2811379975284642E-5</v>
      </c>
    </row>
    <row r="103" spans="2:11">
      <c r="B103" s="76" t="s">
        <v>2156</v>
      </c>
      <c r="C103" s="73" t="s">
        <v>2157</v>
      </c>
      <c r="D103" s="86" t="s">
        <v>510</v>
      </c>
      <c r="E103" s="86" t="s">
        <v>121</v>
      </c>
      <c r="F103" s="94">
        <v>44993</v>
      </c>
      <c r="G103" s="83">
        <v>7523.5608000000011</v>
      </c>
      <c r="H103" s="85">
        <v>-6.8816129999999998</v>
      </c>
      <c r="I103" s="83">
        <v>-0.51774237200000017</v>
      </c>
      <c r="J103" s="84">
        <f t="shared" si="1"/>
        <v>1.9350730867170887E-2</v>
      </c>
      <c r="K103" s="84">
        <f>I103/'סכום נכסי הקרן'!$C$42</f>
        <v>-6.7808682391537061E-5</v>
      </c>
    </row>
    <row r="104" spans="2:11">
      <c r="B104" s="76" t="s">
        <v>2156</v>
      </c>
      <c r="C104" s="73" t="s">
        <v>2158</v>
      </c>
      <c r="D104" s="86" t="s">
        <v>510</v>
      </c>
      <c r="E104" s="86" t="s">
        <v>121</v>
      </c>
      <c r="F104" s="94">
        <v>44993</v>
      </c>
      <c r="G104" s="83">
        <v>1042.7613000000001</v>
      </c>
      <c r="H104" s="85">
        <v>-6.8816129999999998</v>
      </c>
      <c r="I104" s="83">
        <v>-7.175880200000001E-2</v>
      </c>
      <c r="J104" s="84">
        <f t="shared" si="1"/>
        <v>2.6820004310031701E-3</v>
      </c>
      <c r="K104" s="84">
        <f>I104/'סכום נכסי הקרן'!$C$42</f>
        <v>-9.3982452987548671E-6</v>
      </c>
    </row>
    <row r="105" spans="2:11">
      <c r="B105" s="76" t="s">
        <v>2159</v>
      </c>
      <c r="C105" s="73" t="s">
        <v>2160</v>
      </c>
      <c r="D105" s="86" t="s">
        <v>510</v>
      </c>
      <c r="E105" s="86" t="s">
        <v>121</v>
      </c>
      <c r="F105" s="94">
        <v>44980</v>
      </c>
      <c r="G105" s="83">
        <v>4694.6603390000009</v>
      </c>
      <c r="H105" s="85">
        <v>-6.8717079999999999</v>
      </c>
      <c r="I105" s="83">
        <v>-0.32260335700000009</v>
      </c>
      <c r="J105" s="84">
        <f t="shared" si="1"/>
        <v>1.2057368830057527E-2</v>
      </c>
      <c r="K105" s="84">
        <f>I105/'סכום נכסי הקרן'!$C$42</f>
        <v>-4.225133919164075E-5</v>
      </c>
    </row>
    <row r="106" spans="2:11">
      <c r="B106" s="76" t="s">
        <v>2159</v>
      </c>
      <c r="C106" s="73" t="s">
        <v>2161</v>
      </c>
      <c r="D106" s="86" t="s">
        <v>510</v>
      </c>
      <c r="E106" s="86" t="s">
        <v>121</v>
      </c>
      <c r="F106" s="94">
        <v>44980</v>
      </c>
      <c r="G106" s="83">
        <v>4413.121086000001</v>
      </c>
      <c r="H106" s="85">
        <v>-6.8717079999999999</v>
      </c>
      <c r="I106" s="83">
        <v>-0.30325680100000008</v>
      </c>
      <c r="J106" s="84">
        <f t="shared" si="1"/>
        <v>1.1334287199870514E-2</v>
      </c>
      <c r="K106" s="84">
        <f>I106/'סכום נכסי הקרן'!$C$42</f>
        <v>-3.9717522100127738E-5</v>
      </c>
    </row>
    <row r="107" spans="2:11">
      <c r="B107" s="76" t="s">
        <v>2159</v>
      </c>
      <c r="C107" s="73" t="s">
        <v>2162</v>
      </c>
      <c r="D107" s="86" t="s">
        <v>510</v>
      </c>
      <c r="E107" s="86" t="s">
        <v>121</v>
      </c>
      <c r="F107" s="94">
        <v>44980</v>
      </c>
      <c r="G107" s="83">
        <v>5018.0956320000005</v>
      </c>
      <c r="H107" s="85">
        <v>-6.8717079999999999</v>
      </c>
      <c r="I107" s="83">
        <v>-0.34482888700000003</v>
      </c>
      <c r="J107" s="84">
        <f t="shared" si="1"/>
        <v>1.2888052723571713E-2</v>
      </c>
      <c r="K107" s="84">
        <f>I107/'סכום נכסי הקרן'!$C$42</f>
        <v>-4.5162215307365678E-5</v>
      </c>
    </row>
    <row r="108" spans="2:11">
      <c r="B108" s="76" t="s">
        <v>2163</v>
      </c>
      <c r="C108" s="73" t="s">
        <v>2164</v>
      </c>
      <c r="D108" s="86" t="s">
        <v>510</v>
      </c>
      <c r="E108" s="86" t="s">
        <v>121</v>
      </c>
      <c r="F108" s="94">
        <v>44998</v>
      </c>
      <c r="G108" s="83">
        <v>3763.8878400000003</v>
      </c>
      <c r="H108" s="85">
        <v>-6.6408940000000003</v>
      </c>
      <c r="I108" s="83">
        <v>-0.24995580100000003</v>
      </c>
      <c r="J108" s="84">
        <f t="shared" si="1"/>
        <v>9.342151029970408E-3</v>
      </c>
      <c r="K108" s="84">
        <f>I108/'סכום נכסי הקרן'!$C$42</f>
        <v>-3.2736693843422265E-5</v>
      </c>
    </row>
    <row r="109" spans="2:11">
      <c r="B109" s="76" t="s">
        <v>2165</v>
      </c>
      <c r="C109" s="73" t="s">
        <v>2166</v>
      </c>
      <c r="D109" s="86" t="s">
        <v>510</v>
      </c>
      <c r="E109" s="86" t="s">
        <v>121</v>
      </c>
      <c r="F109" s="94">
        <v>45126</v>
      </c>
      <c r="G109" s="83">
        <v>7616.4220040000009</v>
      </c>
      <c r="H109" s="85">
        <v>-6.7910469999999998</v>
      </c>
      <c r="I109" s="83">
        <v>-0.51723480000000011</v>
      </c>
      <c r="J109" s="84">
        <f t="shared" si="1"/>
        <v>1.9331760256112395E-2</v>
      </c>
      <c r="K109" s="84">
        <f>I109/'סכום נכסי הקרן'!$C$42</f>
        <v>-6.7742205722057827E-5</v>
      </c>
    </row>
    <row r="110" spans="2:11">
      <c r="B110" s="76" t="s">
        <v>2167</v>
      </c>
      <c r="C110" s="73" t="s">
        <v>2168</v>
      </c>
      <c r="D110" s="86" t="s">
        <v>510</v>
      </c>
      <c r="E110" s="86" t="s">
        <v>121</v>
      </c>
      <c r="F110" s="94">
        <v>44991</v>
      </c>
      <c r="G110" s="83">
        <v>5891.0806960000009</v>
      </c>
      <c r="H110" s="85">
        <v>-6.7052659999999999</v>
      </c>
      <c r="I110" s="83">
        <v>-0.39501262000000009</v>
      </c>
      <c r="J110" s="84">
        <f t="shared" si="1"/>
        <v>1.4763680378773486E-2</v>
      </c>
      <c r="K110" s="84">
        <f>I110/'סכום נכסי הקרן'!$C$42</f>
        <v>-5.1734775322250266E-5</v>
      </c>
    </row>
    <row r="111" spans="2:11">
      <c r="B111" s="76" t="s">
        <v>2169</v>
      </c>
      <c r="C111" s="73" t="s">
        <v>2170</v>
      </c>
      <c r="D111" s="86" t="s">
        <v>510</v>
      </c>
      <c r="E111" s="86" t="s">
        <v>121</v>
      </c>
      <c r="F111" s="94">
        <v>44991</v>
      </c>
      <c r="G111" s="83">
        <v>5160.6058000000012</v>
      </c>
      <c r="H111" s="85">
        <v>-6.757466</v>
      </c>
      <c r="I111" s="83">
        <v>-0.34872618700000002</v>
      </c>
      <c r="J111" s="84">
        <f t="shared" si="1"/>
        <v>1.3033715136940162E-2</v>
      </c>
      <c r="K111" s="84">
        <f>I111/'סכום נכסי הקרן'!$C$42</f>
        <v>-4.5672644416854398E-5</v>
      </c>
    </row>
    <row r="112" spans="2:11">
      <c r="B112" s="76" t="s">
        <v>2171</v>
      </c>
      <c r="C112" s="73" t="s">
        <v>2172</v>
      </c>
      <c r="D112" s="86" t="s">
        <v>510</v>
      </c>
      <c r="E112" s="86" t="s">
        <v>121</v>
      </c>
      <c r="F112" s="94">
        <v>45092</v>
      </c>
      <c r="G112" s="83">
        <v>6277.5982800000011</v>
      </c>
      <c r="H112" s="85">
        <v>-6.6657080000000004</v>
      </c>
      <c r="I112" s="83">
        <v>-0.41844634000000008</v>
      </c>
      <c r="J112" s="84">
        <f t="shared" si="1"/>
        <v>1.5639520629562618E-2</v>
      </c>
      <c r="K112" s="84">
        <f>I112/'סכום נכסי הקרן'!$C$42</f>
        <v>-5.4803887998104828E-5</v>
      </c>
    </row>
    <row r="113" spans="2:11">
      <c r="B113" s="76" t="s">
        <v>2173</v>
      </c>
      <c r="C113" s="73" t="s">
        <v>2174</v>
      </c>
      <c r="D113" s="86" t="s">
        <v>510</v>
      </c>
      <c r="E113" s="86" t="s">
        <v>121</v>
      </c>
      <c r="F113" s="94">
        <v>45048</v>
      </c>
      <c r="G113" s="83">
        <v>82.40000000000002</v>
      </c>
      <c r="H113" s="85">
        <v>-6.3956309999999998</v>
      </c>
      <c r="I113" s="83">
        <v>-5.2699999999999995E-3</v>
      </c>
      <c r="J113" s="84">
        <f t="shared" si="1"/>
        <v>1.9696736675434885E-4</v>
      </c>
      <c r="K113" s="84">
        <f>I113/'סכום נכסי הקרן'!$C$42</f>
        <v>-6.9021153285750416E-7</v>
      </c>
    </row>
    <row r="114" spans="2:11">
      <c r="B114" s="76" t="s">
        <v>2175</v>
      </c>
      <c r="C114" s="73" t="s">
        <v>2176</v>
      </c>
      <c r="D114" s="86" t="s">
        <v>510</v>
      </c>
      <c r="E114" s="86" t="s">
        <v>121</v>
      </c>
      <c r="F114" s="94">
        <v>44998</v>
      </c>
      <c r="G114" s="83">
        <v>6301.5968400000011</v>
      </c>
      <c r="H114" s="85">
        <v>-6.1594319999999998</v>
      </c>
      <c r="I114" s="83">
        <v>-0.38814256200000008</v>
      </c>
      <c r="J114" s="84">
        <f t="shared" si="1"/>
        <v>1.4506910505204291E-2</v>
      </c>
      <c r="K114" s="84">
        <f>I114/'סכום נכסי הקרן'!$C$42</f>
        <v>-5.0835004304603214E-5</v>
      </c>
    </row>
    <row r="115" spans="2:11">
      <c r="B115" s="76" t="s">
        <v>2175</v>
      </c>
      <c r="C115" s="73" t="s">
        <v>2177</v>
      </c>
      <c r="D115" s="86" t="s">
        <v>510</v>
      </c>
      <c r="E115" s="86" t="s">
        <v>121</v>
      </c>
      <c r="F115" s="94">
        <v>44998</v>
      </c>
      <c r="G115" s="83">
        <v>5240.3866900000012</v>
      </c>
      <c r="H115" s="85">
        <v>-6.1594319999999998</v>
      </c>
      <c r="I115" s="83">
        <v>-0.3227780460000001</v>
      </c>
      <c r="J115" s="84">
        <f t="shared" si="1"/>
        <v>1.2063897868450496E-2</v>
      </c>
      <c r="K115" s="84">
        <f>I115/'סכום נכסי הקרן'!$C$42</f>
        <v>-4.2274218197800772E-5</v>
      </c>
    </row>
    <row r="116" spans="2:11">
      <c r="B116" s="76" t="s">
        <v>2178</v>
      </c>
      <c r="C116" s="73" t="s">
        <v>2179</v>
      </c>
      <c r="D116" s="86" t="s">
        <v>510</v>
      </c>
      <c r="E116" s="86" t="s">
        <v>121</v>
      </c>
      <c r="F116" s="94">
        <v>45054</v>
      </c>
      <c r="G116" s="83">
        <v>35930.000000000007</v>
      </c>
      <c r="H116" s="85">
        <v>-6.0854439999999999</v>
      </c>
      <c r="I116" s="83">
        <v>-2.1865000000000006</v>
      </c>
      <c r="J116" s="84">
        <f t="shared" si="1"/>
        <v>8.1720900836505489E-2</v>
      </c>
      <c r="K116" s="84">
        <f>I116/'סכום נכסי הקרן'!$C$42</f>
        <v>-2.8636575267418092E-4</v>
      </c>
    </row>
    <row r="117" spans="2:11">
      <c r="B117" s="76" t="s">
        <v>2180</v>
      </c>
      <c r="C117" s="73" t="s">
        <v>2181</v>
      </c>
      <c r="D117" s="86" t="s">
        <v>510</v>
      </c>
      <c r="E117" s="86" t="s">
        <v>121</v>
      </c>
      <c r="F117" s="94">
        <v>44987</v>
      </c>
      <c r="G117" s="83">
        <v>740.31835000000001</v>
      </c>
      <c r="H117" s="85">
        <v>-6.2355119999999999</v>
      </c>
      <c r="I117" s="83">
        <v>-4.6162642000000004E-2</v>
      </c>
      <c r="J117" s="84">
        <f t="shared" si="1"/>
        <v>1.725338526976036E-3</v>
      </c>
      <c r="K117" s="84">
        <f>I117/'סכום נכסי הקרן'!$C$42</f>
        <v>-6.0459180067499446E-6</v>
      </c>
    </row>
    <row r="118" spans="2:11">
      <c r="B118" s="76" t="s">
        <v>2180</v>
      </c>
      <c r="C118" s="73" t="s">
        <v>2182</v>
      </c>
      <c r="D118" s="86" t="s">
        <v>510</v>
      </c>
      <c r="E118" s="86" t="s">
        <v>121</v>
      </c>
      <c r="F118" s="94">
        <v>44987</v>
      </c>
      <c r="G118" s="83">
        <v>3675.2224250000004</v>
      </c>
      <c r="H118" s="85">
        <v>-6.2355119999999999</v>
      </c>
      <c r="I118" s="83">
        <v>-0.22916894600000004</v>
      </c>
      <c r="J118" s="84">
        <f t="shared" si="1"/>
        <v>8.5652379194477383E-3</v>
      </c>
      <c r="K118" s="84">
        <f>I118/'סכום נכסי הקרן'!$C$42</f>
        <v>-3.0014240892219855E-5</v>
      </c>
    </row>
    <row r="119" spans="2:11">
      <c r="B119" s="76" t="s">
        <v>2183</v>
      </c>
      <c r="C119" s="73" t="s">
        <v>2184</v>
      </c>
      <c r="D119" s="86" t="s">
        <v>510</v>
      </c>
      <c r="E119" s="86" t="s">
        <v>121</v>
      </c>
      <c r="F119" s="94">
        <v>45097</v>
      </c>
      <c r="G119" s="83">
        <v>3789.1771200000007</v>
      </c>
      <c r="H119" s="85">
        <v>-6.216475</v>
      </c>
      <c r="I119" s="83">
        <v>-0.23555325200000005</v>
      </c>
      <c r="J119" s="84">
        <f t="shared" si="1"/>
        <v>8.803852709082273E-3</v>
      </c>
      <c r="K119" s="84">
        <f>I119/'סכום נכסי הקרן'!$C$42</f>
        <v>-3.0850393004267555E-5</v>
      </c>
    </row>
    <row r="120" spans="2:11">
      <c r="B120" s="76" t="s">
        <v>2185</v>
      </c>
      <c r="C120" s="73" t="s">
        <v>2186</v>
      </c>
      <c r="D120" s="86" t="s">
        <v>510</v>
      </c>
      <c r="E120" s="86" t="s">
        <v>121</v>
      </c>
      <c r="F120" s="94">
        <v>44987</v>
      </c>
      <c r="G120" s="83">
        <v>4443.1456800000005</v>
      </c>
      <c r="H120" s="85">
        <v>-6.2059699999999998</v>
      </c>
      <c r="I120" s="83">
        <v>-0.27574027000000007</v>
      </c>
      <c r="J120" s="84">
        <f t="shared" si="1"/>
        <v>1.0305851022776698E-2</v>
      </c>
      <c r="K120" s="84">
        <f>I120/'סכום נכסי הקרן'!$C$42</f>
        <v>-3.6113683952038354E-5</v>
      </c>
    </row>
    <row r="121" spans="2:11">
      <c r="B121" s="76" t="s">
        <v>2187</v>
      </c>
      <c r="C121" s="73" t="s">
        <v>2188</v>
      </c>
      <c r="D121" s="86" t="s">
        <v>510</v>
      </c>
      <c r="E121" s="86" t="s">
        <v>121</v>
      </c>
      <c r="F121" s="94">
        <v>44987</v>
      </c>
      <c r="G121" s="83">
        <v>5566.7325120000005</v>
      </c>
      <c r="H121" s="85">
        <v>-5.957471</v>
      </c>
      <c r="I121" s="83">
        <v>-0.33163646700000005</v>
      </c>
      <c r="J121" s="84">
        <f t="shared" si="1"/>
        <v>1.2394983230494408E-2</v>
      </c>
      <c r="K121" s="84">
        <f>I121/'סכום נכסי הקרן'!$C$42</f>
        <v>-4.3434404979035513E-5</v>
      </c>
    </row>
    <row r="122" spans="2:11">
      <c r="B122" s="76" t="s">
        <v>2189</v>
      </c>
      <c r="C122" s="73" t="s">
        <v>2190</v>
      </c>
      <c r="D122" s="86" t="s">
        <v>510</v>
      </c>
      <c r="E122" s="86" t="s">
        <v>121</v>
      </c>
      <c r="F122" s="94">
        <v>44987</v>
      </c>
      <c r="G122" s="83">
        <v>7590.9988800000019</v>
      </c>
      <c r="H122" s="85">
        <v>-5.957471</v>
      </c>
      <c r="I122" s="83">
        <v>-0.45223154500000001</v>
      </c>
      <c r="J122" s="84">
        <f t="shared" si="1"/>
        <v>1.6902249825787634E-2</v>
      </c>
      <c r="K122" s="84">
        <f>I122/'סכום נכסי הקרן'!$C$42</f>
        <v>-5.9228733943257579E-5</v>
      </c>
    </row>
    <row r="123" spans="2:11">
      <c r="B123" s="76" t="s">
        <v>2191</v>
      </c>
      <c r="C123" s="73" t="s">
        <v>2192</v>
      </c>
      <c r="D123" s="86" t="s">
        <v>510</v>
      </c>
      <c r="E123" s="86" t="s">
        <v>121</v>
      </c>
      <c r="F123" s="94">
        <v>44987</v>
      </c>
      <c r="G123" s="83">
        <v>6327.588600000001</v>
      </c>
      <c r="H123" s="85">
        <v>-5.9280629999999999</v>
      </c>
      <c r="I123" s="83">
        <v>-0.3751034210000001</v>
      </c>
      <c r="J123" s="84">
        <f t="shared" si="1"/>
        <v>1.4019569847233009E-2</v>
      </c>
      <c r="K123" s="84">
        <f>I123/'סכום נכסי הקרן'!$C$42</f>
        <v>-4.9127268916224635E-5</v>
      </c>
    </row>
    <row r="124" spans="2:11">
      <c r="B124" s="76" t="s">
        <v>2193</v>
      </c>
      <c r="C124" s="73" t="s">
        <v>2194</v>
      </c>
      <c r="D124" s="86" t="s">
        <v>510</v>
      </c>
      <c r="E124" s="86" t="s">
        <v>121</v>
      </c>
      <c r="F124" s="94">
        <v>44987</v>
      </c>
      <c r="G124" s="83">
        <v>8607.9089280000007</v>
      </c>
      <c r="H124" s="85">
        <v>-5.8986710000000002</v>
      </c>
      <c r="I124" s="83">
        <v>-0.50775222100000006</v>
      </c>
      <c r="J124" s="84">
        <f t="shared" si="1"/>
        <v>1.89773468565545E-2</v>
      </c>
      <c r="K124" s="84">
        <f>I124/'סכום נכסי הקרן'!$C$42</f>
        <v>-6.6500273011045984E-5</v>
      </c>
    </row>
    <row r="125" spans="2:11">
      <c r="B125" s="76" t="s">
        <v>2195</v>
      </c>
      <c r="C125" s="73" t="s">
        <v>2196</v>
      </c>
      <c r="D125" s="86" t="s">
        <v>510</v>
      </c>
      <c r="E125" s="86" t="s">
        <v>121</v>
      </c>
      <c r="F125" s="94">
        <v>45033</v>
      </c>
      <c r="G125" s="83">
        <v>6329.5204199999998</v>
      </c>
      <c r="H125" s="85">
        <v>-5.8957329999999999</v>
      </c>
      <c r="I125" s="83">
        <v>-0.37317160100000007</v>
      </c>
      <c r="J125" s="84">
        <f t="shared" si="1"/>
        <v>1.3947367665365192E-2</v>
      </c>
      <c r="K125" s="84">
        <f>I125/'סכום נכסי הקרן'!$C$42</f>
        <v>-4.8874258585407786E-5</v>
      </c>
    </row>
    <row r="126" spans="2:11">
      <c r="B126" s="76" t="s">
        <v>2197</v>
      </c>
      <c r="C126" s="73" t="s">
        <v>2198</v>
      </c>
      <c r="D126" s="86" t="s">
        <v>510</v>
      </c>
      <c r="E126" s="86" t="s">
        <v>121</v>
      </c>
      <c r="F126" s="94">
        <v>45034</v>
      </c>
      <c r="G126" s="83">
        <v>5065.5832800000007</v>
      </c>
      <c r="H126" s="85">
        <v>-5.7633029999999996</v>
      </c>
      <c r="I126" s="83">
        <v>-0.29194492800000005</v>
      </c>
      <c r="J126" s="84">
        <f t="shared" si="1"/>
        <v>1.0911503549420871E-2</v>
      </c>
      <c r="K126" s="84">
        <f>I126/'סכום נכסי הקרן'!$C$42</f>
        <v>-3.8236006881376421E-5</v>
      </c>
    </row>
    <row r="127" spans="2:11">
      <c r="B127" s="76" t="s">
        <v>2199</v>
      </c>
      <c r="C127" s="73" t="s">
        <v>2200</v>
      </c>
      <c r="D127" s="86" t="s">
        <v>510</v>
      </c>
      <c r="E127" s="86" t="s">
        <v>121</v>
      </c>
      <c r="F127" s="94">
        <v>45033</v>
      </c>
      <c r="G127" s="83">
        <v>5068.5336960000013</v>
      </c>
      <c r="H127" s="85">
        <v>-5.7929950000000003</v>
      </c>
      <c r="I127" s="83">
        <v>-0.29361992100000001</v>
      </c>
      <c r="J127" s="84">
        <f t="shared" si="1"/>
        <v>1.0974106767740029E-2</v>
      </c>
      <c r="K127" s="84">
        <f>I127/'סכום נכסי הקרן'!$C$42</f>
        <v>-3.8455380597895502E-5</v>
      </c>
    </row>
    <row r="128" spans="2:11">
      <c r="B128" s="76" t="s">
        <v>2201</v>
      </c>
      <c r="C128" s="73" t="s">
        <v>2202</v>
      </c>
      <c r="D128" s="86" t="s">
        <v>510</v>
      </c>
      <c r="E128" s="86" t="s">
        <v>121</v>
      </c>
      <c r="F128" s="94">
        <v>45034</v>
      </c>
      <c r="G128" s="83">
        <v>4922.8522700000012</v>
      </c>
      <c r="H128" s="85">
        <v>-5.6900190000000004</v>
      </c>
      <c r="I128" s="83">
        <v>-0.28011124900000006</v>
      </c>
      <c r="J128" s="84">
        <f t="shared" si="1"/>
        <v>1.0469217289146442E-2</v>
      </c>
      <c r="K128" s="84">
        <f>I128/'סכום נכסי הקרן'!$C$42</f>
        <v>-3.6686150767157514E-5</v>
      </c>
    </row>
    <row r="129" spans="2:11">
      <c r="B129" s="76" t="s">
        <v>2203</v>
      </c>
      <c r="C129" s="73" t="s">
        <v>2204</v>
      </c>
      <c r="D129" s="86" t="s">
        <v>510</v>
      </c>
      <c r="E129" s="86" t="s">
        <v>121</v>
      </c>
      <c r="F129" s="94">
        <v>45034</v>
      </c>
      <c r="G129" s="83">
        <v>6337.2477000000017</v>
      </c>
      <c r="H129" s="85">
        <v>-5.6753749999999998</v>
      </c>
      <c r="I129" s="83">
        <v>-0.35966255999999996</v>
      </c>
      <c r="J129" s="84">
        <f t="shared" si="1"/>
        <v>1.3442464395318408E-2</v>
      </c>
      <c r="K129" s="84">
        <f>I129/'סכום נכסי הקרן'!$C$42</f>
        <v>-4.7104980426765478E-5</v>
      </c>
    </row>
    <row r="130" spans="2:11">
      <c r="B130" s="76" t="s">
        <v>2203</v>
      </c>
      <c r="C130" s="73" t="s">
        <v>2205</v>
      </c>
      <c r="D130" s="86" t="s">
        <v>510</v>
      </c>
      <c r="E130" s="86" t="s">
        <v>121</v>
      </c>
      <c r="F130" s="94">
        <v>45034</v>
      </c>
      <c r="G130" s="83">
        <v>6324.0405900000005</v>
      </c>
      <c r="H130" s="85">
        <v>-5.6753749999999998</v>
      </c>
      <c r="I130" s="83">
        <v>-0.35891300700000006</v>
      </c>
      <c r="J130" s="84">
        <f t="shared" si="1"/>
        <v>1.3414449693107249E-2</v>
      </c>
      <c r="K130" s="84">
        <f>I130/'סכום נכסי הקרן'!$C$42</f>
        <v>-4.7006811522574228E-5</v>
      </c>
    </row>
    <row r="131" spans="2:11">
      <c r="B131" s="76" t="s">
        <v>2206</v>
      </c>
      <c r="C131" s="73" t="s">
        <v>2207</v>
      </c>
      <c r="D131" s="86" t="s">
        <v>510</v>
      </c>
      <c r="E131" s="86" t="s">
        <v>121</v>
      </c>
      <c r="F131" s="94">
        <v>45034</v>
      </c>
      <c r="G131" s="83">
        <v>5703.522930000001</v>
      </c>
      <c r="H131" s="85">
        <v>-5.6753749999999998</v>
      </c>
      <c r="I131" s="83">
        <v>-0.32369630400000005</v>
      </c>
      <c r="J131" s="84">
        <f t="shared" si="1"/>
        <v>1.2098217955786569E-2</v>
      </c>
      <c r="K131" s="84">
        <f>I131/'סכום נכסי הקרן'!$C$42</f>
        <v>-4.2394482384088939E-5</v>
      </c>
    </row>
    <row r="132" spans="2:11">
      <c r="B132" s="76" t="s">
        <v>2208</v>
      </c>
      <c r="C132" s="73" t="s">
        <v>2209</v>
      </c>
      <c r="D132" s="86" t="s">
        <v>510</v>
      </c>
      <c r="E132" s="86" t="s">
        <v>121</v>
      </c>
      <c r="F132" s="94">
        <v>45034</v>
      </c>
      <c r="G132" s="83">
        <v>5070.7816320000011</v>
      </c>
      <c r="H132" s="85">
        <v>-5.7156900000000004</v>
      </c>
      <c r="I132" s="83">
        <v>-0.28983018200000005</v>
      </c>
      <c r="J132" s="84">
        <f t="shared" si="1"/>
        <v>1.0832464469539602E-2</v>
      </c>
      <c r="K132" s="84">
        <f>I132/'סכום נכסי הקרן'!$C$42</f>
        <v>-3.7959038745083388E-5</v>
      </c>
    </row>
    <row r="133" spans="2:11">
      <c r="B133" s="76" t="s">
        <v>2210</v>
      </c>
      <c r="C133" s="73" t="s">
        <v>2211</v>
      </c>
      <c r="D133" s="86" t="s">
        <v>510</v>
      </c>
      <c r="E133" s="86" t="s">
        <v>121</v>
      </c>
      <c r="F133" s="94">
        <v>45007</v>
      </c>
      <c r="G133" s="83">
        <v>7356.3003120000012</v>
      </c>
      <c r="H133" s="85">
        <v>-5.4958879999999999</v>
      </c>
      <c r="I133" s="83">
        <v>-0.40429399399999999</v>
      </c>
      <c r="J133" s="84">
        <f t="shared" si="1"/>
        <v>1.5110573698819454E-2</v>
      </c>
      <c r="K133" s="84">
        <f>I133/'סכום נכסי הקרן'!$C$42</f>
        <v>-5.2950356228429343E-5</v>
      </c>
    </row>
    <row r="134" spans="2:11">
      <c r="B134" s="76" t="s">
        <v>2212</v>
      </c>
      <c r="C134" s="73" t="s">
        <v>2213</v>
      </c>
      <c r="D134" s="86" t="s">
        <v>510</v>
      </c>
      <c r="E134" s="86" t="s">
        <v>121</v>
      </c>
      <c r="F134" s="94">
        <v>45007</v>
      </c>
      <c r="G134" s="83">
        <v>9515.0916000000016</v>
      </c>
      <c r="H134" s="85">
        <v>-5.4666810000000003</v>
      </c>
      <c r="I134" s="83">
        <v>-0.52015965800000019</v>
      </c>
      <c r="J134" s="84">
        <f t="shared" si="1"/>
        <v>1.9441077443662757E-2</v>
      </c>
      <c r="K134" s="84">
        <f>I134/'סכום נכסי הקרן'!$C$42</f>
        <v>-6.8125274170553193E-5</v>
      </c>
    </row>
    <row r="135" spans="2:11">
      <c r="B135" s="76" t="s">
        <v>2214</v>
      </c>
      <c r="C135" s="73" t="s">
        <v>2215</v>
      </c>
      <c r="D135" s="86" t="s">
        <v>510</v>
      </c>
      <c r="E135" s="86" t="s">
        <v>121</v>
      </c>
      <c r="F135" s="94">
        <v>45034</v>
      </c>
      <c r="G135" s="83">
        <v>6343.745640000001</v>
      </c>
      <c r="H135" s="85">
        <v>-5.6278920000000001</v>
      </c>
      <c r="I135" s="83">
        <v>-0.3570191270000001</v>
      </c>
      <c r="J135" s="84">
        <f t="shared" si="1"/>
        <v>1.3343665526779219E-2</v>
      </c>
      <c r="K135" s="84">
        <f>I135/'סכום נכסי הקרן'!$C$42</f>
        <v>-4.6758770190914242E-5</v>
      </c>
    </row>
    <row r="136" spans="2:11">
      <c r="B136" s="76" t="s">
        <v>2216</v>
      </c>
      <c r="C136" s="73" t="s">
        <v>2217</v>
      </c>
      <c r="D136" s="86" t="s">
        <v>510</v>
      </c>
      <c r="E136" s="86" t="s">
        <v>121</v>
      </c>
      <c r="F136" s="94">
        <v>44985</v>
      </c>
      <c r="G136" s="83">
        <v>3806.5635000000011</v>
      </c>
      <c r="H136" s="85">
        <v>-5.659624</v>
      </c>
      <c r="I136" s="83">
        <v>-0.21543716400000001</v>
      </c>
      <c r="J136" s="84">
        <f t="shared" si="1"/>
        <v>8.0520096573253909E-3</v>
      </c>
      <c r="K136" s="84">
        <f>I136/'סכום נכסי הקרן'!$C$42</f>
        <v>-2.821579036032515E-5</v>
      </c>
    </row>
    <row r="137" spans="2:11">
      <c r="B137" s="76" t="s">
        <v>2216</v>
      </c>
      <c r="C137" s="73" t="s">
        <v>2218</v>
      </c>
      <c r="D137" s="86" t="s">
        <v>510</v>
      </c>
      <c r="E137" s="86" t="s">
        <v>121</v>
      </c>
      <c r="F137" s="94">
        <v>44985</v>
      </c>
      <c r="G137" s="83">
        <v>7439.2212500000014</v>
      </c>
      <c r="H137" s="85">
        <v>-5.659624</v>
      </c>
      <c r="I137" s="83">
        <v>-0.42103191600000006</v>
      </c>
      <c r="J137" s="84">
        <f t="shared" si="1"/>
        <v>1.5736157080466457E-2</v>
      </c>
      <c r="K137" s="84">
        <f>I137/'סכום נכסי הקרן'!$C$42</f>
        <v>-5.5142520706696777E-5</v>
      </c>
    </row>
    <row r="138" spans="2:11">
      <c r="B138" s="76" t="s">
        <v>2219</v>
      </c>
      <c r="C138" s="73" t="s">
        <v>2220</v>
      </c>
      <c r="D138" s="86" t="s">
        <v>510</v>
      </c>
      <c r="E138" s="86" t="s">
        <v>121</v>
      </c>
      <c r="F138" s="94">
        <v>44991</v>
      </c>
      <c r="G138" s="83">
        <v>4463.5327500000012</v>
      </c>
      <c r="H138" s="85">
        <v>-5.6292460000000002</v>
      </c>
      <c r="I138" s="83">
        <v>-0.25126322400000006</v>
      </c>
      <c r="J138" s="84">
        <f t="shared" si="1"/>
        <v>9.3910162416486007E-3</v>
      </c>
      <c r="K138" s="84">
        <f>I138/'סכום נכסי הקרן'!$C$42</f>
        <v>-3.2907926942648671E-5</v>
      </c>
    </row>
    <row r="139" spans="2:11">
      <c r="B139" s="76" t="s">
        <v>2221</v>
      </c>
      <c r="C139" s="73" t="s">
        <v>2222</v>
      </c>
      <c r="D139" s="86" t="s">
        <v>510</v>
      </c>
      <c r="E139" s="86" t="s">
        <v>121</v>
      </c>
      <c r="F139" s="94">
        <v>45124</v>
      </c>
      <c r="G139" s="83">
        <v>36128.000000000007</v>
      </c>
      <c r="H139" s="85">
        <v>-5.504041</v>
      </c>
      <c r="I139" s="83">
        <v>-1.9885000000000002</v>
      </c>
      <c r="J139" s="84">
        <f t="shared" si="1"/>
        <v>7.4320608878751956E-2</v>
      </c>
      <c r="K139" s="84">
        <f>I139/'סכום נכסי הקרן'!$C$42</f>
        <v>-2.6043370646814941E-4</v>
      </c>
    </row>
    <row r="140" spans="2:11">
      <c r="B140" s="76" t="s">
        <v>2223</v>
      </c>
      <c r="C140" s="73" t="s">
        <v>2224</v>
      </c>
      <c r="D140" s="86" t="s">
        <v>510</v>
      </c>
      <c r="E140" s="86" t="s">
        <v>121</v>
      </c>
      <c r="F140" s="94">
        <v>44985</v>
      </c>
      <c r="G140" s="83">
        <v>1582.938905</v>
      </c>
      <c r="H140" s="85">
        <v>-5.6478609999999998</v>
      </c>
      <c r="I140" s="83">
        <v>-8.9402192000000019E-2</v>
      </c>
      <c r="J140" s="84">
        <f t="shared" ref="J140:J203" si="2">IFERROR(I140/$I$11,0)</f>
        <v>3.3414258710259431E-3</v>
      </c>
      <c r="K140" s="84">
        <f>I140/'סכום נכסי הקרן'!$C$42</f>
        <v>-1.1708998857901502E-5</v>
      </c>
    </row>
    <row r="141" spans="2:11">
      <c r="B141" s="76" t="s">
        <v>2225</v>
      </c>
      <c r="C141" s="73" t="s">
        <v>2226</v>
      </c>
      <c r="D141" s="86" t="s">
        <v>510</v>
      </c>
      <c r="E141" s="86" t="s">
        <v>121</v>
      </c>
      <c r="F141" s="94">
        <v>44985</v>
      </c>
      <c r="G141" s="83">
        <v>3807.0903600000006</v>
      </c>
      <c r="H141" s="85">
        <v>-5.6450009999999997</v>
      </c>
      <c r="I141" s="83">
        <v>-0.21491030400000002</v>
      </c>
      <c r="J141" s="84">
        <f t="shared" si="2"/>
        <v>8.0323181531796236E-3</v>
      </c>
      <c r="K141" s="84">
        <f>I141/'סכום נכסי הקרן'!$C$42</f>
        <v>-2.8146787542829647E-5</v>
      </c>
    </row>
    <row r="142" spans="2:11">
      <c r="B142" s="76" t="s">
        <v>2227</v>
      </c>
      <c r="C142" s="73" t="s">
        <v>2228</v>
      </c>
      <c r="D142" s="86" t="s">
        <v>510</v>
      </c>
      <c r="E142" s="86" t="s">
        <v>121</v>
      </c>
      <c r="F142" s="94">
        <v>45124</v>
      </c>
      <c r="G142" s="83">
        <v>8402.5499999999993</v>
      </c>
      <c r="H142" s="85">
        <v>-5.4690539999999999</v>
      </c>
      <c r="I142" s="83">
        <v>-0.45954000000000006</v>
      </c>
      <c r="J142" s="84">
        <f t="shared" si="2"/>
        <v>1.7175404880131594E-2</v>
      </c>
      <c r="K142" s="84">
        <f>I142/'סכום נכסי הקרן'!$C$42</f>
        <v>-6.0185921785453042E-5</v>
      </c>
    </row>
    <row r="143" spans="2:11">
      <c r="B143" s="76" t="s">
        <v>2229</v>
      </c>
      <c r="C143" s="73" t="s">
        <v>2230</v>
      </c>
      <c r="D143" s="86" t="s">
        <v>510</v>
      </c>
      <c r="E143" s="86" t="s">
        <v>121</v>
      </c>
      <c r="F143" s="94">
        <v>44985</v>
      </c>
      <c r="G143" s="83">
        <v>14473.349986000001</v>
      </c>
      <c r="H143" s="85">
        <v>-5.5982380000000003</v>
      </c>
      <c r="I143" s="83">
        <v>-0.81025253600000002</v>
      </c>
      <c r="J143" s="84">
        <f t="shared" si="2"/>
        <v>3.0283360231869692E-2</v>
      </c>
      <c r="K143" s="84">
        <f>I143/'סכום נכסי הקרן'!$C$42</f>
        <v>-1.0611871819245543E-4</v>
      </c>
    </row>
    <row r="144" spans="2:11">
      <c r="B144" s="76" t="s">
        <v>2229</v>
      </c>
      <c r="C144" s="73" t="s">
        <v>2231</v>
      </c>
      <c r="D144" s="86" t="s">
        <v>510</v>
      </c>
      <c r="E144" s="86" t="s">
        <v>121</v>
      </c>
      <c r="F144" s="94">
        <v>44985</v>
      </c>
      <c r="G144" s="83">
        <v>105.57885100000001</v>
      </c>
      <c r="H144" s="85">
        <v>-5.5982380000000003</v>
      </c>
      <c r="I144" s="83">
        <v>-5.9105550000000005E-3</v>
      </c>
      <c r="J144" s="84">
        <f t="shared" si="2"/>
        <v>2.2090824561797926E-4</v>
      </c>
      <c r="K144" s="84">
        <f>I144/'סכום נכסי הקרן'!$C$42</f>
        <v>-7.7410497658227446E-7</v>
      </c>
    </row>
    <row r="145" spans="2:11">
      <c r="B145" s="76" t="s">
        <v>2232</v>
      </c>
      <c r="C145" s="73" t="s">
        <v>2233</v>
      </c>
      <c r="D145" s="86" t="s">
        <v>510</v>
      </c>
      <c r="E145" s="86" t="s">
        <v>121</v>
      </c>
      <c r="F145" s="94">
        <v>44991</v>
      </c>
      <c r="G145" s="83">
        <v>4223.5045639999998</v>
      </c>
      <c r="H145" s="85">
        <v>-5.5591160000000004</v>
      </c>
      <c r="I145" s="83">
        <v>-0.23478953600000005</v>
      </c>
      <c r="J145" s="84">
        <f t="shared" si="2"/>
        <v>8.7753086617448593E-3</v>
      </c>
      <c r="K145" s="84">
        <f>I145/'סכום נכסי הקרן'!$C$42</f>
        <v>-3.0750369172952979E-5</v>
      </c>
    </row>
    <row r="146" spans="2:11">
      <c r="B146" s="76" t="s">
        <v>2234</v>
      </c>
      <c r="C146" s="73" t="s">
        <v>2235</v>
      </c>
      <c r="D146" s="86" t="s">
        <v>510</v>
      </c>
      <c r="E146" s="86" t="s">
        <v>121</v>
      </c>
      <c r="F146" s="94">
        <v>45035</v>
      </c>
      <c r="G146" s="83">
        <v>16887.443580000003</v>
      </c>
      <c r="H146" s="85">
        <v>-5.4803040000000003</v>
      </c>
      <c r="I146" s="83">
        <v>-0.92548329500000015</v>
      </c>
      <c r="J146" s="84">
        <f t="shared" si="2"/>
        <v>3.4590134267796641E-2</v>
      </c>
      <c r="K146" s="84">
        <f>I146/'סכום נכסי הקרן'!$C$42</f>
        <v>-1.212104826709609E-4</v>
      </c>
    </row>
    <row r="147" spans="2:11">
      <c r="B147" s="76" t="s">
        <v>2236</v>
      </c>
      <c r="C147" s="73" t="s">
        <v>2237</v>
      </c>
      <c r="D147" s="86" t="s">
        <v>510</v>
      </c>
      <c r="E147" s="86" t="s">
        <v>121</v>
      </c>
      <c r="F147" s="94">
        <v>45035</v>
      </c>
      <c r="G147" s="83">
        <v>1029.3124800000003</v>
      </c>
      <c r="H147" s="85">
        <v>-5.4511339999999997</v>
      </c>
      <c r="I147" s="83">
        <v>-5.6109201000000004E-2</v>
      </c>
      <c r="J147" s="84">
        <f t="shared" si="2"/>
        <v>2.0970932773549298E-3</v>
      </c>
      <c r="K147" s="84">
        <f>I147/'סכום נכסי הקרן'!$C$42</f>
        <v>-7.3486181460379155E-6</v>
      </c>
    </row>
    <row r="148" spans="2:11">
      <c r="B148" s="76" t="s">
        <v>2238</v>
      </c>
      <c r="C148" s="73" t="s">
        <v>2239</v>
      </c>
      <c r="D148" s="86" t="s">
        <v>510</v>
      </c>
      <c r="E148" s="86" t="s">
        <v>121</v>
      </c>
      <c r="F148" s="94">
        <v>45035</v>
      </c>
      <c r="G148" s="83">
        <v>6403.9287680000007</v>
      </c>
      <c r="H148" s="85">
        <v>-5.4511339999999997</v>
      </c>
      <c r="I148" s="83">
        <v>-0.34908672900000004</v>
      </c>
      <c r="J148" s="84">
        <f t="shared" si="2"/>
        <v>1.3047190470591842E-2</v>
      </c>
      <c r="K148" s="84">
        <f>I148/'סכום נכסי הקרן'!$C$42</f>
        <v>-4.5719864577476703E-5</v>
      </c>
    </row>
    <row r="149" spans="2:11">
      <c r="B149" s="76" t="s">
        <v>2240</v>
      </c>
      <c r="C149" s="73" t="s">
        <v>2241</v>
      </c>
      <c r="D149" s="86" t="s">
        <v>510</v>
      </c>
      <c r="E149" s="86" t="s">
        <v>121</v>
      </c>
      <c r="F149" s="94">
        <v>44991</v>
      </c>
      <c r="G149" s="83">
        <v>6405.6997660000006</v>
      </c>
      <c r="H149" s="85">
        <v>-5.4978300000000004</v>
      </c>
      <c r="I149" s="83">
        <v>-0.35217446400000008</v>
      </c>
      <c r="J149" s="84">
        <f t="shared" si="2"/>
        <v>1.3162595220532116E-2</v>
      </c>
      <c r="K149" s="84">
        <f>I149/'סכום נכסי הקרן'!$C$42</f>
        <v>-4.6124265015314992E-5</v>
      </c>
    </row>
    <row r="150" spans="2:11">
      <c r="B150" s="76" t="s">
        <v>2242</v>
      </c>
      <c r="C150" s="73" t="s">
        <v>2243</v>
      </c>
      <c r="D150" s="86" t="s">
        <v>510</v>
      </c>
      <c r="E150" s="86" t="s">
        <v>121</v>
      </c>
      <c r="F150" s="94">
        <v>45007</v>
      </c>
      <c r="G150" s="83">
        <v>5081.7403200000008</v>
      </c>
      <c r="H150" s="85">
        <v>-5.4826600000000001</v>
      </c>
      <c r="I150" s="83">
        <v>-0.27861452700000006</v>
      </c>
      <c r="J150" s="84">
        <f t="shared" si="2"/>
        <v>1.0413276987229308E-2</v>
      </c>
      <c r="K150" s="84">
        <f>I150/'סכום נכסי הקרן'!$C$42</f>
        <v>-3.6490125191088905E-5</v>
      </c>
    </row>
    <row r="151" spans="2:11">
      <c r="B151" s="76" t="s">
        <v>2242</v>
      </c>
      <c r="C151" s="73" t="s">
        <v>2244</v>
      </c>
      <c r="D151" s="86" t="s">
        <v>510</v>
      </c>
      <c r="E151" s="86" t="s">
        <v>121</v>
      </c>
      <c r="F151" s="94">
        <v>45007</v>
      </c>
      <c r="G151" s="83">
        <v>2234.5464300000003</v>
      </c>
      <c r="H151" s="85">
        <v>-5.4826600000000001</v>
      </c>
      <c r="I151" s="83">
        <v>-0.12251257600000001</v>
      </c>
      <c r="J151" s="84">
        <f t="shared" si="2"/>
        <v>4.578933489376099E-3</v>
      </c>
      <c r="K151" s="84">
        <f>I151/'סכום נכסי הקרן'!$C$42</f>
        <v>-1.6045463543696679E-5</v>
      </c>
    </row>
    <row r="152" spans="2:11">
      <c r="B152" s="76" t="s">
        <v>2245</v>
      </c>
      <c r="C152" s="73" t="s">
        <v>2246</v>
      </c>
      <c r="D152" s="86" t="s">
        <v>510</v>
      </c>
      <c r="E152" s="86" t="s">
        <v>121</v>
      </c>
      <c r="F152" s="94">
        <v>45036</v>
      </c>
      <c r="G152" s="83">
        <v>10163.480640000002</v>
      </c>
      <c r="H152" s="85">
        <v>-5.4152399999999998</v>
      </c>
      <c r="I152" s="83">
        <v>-0.55037687500000021</v>
      </c>
      <c r="J152" s="84">
        <f t="shared" si="2"/>
        <v>2.0570452332303125E-2</v>
      </c>
      <c r="K152" s="84">
        <f>I152/'סכום נכסי הקרן'!$C$42</f>
        <v>-7.2082820975915212E-5</v>
      </c>
    </row>
    <row r="153" spans="2:11">
      <c r="B153" s="76" t="s">
        <v>2247</v>
      </c>
      <c r="C153" s="73" t="s">
        <v>2248</v>
      </c>
      <c r="D153" s="86" t="s">
        <v>510</v>
      </c>
      <c r="E153" s="86" t="s">
        <v>121</v>
      </c>
      <c r="F153" s="94">
        <v>45055</v>
      </c>
      <c r="G153" s="83">
        <v>6261.9194400000006</v>
      </c>
      <c r="H153" s="85">
        <v>-5.2874759999999998</v>
      </c>
      <c r="I153" s="83">
        <v>-0.33109749099999997</v>
      </c>
      <c r="J153" s="84">
        <f t="shared" si="2"/>
        <v>1.2374838888281161E-2</v>
      </c>
      <c r="K153" s="84">
        <f>I153/'סכום נכסי הקרן'!$C$42</f>
        <v>-4.336381532986408E-5</v>
      </c>
    </row>
    <row r="154" spans="2:11">
      <c r="B154" s="76" t="s">
        <v>2249</v>
      </c>
      <c r="C154" s="73" t="s">
        <v>2250</v>
      </c>
      <c r="D154" s="86" t="s">
        <v>510</v>
      </c>
      <c r="E154" s="86" t="s">
        <v>121</v>
      </c>
      <c r="F154" s="94">
        <v>45055</v>
      </c>
      <c r="G154" s="83">
        <v>5218.2662000000009</v>
      </c>
      <c r="H154" s="85">
        <v>-5.2874759999999998</v>
      </c>
      <c r="I154" s="83">
        <v>-0.27591457600000008</v>
      </c>
      <c r="J154" s="84">
        <f t="shared" si="2"/>
        <v>1.0312365746463508E-2</v>
      </c>
      <c r="K154" s="84">
        <f>I154/'סכום נכסי הקרן'!$C$42</f>
        <v>-3.6136512796715065E-5</v>
      </c>
    </row>
    <row r="155" spans="2:11">
      <c r="B155" s="76" t="s">
        <v>2251</v>
      </c>
      <c r="C155" s="73" t="s">
        <v>2252</v>
      </c>
      <c r="D155" s="86" t="s">
        <v>510</v>
      </c>
      <c r="E155" s="86" t="s">
        <v>121</v>
      </c>
      <c r="F155" s="94">
        <v>45036</v>
      </c>
      <c r="G155" s="83">
        <v>5085.9552000000003</v>
      </c>
      <c r="H155" s="85">
        <v>-5.3278790000000003</v>
      </c>
      <c r="I155" s="83">
        <v>-0.270973558</v>
      </c>
      <c r="J155" s="84">
        <f t="shared" si="2"/>
        <v>1.0127694151673023E-2</v>
      </c>
      <c r="K155" s="84">
        <f>I155/'סכום נכסי הקרן'!$C$42</f>
        <v>-3.548938801347853E-5</v>
      </c>
    </row>
    <row r="156" spans="2:11">
      <c r="B156" s="76" t="s">
        <v>2251</v>
      </c>
      <c r="C156" s="73" t="s">
        <v>2253</v>
      </c>
      <c r="D156" s="86" t="s">
        <v>510</v>
      </c>
      <c r="E156" s="86" t="s">
        <v>121</v>
      </c>
      <c r="F156" s="94">
        <v>45036</v>
      </c>
      <c r="G156" s="83">
        <v>2981.8664000000003</v>
      </c>
      <c r="H156" s="85">
        <v>-5.3278790000000003</v>
      </c>
      <c r="I156" s="83">
        <v>-0.15887024500000005</v>
      </c>
      <c r="J156" s="84">
        <f t="shared" si="2"/>
        <v>5.9378090727264269E-3</v>
      </c>
      <c r="K156" s="84">
        <f>I156/'סכום נכסי הקרן'!$C$42</f>
        <v>-2.0807224919714854E-5</v>
      </c>
    </row>
    <row r="157" spans="2:11">
      <c r="B157" s="76" t="s">
        <v>2254</v>
      </c>
      <c r="C157" s="73" t="s">
        <v>2255</v>
      </c>
      <c r="D157" s="86" t="s">
        <v>510</v>
      </c>
      <c r="E157" s="86" t="s">
        <v>121</v>
      </c>
      <c r="F157" s="94">
        <v>45036</v>
      </c>
      <c r="G157" s="83">
        <v>3727.3330000000005</v>
      </c>
      <c r="H157" s="85">
        <v>-5.3278790000000003</v>
      </c>
      <c r="I157" s="83">
        <v>-0.19858780600000003</v>
      </c>
      <c r="J157" s="84">
        <f t="shared" si="2"/>
        <v>7.4222613315642304E-3</v>
      </c>
      <c r="K157" s="84">
        <f>I157/'סכום נכסי הקרן'!$C$42</f>
        <v>-2.6009031116901083E-5</v>
      </c>
    </row>
    <row r="158" spans="2:11">
      <c r="B158" s="76" t="s">
        <v>2254</v>
      </c>
      <c r="C158" s="73" t="s">
        <v>2256</v>
      </c>
      <c r="D158" s="86" t="s">
        <v>510</v>
      </c>
      <c r="E158" s="86" t="s">
        <v>121</v>
      </c>
      <c r="F158" s="94">
        <v>45036</v>
      </c>
      <c r="G158" s="83">
        <v>6357.4440000000013</v>
      </c>
      <c r="H158" s="85">
        <v>-5.3278790000000003</v>
      </c>
      <c r="I158" s="83">
        <v>-0.33871694700000005</v>
      </c>
      <c r="J158" s="84">
        <f t="shared" si="2"/>
        <v>1.2659617670903674E-2</v>
      </c>
      <c r="K158" s="84">
        <f>I158/'סכום נכסי הקרן'!$C$42</f>
        <v>-4.43617349513632E-5</v>
      </c>
    </row>
    <row r="159" spans="2:11">
      <c r="B159" s="76" t="s">
        <v>2257</v>
      </c>
      <c r="C159" s="73" t="s">
        <v>2258</v>
      </c>
      <c r="D159" s="86" t="s">
        <v>510</v>
      </c>
      <c r="E159" s="86" t="s">
        <v>121</v>
      </c>
      <c r="F159" s="94">
        <v>45036</v>
      </c>
      <c r="G159" s="83">
        <v>5085.9552000000003</v>
      </c>
      <c r="H159" s="85">
        <v>-5.3278790000000003</v>
      </c>
      <c r="I159" s="83">
        <v>-0.270973558</v>
      </c>
      <c r="J159" s="84">
        <f t="shared" si="2"/>
        <v>1.0127694151673023E-2</v>
      </c>
      <c r="K159" s="84">
        <f>I159/'סכום נכסי הקרן'!$C$42</f>
        <v>-3.548938801347853E-5</v>
      </c>
    </row>
    <row r="160" spans="2:11">
      <c r="B160" s="76" t="s">
        <v>2259</v>
      </c>
      <c r="C160" s="73" t="s">
        <v>2260</v>
      </c>
      <c r="D160" s="86" t="s">
        <v>510</v>
      </c>
      <c r="E160" s="86" t="s">
        <v>121</v>
      </c>
      <c r="F160" s="94">
        <v>45061</v>
      </c>
      <c r="G160" s="83">
        <v>6709.1994000000013</v>
      </c>
      <c r="H160" s="85">
        <v>-5.3211459999999997</v>
      </c>
      <c r="I160" s="83">
        <v>-0.35700626200000007</v>
      </c>
      <c r="J160" s="84">
        <f t="shared" si="2"/>
        <v>1.3343184694678023E-2</v>
      </c>
      <c r="K160" s="84">
        <f>I160/'סכום נכסי הקרן'!$C$42</f>
        <v>-4.6757085262760495E-5</v>
      </c>
    </row>
    <row r="161" spans="2:11">
      <c r="B161" s="76" t="s">
        <v>2261</v>
      </c>
      <c r="C161" s="73" t="s">
        <v>2262</v>
      </c>
      <c r="D161" s="86" t="s">
        <v>510</v>
      </c>
      <c r="E161" s="86" t="s">
        <v>121</v>
      </c>
      <c r="F161" s="94">
        <v>45055</v>
      </c>
      <c r="G161" s="83">
        <v>7904.128818000001</v>
      </c>
      <c r="H161" s="85">
        <v>-5.2583989999999998</v>
      </c>
      <c r="I161" s="83">
        <v>-0.41563064200000011</v>
      </c>
      <c r="J161" s="84">
        <f t="shared" si="2"/>
        <v>1.5534283320144119E-2</v>
      </c>
      <c r="K161" s="84">
        <f>I161/'סכום נכסי הקרן'!$C$42</f>
        <v>-5.4435116227204683E-5</v>
      </c>
    </row>
    <row r="162" spans="2:11">
      <c r="B162" s="76" t="s">
        <v>2263</v>
      </c>
      <c r="C162" s="73" t="s">
        <v>2264</v>
      </c>
      <c r="D162" s="86" t="s">
        <v>510</v>
      </c>
      <c r="E162" s="86" t="s">
        <v>121</v>
      </c>
      <c r="F162" s="94">
        <v>45055</v>
      </c>
      <c r="G162" s="83">
        <v>25350.500000000004</v>
      </c>
      <c r="H162" s="85">
        <v>-5.2505870000000003</v>
      </c>
      <c r="I162" s="83">
        <v>-1.3310499999999998</v>
      </c>
      <c r="J162" s="84">
        <f t="shared" si="2"/>
        <v>4.9748275809938527E-2</v>
      </c>
      <c r="K162" s="84">
        <f>I162/'סכום נכסי הקרן'!$C$42</f>
        <v>-1.7432752577039486E-4</v>
      </c>
    </row>
    <row r="163" spans="2:11">
      <c r="B163" s="76" t="s">
        <v>2265</v>
      </c>
      <c r="C163" s="73" t="s">
        <v>2266</v>
      </c>
      <c r="D163" s="86" t="s">
        <v>510</v>
      </c>
      <c r="E163" s="86" t="s">
        <v>121</v>
      </c>
      <c r="F163" s="94">
        <v>44984</v>
      </c>
      <c r="G163" s="83">
        <v>3819.7350000000006</v>
      </c>
      <c r="H163" s="85">
        <v>-5.29528</v>
      </c>
      <c r="I163" s="83">
        <v>-0.20226566400000004</v>
      </c>
      <c r="J163" s="84">
        <f t="shared" si="2"/>
        <v>7.5597220536811971E-3</v>
      </c>
      <c r="K163" s="84">
        <f>I163/'סכום נכסי הקרן'!$C$42</f>
        <v>-2.6490719922937561E-5</v>
      </c>
    </row>
    <row r="164" spans="2:11">
      <c r="B164" s="76" t="s">
        <v>2267</v>
      </c>
      <c r="C164" s="73" t="s">
        <v>2268</v>
      </c>
      <c r="D164" s="86" t="s">
        <v>510</v>
      </c>
      <c r="E164" s="86" t="s">
        <v>121</v>
      </c>
      <c r="F164" s="94">
        <v>45061</v>
      </c>
      <c r="G164" s="83">
        <v>5100.0048000000006</v>
      </c>
      <c r="H164" s="85">
        <v>-5.0310050000000004</v>
      </c>
      <c r="I164" s="83">
        <v>-0.25658147600000009</v>
      </c>
      <c r="J164" s="84">
        <f t="shared" si="2"/>
        <v>9.5897870371279281E-3</v>
      </c>
      <c r="K164" s="84">
        <f>I164/'סכום נכסי הקרן'!$C$42</f>
        <v>-3.3604458036584632E-5</v>
      </c>
    </row>
    <row r="165" spans="2:11">
      <c r="B165" s="76" t="s">
        <v>2269</v>
      </c>
      <c r="C165" s="73" t="s">
        <v>2270</v>
      </c>
      <c r="D165" s="86" t="s">
        <v>510</v>
      </c>
      <c r="E165" s="86" t="s">
        <v>121</v>
      </c>
      <c r="F165" s="94">
        <v>45061</v>
      </c>
      <c r="G165" s="83">
        <v>7650.0072000000009</v>
      </c>
      <c r="H165" s="85">
        <v>-5.0310050000000004</v>
      </c>
      <c r="I165" s="83">
        <v>-0.38487221400000005</v>
      </c>
      <c r="J165" s="84">
        <f t="shared" si="2"/>
        <v>1.438468055569189E-2</v>
      </c>
      <c r="K165" s="84">
        <f>I165/'סכום נכסי הקרן'!$C$42</f>
        <v>-5.0406687054876931E-5</v>
      </c>
    </row>
    <row r="166" spans="2:11">
      <c r="B166" s="76" t="s">
        <v>2271</v>
      </c>
      <c r="C166" s="73" t="s">
        <v>2272</v>
      </c>
      <c r="D166" s="86" t="s">
        <v>510</v>
      </c>
      <c r="E166" s="86" t="s">
        <v>121</v>
      </c>
      <c r="F166" s="94">
        <v>45061</v>
      </c>
      <c r="G166" s="83">
        <v>7475.2590000000018</v>
      </c>
      <c r="H166" s="85">
        <v>-5.0310050000000004</v>
      </c>
      <c r="I166" s="83">
        <v>-0.37608062399999997</v>
      </c>
      <c r="J166" s="84">
        <f t="shared" si="2"/>
        <v>1.4056093016434986E-2</v>
      </c>
      <c r="K166" s="84">
        <f>I166/'סכום נכסי הקרן'!$C$42</f>
        <v>-4.9255253125056297E-5</v>
      </c>
    </row>
    <row r="167" spans="2:11">
      <c r="B167" s="76" t="s">
        <v>2273</v>
      </c>
      <c r="C167" s="73" t="s">
        <v>2274</v>
      </c>
      <c r="D167" s="86" t="s">
        <v>510</v>
      </c>
      <c r="E167" s="86" t="s">
        <v>121</v>
      </c>
      <c r="F167" s="94">
        <v>45061</v>
      </c>
      <c r="G167" s="83">
        <v>10204.786464000003</v>
      </c>
      <c r="H167" s="85">
        <v>-4.98184</v>
      </c>
      <c r="I167" s="83">
        <v>-0.50838608800000007</v>
      </c>
      <c r="J167" s="84">
        <f t="shared" si="2"/>
        <v>1.9001037770000891E-2</v>
      </c>
      <c r="K167" s="84">
        <f>I167/'סכום נכסי הקרן'!$C$42</f>
        <v>-6.6583290527876682E-5</v>
      </c>
    </row>
    <row r="168" spans="2:11">
      <c r="B168" s="76" t="s">
        <v>2275</v>
      </c>
      <c r="C168" s="73" t="s">
        <v>2276</v>
      </c>
      <c r="D168" s="86" t="s">
        <v>510</v>
      </c>
      <c r="E168" s="86" t="s">
        <v>121</v>
      </c>
      <c r="F168" s="94">
        <v>45005</v>
      </c>
      <c r="G168" s="83">
        <v>5748.5694599999997</v>
      </c>
      <c r="H168" s="85">
        <v>-4.907635</v>
      </c>
      <c r="I168" s="83">
        <v>-0.28211883100000001</v>
      </c>
      <c r="J168" s="84">
        <f t="shared" si="2"/>
        <v>1.0544251091818819E-2</v>
      </c>
      <c r="K168" s="84">
        <f>I168/'סכום נכסי הקרן'!$C$42</f>
        <v>-3.6949083641836284E-5</v>
      </c>
    </row>
    <row r="169" spans="2:11">
      <c r="B169" s="76" t="s">
        <v>2277</v>
      </c>
      <c r="C169" s="73" t="s">
        <v>2278</v>
      </c>
      <c r="D169" s="86" t="s">
        <v>510</v>
      </c>
      <c r="E169" s="86" t="s">
        <v>121</v>
      </c>
      <c r="F169" s="94">
        <v>45119</v>
      </c>
      <c r="G169" s="83">
        <v>1492.61</v>
      </c>
      <c r="H169" s="85">
        <v>-4.7011609999999999</v>
      </c>
      <c r="I169" s="83">
        <v>-7.017000000000001E-2</v>
      </c>
      <c r="J169" s="84">
        <f t="shared" si="2"/>
        <v>2.6226186195735606E-3</v>
      </c>
      <c r="K169" s="84">
        <f>I169/'סכום נכסי הקרן'!$C$42</f>
        <v>-9.1901600115011534E-6</v>
      </c>
    </row>
    <row r="170" spans="2:11">
      <c r="B170" s="76" t="s">
        <v>2279</v>
      </c>
      <c r="C170" s="73" t="s">
        <v>2280</v>
      </c>
      <c r="D170" s="86" t="s">
        <v>510</v>
      </c>
      <c r="E170" s="86" t="s">
        <v>121</v>
      </c>
      <c r="F170" s="94">
        <v>45105</v>
      </c>
      <c r="G170" s="83">
        <v>4201.1367440000004</v>
      </c>
      <c r="H170" s="85">
        <v>-4.9064059999999996</v>
      </c>
      <c r="I170" s="83">
        <v>-0.20612481000000002</v>
      </c>
      <c r="J170" s="84">
        <f t="shared" si="2"/>
        <v>7.7039584532145131E-3</v>
      </c>
      <c r="K170" s="84">
        <f>I170/'סכום נכסי הקרן'!$C$42</f>
        <v>-2.6996152005704333E-5</v>
      </c>
    </row>
    <row r="171" spans="2:11">
      <c r="B171" s="76" t="s">
        <v>2281</v>
      </c>
      <c r="C171" s="73" t="s">
        <v>2282</v>
      </c>
      <c r="D171" s="86" t="s">
        <v>510</v>
      </c>
      <c r="E171" s="86" t="s">
        <v>121</v>
      </c>
      <c r="F171" s="94">
        <v>45106</v>
      </c>
      <c r="G171" s="83">
        <v>2552.7906520000006</v>
      </c>
      <c r="H171" s="85">
        <v>-4.5232890000000001</v>
      </c>
      <c r="I171" s="83">
        <v>-0.11547008700000003</v>
      </c>
      <c r="J171" s="84">
        <f t="shared" si="2"/>
        <v>4.3157189706424246E-3</v>
      </c>
      <c r="K171" s="84">
        <f>I171/'סכום נכסי הקרן'!$C$42</f>
        <v>-1.5123109249992295E-5</v>
      </c>
    </row>
    <row r="172" spans="2:11">
      <c r="B172" s="76" t="s">
        <v>2283</v>
      </c>
      <c r="C172" s="73" t="s">
        <v>2284</v>
      </c>
      <c r="D172" s="86" t="s">
        <v>510</v>
      </c>
      <c r="E172" s="86" t="s">
        <v>121</v>
      </c>
      <c r="F172" s="94">
        <v>45106</v>
      </c>
      <c r="G172" s="83">
        <v>12175.910220000002</v>
      </c>
      <c r="H172" s="85">
        <v>-4.4373550000000002</v>
      </c>
      <c r="I172" s="83">
        <v>-0.54028841400000005</v>
      </c>
      <c r="J172" s="84">
        <f t="shared" si="2"/>
        <v>2.0193393964604078E-2</v>
      </c>
      <c r="K172" s="84">
        <f>I172/'סכום נכסי הקרן'!$C$42</f>
        <v>-7.0761535941573031E-5</v>
      </c>
    </row>
    <row r="173" spans="2:11">
      <c r="B173" s="76" t="s">
        <v>2285</v>
      </c>
      <c r="C173" s="73" t="s">
        <v>2286</v>
      </c>
      <c r="D173" s="86" t="s">
        <v>510</v>
      </c>
      <c r="E173" s="86" t="s">
        <v>121</v>
      </c>
      <c r="F173" s="94">
        <v>45138</v>
      </c>
      <c r="G173" s="83">
        <v>9622.3076100000017</v>
      </c>
      <c r="H173" s="85">
        <v>-4.0221640000000001</v>
      </c>
      <c r="I173" s="83">
        <v>-0.38702503400000005</v>
      </c>
      <c r="J173" s="84">
        <f t="shared" si="2"/>
        <v>1.4465142659391339E-2</v>
      </c>
      <c r="K173" s="84">
        <f>I173/'סכום נכסי הקרן'!$C$42</f>
        <v>-5.0688641740297485E-5</v>
      </c>
    </row>
    <row r="174" spans="2:11">
      <c r="B174" s="76" t="s">
        <v>2287</v>
      </c>
      <c r="C174" s="73" t="s">
        <v>2288</v>
      </c>
      <c r="D174" s="86" t="s">
        <v>510</v>
      </c>
      <c r="E174" s="86" t="s">
        <v>121</v>
      </c>
      <c r="F174" s="94">
        <v>45106</v>
      </c>
      <c r="G174" s="83">
        <v>3771.6079500000005</v>
      </c>
      <c r="H174" s="85">
        <v>-4.038195</v>
      </c>
      <c r="I174" s="83">
        <v>-0.15230490100000002</v>
      </c>
      <c r="J174" s="84">
        <f t="shared" si="2"/>
        <v>5.69242794947852E-3</v>
      </c>
      <c r="K174" s="84">
        <f>I174/'סכום נכסי הקרן'!$C$42</f>
        <v>-1.9947362273419441E-5</v>
      </c>
    </row>
    <row r="175" spans="2:11">
      <c r="B175" s="76" t="s">
        <v>2289</v>
      </c>
      <c r="C175" s="73" t="s">
        <v>2290</v>
      </c>
      <c r="D175" s="86" t="s">
        <v>510</v>
      </c>
      <c r="E175" s="86" t="s">
        <v>121</v>
      </c>
      <c r="F175" s="94">
        <v>45132</v>
      </c>
      <c r="G175" s="83">
        <v>3318.9427270000001</v>
      </c>
      <c r="H175" s="85">
        <v>-3.6737929999999999</v>
      </c>
      <c r="I175" s="83">
        <v>-0.12193107800000001</v>
      </c>
      <c r="J175" s="84">
        <f t="shared" si="2"/>
        <v>4.5571998784021111E-3</v>
      </c>
      <c r="K175" s="84">
        <f>I175/'סכום נכסי הקרן'!$C$42</f>
        <v>-1.5969304791147615E-5</v>
      </c>
    </row>
    <row r="176" spans="2:11">
      <c r="B176" s="76" t="s">
        <v>2291</v>
      </c>
      <c r="C176" s="73" t="s">
        <v>2292</v>
      </c>
      <c r="D176" s="86" t="s">
        <v>510</v>
      </c>
      <c r="E176" s="86" t="s">
        <v>121</v>
      </c>
      <c r="F176" s="94">
        <v>45133</v>
      </c>
      <c r="G176" s="83">
        <v>73440.000000000015</v>
      </c>
      <c r="H176" s="85">
        <v>-3.803118</v>
      </c>
      <c r="I176" s="83">
        <v>-2.7930100000000007</v>
      </c>
      <c r="J176" s="84">
        <f t="shared" si="2"/>
        <v>0.10438934061073323</v>
      </c>
      <c r="K176" s="84">
        <f>I176/'סכום נכסי הקרן'!$C$42</f>
        <v>-3.6580032512074733E-4</v>
      </c>
    </row>
    <row r="177" spans="2:11">
      <c r="B177" s="76" t="s">
        <v>2293</v>
      </c>
      <c r="C177" s="73" t="s">
        <v>2294</v>
      </c>
      <c r="D177" s="86" t="s">
        <v>510</v>
      </c>
      <c r="E177" s="86" t="s">
        <v>121</v>
      </c>
      <c r="F177" s="94">
        <v>45112</v>
      </c>
      <c r="G177" s="83">
        <v>2772.3600000000006</v>
      </c>
      <c r="H177" s="85">
        <v>-3.803258</v>
      </c>
      <c r="I177" s="83">
        <v>-0.10544000000000001</v>
      </c>
      <c r="J177" s="84">
        <f t="shared" si="2"/>
        <v>3.9408423435632915E-3</v>
      </c>
      <c r="K177" s="84">
        <f>I177/'סכום נכסי הקרן'!$C$42</f>
        <v>-1.3809469454363425E-5</v>
      </c>
    </row>
    <row r="178" spans="2:11">
      <c r="B178" s="76" t="s">
        <v>2295</v>
      </c>
      <c r="C178" s="73" t="s">
        <v>2296</v>
      </c>
      <c r="D178" s="86" t="s">
        <v>510</v>
      </c>
      <c r="E178" s="86" t="s">
        <v>121</v>
      </c>
      <c r="F178" s="94">
        <v>45132</v>
      </c>
      <c r="G178" s="83">
        <v>3220.2922500000004</v>
      </c>
      <c r="H178" s="85">
        <v>-3.402971</v>
      </c>
      <c r="I178" s="83">
        <v>-0.10958562499999999</v>
      </c>
      <c r="J178" s="84">
        <f t="shared" si="2"/>
        <v>4.0957859564287559E-3</v>
      </c>
      <c r="K178" s="84">
        <f>I178/'סכום נכסי הקרן'!$C$42</f>
        <v>-1.4352421671802207E-5</v>
      </c>
    </row>
    <row r="179" spans="2:11">
      <c r="B179" s="76" t="s">
        <v>2297</v>
      </c>
      <c r="C179" s="73" t="s">
        <v>2298</v>
      </c>
      <c r="D179" s="86" t="s">
        <v>510</v>
      </c>
      <c r="E179" s="86" t="s">
        <v>121</v>
      </c>
      <c r="F179" s="94">
        <v>45132</v>
      </c>
      <c r="G179" s="83">
        <v>9404.5057100000013</v>
      </c>
      <c r="H179" s="85">
        <v>-3.3804669999999999</v>
      </c>
      <c r="I179" s="83">
        <v>-0.31791619700000007</v>
      </c>
      <c r="J179" s="84">
        <f t="shared" si="2"/>
        <v>1.1882185231811546E-2</v>
      </c>
      <c r="K179" s="84">
        <f>I179/'סכום נכסי הקרן'!$C$42</f>
        <v>-4.163746217297881E-5</v>
      </c>
    </row>
    <row r="180" spans="2:11">
      <c r="B180" s="76" t="s">
        <v>2299</v>
      </c>
      <c r="C180" s="73" t="s">
        <v>2300</v>
      </c>
      <c r="D180" s="86" t="s">
        <v>510</v>
      </c>
      <c r="E180" s="86" t="s">
        <v>121</v>
      </c>
      <c r="F180" s="94">
        <v>45132</v>
      </c>
      <c r="G180" s="83">
        <v>5164.7734560000008</v>
      </c>
      <c r="H180" s="85">
        <v>-3.3720300000000001</v>
      </c>
      <c r="I180" s="83">
        <v>-0.17415771800000002</v>
      </c>
      <c r="J180" s="84">
        <f t="shared" si="2"/>
        <v>6.5091816156369019E-3</v>
      </c>
      <c r="K180" s="84">
        <f>I180/'סכום נכסי הקרן'!$C$42</f>
        <v>-2.2809424193499996E-5</v>
      </c>
    </row>
    <row r="181" spans="2:11">
      <c r="B181" s="76" t="s">
        <v>2301</v>
      </c>
      <c r="C181" s="73" t="s">
        <v>2302</v>
      </c>
      <c r="D181" s="86" t="s">
        <v>510</v>
      </c>
      <c r="E181" s="86" t="s">
        <v>121</v>
      </c>
      <c r="F181" s="94">
        <v>45133</v>
      </c>
      <c r="G181" s="83">
        <v>5135.2434610000009</v>
      </c>
      <c r="H181" s="85">
        <v>-3.3246329999999999</v>
      </c>
      <c r="I181" s="83">
        <v>-0.17072799600000002</v>
      </c>
      <c r="J181" s="84">
        <f t="shared" si="2"/>
        <v>6.3809950291019001E-3</v>
      </c>
      <c r="K181" s="84">
        <f>I181/'סכום נכסי הקרן'!$C$42</f>
        <v>-2.2360233742096749E-5</v>
      </c>
    </row>
    <row r="182" spans="2:11">
      <c r="B182" s="76" t="s">
        <v>2303</v>
      </c>
      <c r="C182" s="73" t="s">
        <v>2304</v>
      </c>
      <c r="D182" s="86" t="s">
        <v>510</v>
      </c>
      <c r="E182" s="86" t="s">
        <v>121</v>
      </c>
      <c r="F182" s="94">
        <v>45132</v>
      </c>
      <c r="G182" s="83">
        <v>3877.7949720000006</v>
      </c>
      <c r="H182" s="85">
        <v>-3.2596720000000001</v>
      </c>
      <c r="I182" s="83">
        <v>-0.12640340800000002</v>
      </c>
      <c r="J182" s="84">
        <f t="shared" si="2"/>
        <v>4.7243541598739284E-3</v>
      </c>
      <c r="K182" s="84">
        <f>I182/'סכום נכסי הקרן'!$C$42</f>
        <v>-1.6555045539676003E-5</v>
      </c>
    </row>
    <row r="183" spans="2:11">
      <c r="B183" s="76" t="s">
        <v>2305</v>
      </c>
      <c r="C183" s="73" t="s">
        <v>2306</v>
      </c>
      <c r="D183" s="86" t="s">
        <v>510</v>
      </c>
      <c r="E183" s="86" t="s">
        <v>121</v>
      </c>
      <c r="F183" s="94">
        <v>45078</v>
      </c>
      <c r="G183" s="83">
        <v>4799.8600000000006</v>
      </c>
      <c r="H183" s="85">
        <v>-3.235303</v>
      </c>
      <c r="I183" s="83">
        <v>-0.15529000000000001</v>
      </c>
      <c r="J183" s="84">
        <f t="shared" si="2"/>
        <v>5.8039966571694192E-3</v>
      </c>
      <c r="K183" s="84">
        <f>I183/'סכום נכסי הקרן'!$C$42</f>
        <v>-2.0338320481488014E-5</v>
      </c>
    </row>
    <row r="184" spans="2:11">
      <c r="B184" s="76" t="s">
        <v>2307</v>
      </c>
      <c r="C184" s="73" t="s">
        <v>2308</v>
      </c>
      <c r="D184" s="86" t="s">
        <v>510</v>
      </c>
      <c r="E184" s="86" t="s">
        <v>121</v>
      </c>
      <c r="F184" s="94">
        <v>45110</v>
      </c>
      <c r="G184" s="83">
        <v>2594.9611200000004</v>
      </c>
      <c r="H184" s="85">
        <v>-3.2179000000000002</v>
      </c>
      <c r="I184" s="83">
        <v>-8.350325900000001E-2</v>
      </c>
      <c r="J184" s="84">
        <f t="shared" si="2"/>
        <v>3.1209520001207565E-3</v>
      </c>
      <c r="K184" s="84">
        <f>I184/'סכום נכסי הקרן'!$C$42</f>
        <v>-1.0936416013849563E-5</v>
      </c>
    </row>
    <row r="185" spans="2:11">
      <c r="B185" s="76" t="s">
        <v>2307</v>
      </c>
      <c r="C185" s="73" t="s">
        <v>2309</v>
      </c>
      <c r="D185" s="86" t="s">
        <v>510</v>
      </c>
      <c r="E185" s="86" t="s">
        <v>121</v>
      </c>
      <c r="F185" s="94">
        <v>45110</v>
      </c>
      <c r="G185" s="83">
        <v>1521.4108400000002</v>
      </c>
      <c r="H185" s="85">
        <v>-3.2179000000000002</v>
      </c>
      <c r="I185" s="83">
        <v>-4.8957482000000004E-2</v>
      </c>
      <c r="J185" s="84">
        <f t="shared" si="2"/>
        <v>1.8297962642245607E-3</v>
      </c>
      <c r="K185" s="84">
        <f>I185/'סכום נכסי הקרן'!$C$42</f>
        <v>-6.4119580068432019E-6</v>
      </c>
    </row>
    <row r="186" spans="2:11">
      <c r="B186" s="76" t="s">
        <v>2310</v>
      </c>
      <c r="C186" s="73" t="s">
        <v>2311</v>
      </c>
      <c r="D186" s="86" t="s">
        <v>510</v>
      </c>
      <c r="E186" s="86" t="s">
        <v>121</v>
      </c>
      <c r="F186" s="94">
        <v>45110</v>
      </c>
      <c r="G186" s="83">
        <v>9217.0995840000014</v>
      </c>
      <c r="H186" s="85">
        <v>-3.109283</v>
      </c>
      <c r="I186" s="83">
        <v>-0.28658571100000008</v>
      </c>
      <c r="J186" s="84">
        <f t="shared" si="2"/>
        <v>1.071120167838574E-2</v>
      </c>
      <c r="K186" s="84">
        <f>I186/'סכום נכסי הקרן'!$C$42</f>
        <v>-3.7534110604244361E-5</v>
      </c>
    </row>
    <row r="187" spans="2:11">
      <c r="B187" s="76" t="s">
        <v>2312</v>
      </c>
      <c r="C187" s="73" t="s">
        <v>2313</v>
      </c>
      <c r="D187" s="86" t="s">
        <v>510</v>
      </c>
      <c r="E187" s="86" t="s">
        <v>121</v>
      </c>
      <c r="F187" s="94">
        <v>45110</v>
      </c>
      <c r="G187" s="83">
        <v>5328.9741679999997</v>
      </c>
      <c r="H187" s="85">
        <v>-3.1397219999999999</v>
      </c>
      <c r="I187" s="83">
        <v>-0.16731496000000004</v>
      </c>
      <c r="J187" s="84">
        <f t="shared" si="2"/>
        <v>6.2534320853527932E-3</v>
      </c>
      <c r="K187" s="84">
        <f>I187/'סכום נכסי הקרן'!$C$42</f>
        <v>-2.1913228654951051E-5</v>
      </c>
    </row>
    <row r="188" spans="2:11">
      <c r="B188" s="76" t="s">
        <v>2312</v>
      </c>
      <c r="C188" s="73" t="s">
        <v>2314</v>
      </c>
      <c r="D188" s="86" t="s">
        <v>510</v>
      </c>
      <c r="E188" s="86" t="s">
        <v>121</v>
      </c>
      <c r="F188" s="94">
        <v>45110</v>
      </c>
      <c r="G188" s="83">
        <v>2699.4957800000002</v>
      </c>
      <c r="H188" s="85">
        <v>-3.1397219999999999</v>
      </c>
      <c r="I188" s="83">
        <v>-8.4756656000000027E-2</v>
      </c>
      <c r="J188" s="84">
        <f t="shared" si="2"/>
        <v>3.1677979786004155E-3</v>
      </c>
      <c r="K188" s="84">
        <f>I188/'סכום נכסי הקרן'!$C$42</f>
        <v>-1.1100573331619773E-5</v>
      </c>
    </row>
    <row r="189" spans="2:11">
      <c r="B189" s="76" t="s">
        <v>2315</v>
      </c>
      <c r="C189" s="73" t="s">
        <v>2316</v>
      </c>
      <c r="D189" s="86" t="s">
        <v>510</v>
      </c>
      <c r="E189" s="86" t="s">
        <v>121</v>
      </c>
      <c r="F189" s="94">
        <v>45152</v>
      </c>
      <c r="G189" s="83">
        <v>13121.975160000004</v>
      </c>
      <c r="H189" s="85">
        <v>-2.1598039999999998</v>
      </c>
      <c r="I189" s="83">
        <v>-0.28340888200000008</v>
      </c>
      <c r="J189" s="84">
        <f t="shared" si="2"/>
        <v>1.0592467021315751E-2</v>
      </c>
      <c r="K189" s="84">
        <f>I189/'סכום נכסי הקרן'!$C$42</f>
        <v>-3.7118041531432942E-5</v>
      </c>
    </row>
    <row r="190" spans="2:11">
      <c r="B190" s="76" t="s">
        <v>2317</v>
      </c>
      <c r="C190" s="73" t="s">
        <v>2318</v>
      </c>
      <c r="D190" s="86" t="s">
        <v>510</v>
      </c>
      <c r="E190" s="86" t="s">
        <v>121</v>
      </c>
      <c r="F190" s="94">
        <v>45160</v>
      </c>
      <c r="G190" s="83">
        <v>4598.9609400000008</v>
      </c>
      <c r="H190" s="85">
        <v>-1.5459579999999999</v>
      </c>
      <c r="I190" s="83">
        <v>-7.1098017999999999E-2</v>
      </c>
      <c r="J190" s="84">
        <f t="shared" si="2"/>
        <v>2.6573034889778554E-3</v>
      </c>
      <c r="K190" s="84">
        <f>I190/'סכום נכסי הקרן'!$C$42</f>
        <v>-9.3117024643093785E-6</v>
      </c>
    </row>
    <row r="191" spans="2:11">
      <c r="B191" s="76" t="s">
        <v>2319</v>
      </c>
      <c r="C191" s="73" t="s">
        <v>2320</v>
      </c>
      <c r="D191" s="86" t="s">
        <v>510</v>
      </c>
      <c r="E191" s="86" t="s">
        <v>121</v>
      </c>
      <c r="F191" s="94">
        <v>45155</v>
      </c>
      <c r="G191" s="83">
        <v>7889.6231280000011</v>
      </c>
      <c r="H191" s="85">
        <v>-1.4936449999999999</v>
      </c>
      <c r="I191" s="83">
        <v>-0.11784298700000001</v>
      </c>
      <c r="J191" s="84">
        <f t="shared" si="2"/>
        <v>4.4044066109785521E-3</v>
      </c>
      <c r="K191" s="84">
        <f>I191/'סכום נכסי הקרן'!$C$42</f>
        <v>-1.5433887797680636E-5</v>
      </c>
    </row>
    <row r="192" spans="2:11">
      <c r="B192" s="76" t="s">
        <v>2321</v>
      </c>
      <c r="C192" s="73" t="s">
        <v>2322</v>
      </c>
      <c r="D192" s="86" t="s">
        <v>510</v>
      </c>
      <c r="E192" s="86" t="s">
        <v>121</v>
      </c>
      <c r="F192" s="94">
        <v>45155</v>
      </c>
      <c r="G192" s="83">
        <v>7890.255360000001</v>
      </c>
      <c r="H192" s="85">
        <v>-1.4855130000000001</v>
      </c>
      <c r="I192" s="83">
        <v>-0.11721075500000001</v>
      </c>
      <c r="J192" s="84">
        <f t="shared" si="2"/>
        <v>4.3807768060036313E-3</v>
      </c>
      <c r="K192" s="84">
        <f>I192/'סכום נכסי הקרן'!$C$42</f>
        <v>-1.5351084416686033E-5</v>
      </c>
    </row>
    <row r="193" spans="2:11">
      <c r="B193" s="76" t="s">
        <v>2323</v>
      </c>
      <c r="C193" s="73" t="s">
        <v>2324</v>
      </c>
      <c r="D193" s="86" t="s">
        <v>510</v>
      </c>
      <c r="E193" s="86" t="s">
        <v>121</v>
      </c>
      <c r="F193" s="94">
        <v>45160</v>
      </c>
      <c r="G193" s="83">
        <v>6575.2128000000012</v>
      </c>
      <c r="H193" s="85">
        <v>-1.464591</v>
      </c>
      <c r="I193" s="83">
        <v>-9.6299998000000012E-2</v>
      </c>
      <c r="J193" s="84">
        <f t="shared" si="2"/>
        <v>3.599232831975155E-3</v>
      </c>
      <c r="K193" s="84">
        <f>I193/'סכום נכסי הקרן'!$C$42</f>
        <v>-1.2612404029175446E-5</v>
      </c>
    </row>
    <row r="194" spans="2:11">
      <c r="B194" s="76" t="s">
        <v>2325</v>
      </c>
      <c r="C194" s="73" t="s">
        <v>2326</v>
      </c>
      <c r="D194" s="86" t="s">
        <v>510</v>
      </c>
      <c r="E194" s="86" t="s">
        <v>121</v>
      </c>
      <c r="F194" s="94">
        <v>45160</v>
      </c>
      <c r="G194" s="83">
        <v>6575.2128000000012</v>
      </c>
      <c r="H194" s="85">
        <v>-1.464591</v>
      </c>
      <c r="I194" s="83">
        <v>-9.6299998000000012E-2</v>
      </c>
      <c r="J194" s="84">
        <f t="shared" si="2"/>
        <v>3.599232831975155E-3</v>
      </c>
      <c r="K194" s="84">
        <f>I194/'סכום נכסי הקרן'!$C$42</f>
        <v>-1.2612404029175446E-5</v>
      </c>
    </row>
    <row r="195" spans="2:11">
      <c r="B195" s="76" t="s">
        <v>2327</v>
      </c>
      <c r="C195" s="73" t="s">
        <v>2328</v>
      </c>
      <c r="D195" s="86" t="s">
        <v>510</v>
      </c>
      <c r="E195" s="86" t="s">
        <v>121</v>
      </c>
      <c r="F195" s="94">
        <v>45168</v>
      </c>
      <c r="G195" s="83">
        <v>9222.5086800000026</v>
      </c>
      <c r="H195" s="85">
        <v>-1.2752410000000001</v>
      </c>
      <c r="I195" s="83">
        <v>-0.11760923700000001</v>
      </c>
      <c r="J195" s="84">
        <f t="shared" si="2"/>
        <v>4.3956701551950928E-3</v>
      </c>
      <c r="K195" s="84">
        <f>I195/'סכום נכסי הקרן'!$C$42</f>
        <v>-1.5403273576465181E-5</v>
      </c>
    </row>
    <row r="196" spans="2:11">
      <c r="B196" s="76" t="s">
        <v>2329</v>
      </c>
      <c r="C196" s="73" t="s">
        <v>2330</v>
      </c>
      <c r="D196" s="86" t="s">
        <v>510</v>
      </c>
      <c r="E196" s="86" t="s">
        <v>121</v>
      </c>
      <c r="F196" s="94">
        <v>45174</v>
      </c>
      <c r="G196" s="83">
        <v>8467.8351450000009</v>
      </c>
      <c r="H196" s="85">
        <v>-0.79428299999999996</v>
      </c>
      <c r="I196" s="83">
        <v>-6.7258564000000021E-2</v>
      </c>
      <c r="J196" s="84">
        <f t="shared" si="2"/>
        <v>2.513803082117429E-3</v>
      </c>
      <c r="K196" s="84">
        <f>I196/'סכום נכסי הקרן'!$C$42</f>
        <v>-8.8088494414107343E-6</v>
      </c>
    </row>
    <row r="197" spans="2:11">
      <c r="B197" s="76" t="s">
        <v>2329</v>
      </c>
      <c r="C197" s="73" t="s">
        <v>2331</v>
      </c>
      <c r="D197" s="86" t="s">
        <v>510</v>
      </c>
      <c r="E197" s="86" t="s">
        <v>121</v>
      </c>
      <c r="F197" s="94">
        <v>45174</v>
      </c>
      <c r="G197" s="83">
        <v>1322.4186000000002</v>
      </c>
      <c r="H197" s="85">
        <v>-0.79428299999999996</v>
      </c>
      <c r="I197" s="83">
        <v>-1.0503744000000001E-2</v>
      </c>
      <c r="J197" s="84">
        <f t="shared" si="2"/>
        <v>3.9257965782576695E-4</v>
      </c>
      <c r="K197" s="84">
        <f>I197/'סכום נכסי הקרן'!$C$42</f>
        <v>-1.3756746199208374E-6</v>
      </c>
    </row>
    <row r="198" spans="2:11">
      <c r="B198" s="76" t="s">
        <v>2332</v>
      </c>
      <c r="C198" s="73" t="s">
        <v>2333</v>
      </c>
      <c r="D198" s="86" t="s">
        <v>510</v>
      </c>
      <c r="E198" s="86" t="s">
        <v>121</v>
      </c>
      <c r="F198" s="94">
        <v>45169</v>
      </c>
      <c r="G198" s="83">
        <v>3968.2041480000003</v>
      </c>
      <c r="H198" s="85">
        <v>-0.801952</v>
      </c>
      <c r="I198" s="83">
        <v>-3.1823082000000003E-2</v>
      </c>
      <c r="J198" s="84">
        <f t="shared" si="2"/>
        <v>1.1893944333107626E-3</v>
      </c>
      <c r="K198" s="84">
        <f>I198/'סכום נכסי הקרן'!$C$42</f>
        <v>-4.1678668325370124E-6</v>
      </c>
    </row>
    <row r="199" spans="2:11">
      <c r="B199" s="76" t="s">
        <v>2334</v>
      </c>
      <c r="C199" s="73" t="s">
        <v>2335</v>
      </c>
      <c r="D199" s="86" t="s">
        <v>510</v>
      </c>
      <c r="E199" s="86" t="s">
        <v>121</v>
      </c>
      <c r="F199" s="94">
        <v>45174</v>
      </c>
      <c r="G199" s="83">
        <v>3309.5589000000009</v>
      </c>
      <c r="H199" s="85">
        <v>-0.68731100000000001</v>
      </c>
      <c r="I199" s="83">
        <v>-2.2746961000000003E-2</v>
      </c>
      <c r="J199" s="84">
        <f t="shared" si="2"/>
        <v>8.5017248763451063E-4</v>
      </c>
      <c r="K199" s="84">
        <f>I199/'סכום נכסי הקרן'!$C$42</f>
        <v>-2.979167897468666E-6</v>
      </c>
    </row>
    <row r="200" spans="2:11">
      <c r="B200" s="76" t="s">
        <v>2334</v>
      </c>
      <c r="C200" s="73" t="s">
        <v>2336</v>
      </c>
      <c r="D200" s="86" t="s">
        <v>510</v>
      </c>
      <c r="E200" s="86" t="s">
        <v>121</v>
      </c>
      <c r="F200" s="94">
        <v>45174</v>
      </c>
      <c r="G200" s="83">
        <v>110.08872100000002</v>
      </c>
      <c r="H200" s="85">
        <v>-0.68731100000000001</v>
      </c>
      <c r="I200" s="83">
        <v>-7.5665200000000013E-4</v>
      </c>
      <c r="J200" s="84">
        <f t="shared" si="2"/>
        <v>2.8280028840495564E-5</v>
      </c>
      <c r="K200" s="84">
        <f>I200/'סכום נכסי הקרן'!$C$42</f>
        <v>-9.909865972669761E-8</v>
      </c>
    </row>
    <row r="201" spans="2:11">
      <c r="B201" s="76" t="s">
        <v>2337</v>
      </c>
      <c r="C201" s="73" t="s">
        <v>2338</v>
      </c>
      <c r="D201" s="86" t="s">
        <v>510</v>
      </c>
      <c r="E201" s="86" t="s">
        <v>121</v>
      </c>
      <c r="F201" s="94">
        <v>45181</v>
      </c>
      <c r="G201" s="83">
        <v>4404.717200000001</v>
      </c>
      <c r="H201" s="85">
        <v>-0.62833700000000003</v>
      </c>
      <c r="I201" s="83">
        <v>-2.7676462000000006E-2</v>
      </c>
      <c r="J201" s="84">
        <f t="shared" si="2"/>
        <v>1.0344136321094499E-3</v>
      </c>
      <c r="K201" s="84">
        <f>I201/'סכום נכסי הקרן'!$C$42</f>
        <v>-3.6247843000175469E-6</v>
      </c>
    </row>
    <row r="202" spans="2:11">
      <c r="B202" s="76" t="s">
        <v>2337</v>
      </c>
      <c r="C202" s="73" t="s">
        <v>2339</v>
      </c>
      <c r="D202" s="86" t="s">
        <v>510</v>
      </c>
      <c r="E202" s="86" t="s">
        <v>121</v>
      </c>
      <c r="F202" s="94">
        <v>45181</v>
      </c>
      <c r="G202" s="83">
        <v>2913.1845600000006</v>
      </c>
      <c r="H202" s="85">
        <v>-0.62833700000000003</v>
      </c>
      <c r="I202" s="83">
        <v>-1.8304613000000004E-2</v>
      </c>
      <c r="J202" s="84">
        <f t="shared" si="2"/>
        <v>6.8413878976611453E-4</v>
      </c>
      <c r="K202" s="84">
        <f>I202/'סכום נכסי הקרן'!$C$42</f>
        <v>-2.3973538893915376E-6</v>
      </c>
    </row>
    <row r="203" spans="2:11">
      <c r="B203" s="76" t="s">
        <v>2340</v>
      </c>
      <c r="C203" s="73" t="s">
        <v>2341</v>
      </c>
      <c r="D203" s="86" t="s">
        <v>510</v>
      </c>
      <c r="E203" s="86" t="s">
        <v>121</v>
      </c>
      <c r="F203" s="94">
        <v>45181</v>
      </c>
      <c r="G203" s="83">
        <v>3973.0512600000006</v>
      </c>
      <c r="H203" s="85">
        <v>-0.61499300000000001</v>
      </c>
      <c r="I203" s="83">
        <v>-2.4433975000000004E-2</v>
      </c>
      <c r="J203" s="84">
        <f t="shared" si="2"/>
        <v>9.1322499337601374E-4</v>
      </c>
      <c r="K203" s="84">
        <f>I203/'סכום נכסי הקרן'!$C$42</f>
        <v>-3.2001160035202923E-6</v>
      </c>
    </row>
    <row r="204" spans="2:11">
      <c r="B204" s="76" t="s">
        <v>2342</v>
      </c>
      <c r="C204" s="73" t="s">
        <v>2343</v>
      </c>
      <c r="D204" s="86" t="s">
        <v>510</v>
      </c>
      <c r="E204" s="86" t="s">
        <v>121</v>
      </c>
      <c r="F204" s="94">
        <v>45159</v>
      </c>
      <c r="G204" s="83">
        <v>5300.2116000000005</v>
      </c>
      <c r="H204" s="85">
        <v>-0.71882299999999999</v>
      </c>
      <c r="I204" s="83">
        <v>-3.8099143000000002E-2</v>
      </c>
      <c r="J204" s="84">
        <f t="shared" ref="J204:J267" si="3">IFERROR(I204/$I$11,0)</f>
        <v>1.4239635431323311E-3</v>
      </c>
      <c r="K204" s="84">
        <f>I204/'סכום נכסי הקרן'!$C$42</f>
        <v>-4.9898421044757601E-6</v>
      </c>
    </row>
    <row r="205" spans="2:11">
      <c r="B205" s="76" t="s">
        <v>2344</v>
      </c>
      <c r="C205" s="73" t="s">
        <v>2345</v>
      </c>
      <c r="D205" s="86" t="s">
        <v>510</v>
      </c>
      <c r="E205" s="86" t="s">
        <v>121</v>
      </c>
      <c r="F205" s="94">
        <v>45167</v>
      </c>
      <c r="G205" s="83">
        <v>4638.5456880000011</v>
      </c>
      <c r="H205" s="85">
        <v>-0.67937800000000004</v>
      </c>
      <c r="I205" s="83">
        <v>-3.1513270000000003E-2</v>
      </c>
      <c r="J205" s="84">
        <f t="shared" si="3"/>
        <v>1.177815144159169E-3</v>
      </c>
      <c r="K205" s="84">
        <f>I205/'סכום נכסי הקרן'!$C$42</f>
        <v>-4.1272907764805327E-6</v>
      </c>
    </row>
    <row r="206" spans="2:11">
      <c r="B206" s="76" t="s">
        <v>2346</v>
      </c>
      <c r="C206" s="73" t="s">
        <v>2347</v>
      </c>
      <c r="D206" s="86" t="s">
        <v>510</v>
      </c>
      <c r="E206" s="86" t="s">
        <v>121</v>
      </c>
      <c r="F206" s="94">
        <v>45189</v>
      </c>
      <c r="G206" s="83">
        <v>19593.968640000003</v>
      </c>
      <c r="H206" s="85">
        <v>-0.49394500000000002</v>
      </c>
      <c r="I206" s="83">
        <v>-9.6783384000000014E-2</v>
      </c>
      <c r="J206" s="84">
        <f t="shared" si="3"/>
        <v>3.6172994861584412E-3</v>
      </c>
      <c r="K206" s="84">
        <f>I206/'סכום נכסי הקרן'!$C$42</f>
        <v>-1.2675713059919633E-5</v>
      </c>
    </row>
    <row r="207" spans="2:11">
      <c r="B207" s="76" t="s">
        <v>2348</v>
      </c>
      <c r="C207" s="73" t="s">
        <v>2349</v>
      </c>
      <c r="D207" s="86" t="s">
        <v>510</v>
      </c>
      <c r="E207" s="86" t="s">
        <v>121</v>
      </c>
      <c r="F207" s="94">
        <v>45174</v>
      </c>
      <c r="G207" s="83">
        <v>12441.46688</v>
      </c>
      <c r="H207" s="85">
        <v>-0.50065499999999996</v>
      </c>
      <c r="I207" s="83">
        <v>-6.2288883000000003E-2</v>
      </c>
      <c r="J207" s="84">
        <f t="shared" si="3"/>
        <v>2.3280602016280318E-3</v>
      </c>
      <c r="K207" s="84">
        <f>I207/'סכום נכסי הקרן'!$C$42</f>
        <v>-8.1579706670610517E-6</v>
      </c>
    </row>
    <row r="208" spans="2:11">
      <c r="B208" s="76" t="s">
        <v>2348</v>
      </c>
      <c r="C208" s="73" t="s">
        <v>2350</v>
      </c>
      <c r="D208" s="86" t="s">
        <v>510</v>
      </c>
      <c r="E208" s="86" t="s">
        <v>121</v>
      </c>
      <c r="F208" s="94">
        <v>45174</v>
      </c>
      <c r="G208" s="83">
        <v>2785.1927040000005</v>
      </c>
      <c r="H208" s="85">
        <v>-0.50065499999999996</v>
      </c>
      <c r="I208" s="83">
        <v>-1.3944219000000002E-2</v>
      </c>
      <c r="J208" s="84">
        <f t="shared" si="3"/>
        <v>5.2116814001441382E-4</v>
      </c>
      <c r="K208" s="84">
        <f>I208/'סכום נכסי הקרן'!$C$42</f>
        <v>-1.8262733909849596E-6</v>
      </c>
    </row>
    <row r="209" spans="2:11">
      <c r="B209" s="76" t="s">
        <v>2351</v>
      </c>
      <c r="C209" s="73" t="s">
        <v>2352</v>
      </c>
      <c r="D209" s="86" t="s">
        <v>510</v>
      </c>
      <c r="E209" s="86" t="s">
        <v>121</v>
      </c>
      <c r="F209" s="94">
        <v>45167</v>
      </c>
      <c r="G209" s="83">
        <v>4963.1932800000013</v>
      </c>
      <c r="H209" s="85">
        <v>-0.60472199999999998</v>
      </c>
      <c r="I209" s="83">
        <v>-3.0013518000000006E-2</v>
      </c>
      <c r="J209" s="84">
        <f t="shared" si="3"/>
        <v>1.1217615953499531E-3</v>
      </c>
      <c r="K209" s="84">
        <f>I209/'סכום נכסי הקרן'!$C$42</f>
        <v>-3.9308683615230173E-6</v>
      </c>
    </row>
    <row r="210" spans="2:11">
      <c r="B210" s="76" t="s">
        <v>2353</v>
      </c>
      <c r="C210" s="73" t="s">
        <v>2354</v>
      </c>
      <c r="D210" s="86" t="s">
        <v>510</v>
      </c>
      <c r="E210" s="86" t="s">
        <v>121</v>
      </c>
      <c r="F210" s="94">
        <v>45189</v>
      </c>
      <c r="G210" s="83">
        <v>6618.6425640000007</v>
      </c>
      <c r="H210" s="85">
        <v>-0.41411599999999998</v>
      </c>
      <c r="I210" s="83">
        <v>-2.7408849000000002E-2</v>
      </c>
      <c r="J210" s="84">
        <f t="shared" si="3"/>
        <v>1.0244115395251555E-3</v>
      </c>
      <c r="K210" s="84">
        <f>I210/'סכום נכסי הקרן'!$C$42</f>
        <v>-3.5897350440512097E-6</v>
      </c>
    </row>
    <row r="211" spans="2:11">
      <c r="B211" s="76" t="s">
        <v>2355</v>
      </c>
      <c r="C211" s="73" t="s">
        <v>2356</v>
      </c>
      <c r="D211" s="86" t="s">
        <v>510</v>
      </c>
      <c r="E211" s="86" t="s">
        <v>121</v>
      </c>
      <c r="F211" s="94">
        <v>45189</v>
      </c>
      <c r="G211" s="83">
        <v>4642.7254439999997</v>
      </c>
      <c r="H211" s="85">
        <v>-0.41411599999999998</v>
      </c>
      <c r="I211" s="83">
        <v>-1.9226263000000004E-2</v>
      </c>
      <c r="J211" s="84">
        <f t="shared" si="3"/>
        <v>7.1858565382098085E-4</v>
      </c>
      <c r="K211" s="84">
        <f>I211/'סכום נכסי הקרן'!$C$42</f>
        <v>-2.5180623256834007E-6</v>
      </c>
    </row>
    <row r="212" spans="2:11">
      <c r="B212" s="76" t="s">
        <v>2357</v>
      </c>
      <c r="C212" s="73" t="s">
        <v>2358</v>
      </c>
      <c r="D212" s="86" t="s">
        <v>510</v>
      </c>
      <c r="E212" s="86" t="s">
        <v>121</v>
      </c>
      <c r="F212" s="94">
        <v>45190</v>
      </c>
      <c r="G212" s="83">
        <v>5306.5339200000008</v>
      </c>
      <c r="H212" s="85">
        <v>-0.37950800000000001</v>
      </c>
      <c r="I212" s="83">
        <v>-2.0138697000000004E-2</v>
      </c>
      <c r="J212" s="84">
        <f t="shared" si="3"/>
        <v>7.5268806792290444E-4</v>
      </c>
      <c r="K212" s="84">
        <f>I212/'סכום נכסי הקרן'!$C$42</f>
        <v>-2.6375637430973104E-6</v>
      </c>
    </row>
    <row r="213" spans="2:11">
      <c r="B213" s="76" t="s">
        <v>2359</v>
      </c>
      <c r="C213" s="73" t="s">
        <v>2360</v>
      </c>
      <c r="D213" s="86" t="s">
        <v>510</v>
      </c>
      <c r="E213" s="86" t="s">
        <v>121</v>
      </c>
      <c r="F213" s="94">
        <v>45188</v>
      </c>
      <c r="G213" s="83">
        <v>6638.4360000000006</v>
      </c>
      <c r="H213" s="85">
        <v>-0.32858700000000002</v>
      </c>
      <c r="I213" s="83">
        <v>-2.1813058000000007E-2</v>
      </c>
      <c r="J213" s="84">
        <f t="shared" si="3"/>
        <v>8.1526766510813767E-4</v>
      </c>
      <c r="K213" s="84">
        <f>I213/'סכום נכסי הקרן'!$C$42</f>
        <v>-2.8568546866204269E-6</v>
      </c>
    </row>
    <row r="214" spans="2:11">
      <c r="B214" s="76" t="s">
        <v>2361</v>
      </c>
      <c r="C214" s="73" t="s">
        <v>2362</v>
      </c>
      <c r="D214" s="86" t="s">
        <v>510</v>
      </c>
      <c r="E214" s="86" t="s">
        <v>121</v>
      </c>
      <c r="F214" s="94">
        <v>45188</v>
      </c>
      <c r="G214" s="83">
        <v>13276.872000000001</v>
      </c>
      <c r="H214" s="85">
        <v>-0.32858700000000002</v>
      </c>
      <c r="I214" s="83">
        <v>-4.3626115000000007E-2</v>
      </c>
      <c r="J214" s="84">
        <f t="shared" si="3"/>
        <v>1.630535292841063E-3</v>
      </c>
      <c r="K214" s="84">
        <f>I214/'סכום נכסי הקרן'!$C$42</f>
        <v>-5.713709242270923E-6</v>
      </c>
    </row>
    <row r="215" spans="2:11">
      <c r="B215" s="76" t="s">
        <v>2363</v>
      </c>
      <c r="C215" s="73" t="s">
        <v>2364</v>
      </c>
      <c r="D215" s="86" t="s">
        <v>510</v>
      </c>
      <c r="E215" s="86" t="s">
        <v>121</v>
      </c>
      <c r="F215" s="94">
        <v>45190</v>
      </c>
      <c r="G215" s="83">
        <v>9293.8104000000021</v>
      </c>
      <c r="H215" s="85">
        <v>-0.29984100000000002</v>
      </c>
      <c r="I215" s="83">
        <v>-2.7866679000000005E-2</v>
      </c>
      <c r="J215" s="84">
        <f t="shared" si="3"/>
        <v>1.0415230327929248E-3</v>
      </c>
      <c r="K215" s="84">
        <f>I215/'סכום נכסי הקרן'!$C$42</f>
        <v>-3.6496970072557927E-6</v>
      </c>
    </row>
    <row r="216" spans="2:11">
      <c r="B216" s="76" t="s">
        <v>2363</v>
      </c>
      <c r="C216" s="73" t="s">
        <v>2365</v>
      </c>
      <c r="D216" s="86" t="s">
        <v>510</v>
      </c>
      <c r="E216" s="86" t="s">
        <v>121</v>
      </c>
      <c r="F216" s="94">
        <v>45190</v>
      </c>
      <c r="G216" s="83">
        <v>1556.8308000000002</v>
      </c>
      <c r="H216" s="85">
        <v>-0.29984100000000002</v>
      </c>
      <c r="I216" s="83">
        <v>-4.6680210000000014E-3</v>
      </c>
      <c r="J216" s="84">
        <f t="shared" si="3"/>
        <v>1.7446827406527565E-4</v>
      </c>
      <c r="K216" s="84">
        <f>I216/'סכום נכסי הקרן'!$C$42</f>
        <v>-6.1137038516527913E-7</v>
      </c>
    </row>
    <row r="217" spans="2:11">
      <c r="B217" s="76" t="s">
        <v>2366</v>
      </c>
      <c r="C217" s="73" t="s">
        <v>2367</v>
      </c>
      <c r="D217" s="86" t="s">
        <v>510</v>
      </c>
      <c r="E217" s="86" t="s">
        <v>121</v>
      </c>
      <c r="F217" s="94">
        <v>45159</v>
      </c>
      <c r="G217" s="83">
        <v>7942.8300000000008</v>
      </c>
      <c r="H217" s="85">
        <v>-0.77604600000000001</v>
      </c>
      <c r="I217" s="83">
        <v>-6.1640000000000007E-2</v>
      </c>
      <c r="J217" s="84">
        <f t="shared" si="3"/>
        <v>2.3038080619996334E-3</v>
      </c>
      <c r="K217" s="84">
        <f>I217/'סכום נכסי הקרן'!$C$42</f>
        <v>-8.0729865057564649E-6</v>
      </c>
    </row>
    <row r="218" spans="2:11">
      <c r="B218" s="76" t="s">
        <v>2368</v>
      </c>
      <c r="C218" s="73" t="s">
        <v>2369</v>
      </c>
      <c r="D218" s="86" t="s">
        <v>510</v>
      </c>
      <c r="E218" s="86" t="s">
        <v>121</v>
      </c>
      <c r="F218" s="94">
        <v>45182</v>
      </c>
      <c r="G218" s="83">
        <v>6643.7046000000009</v>
      </c>
      <c r="H218" s="85">
        <v>-0.27774799999999999</v>
      </c>
      <c r="I218" s="83">
        <v>-1.8452745000000003E-2</v>
      </c>
      <c r="J218" s="84">
        <f t="shared" si="3"/>
        <v>6.8967525465644746E-4</v>
      </c>
      <c r="K218" s="84">
        <f>I218/'סכום נכסי הקרן'!$C$42</f>
        <v>-2.4167547271116983E-6</v>
      </c>
    </row>
    <row r="219" spans="2:11">
      <c r="B219" s="76" t="s">
        <v>2370</v>
      </c>
      <c r="C219" s="73" t="s">
        <v>2371</v>
      </c>
      <c r="D219" s="86" t="s">
        <v>510</v>
      </c>
      <c r="E219" s="86" t="s">
        <v>121</v>
      </c>
      <c r="F219" s="94">
        <v>45182</v>
      </c>
      <c r="G219" s="83">
        <v>3116.9564800000003</v>
      </c>
      <c r="H219" s="85">
        <v>-0.251247</v>
      </c>
      <c r="I219" s="83">
        <v>-7.8312710000000025E-3</v>
      </c>
      <c r="J219" s="84">
        <f t="shared" si="3"/>
        <v>2.9269541313276984E-4</v>
      </c>
      <c r="K219" s="84">
        <f>I219/'סכום נכסי הקרן'!$C$42</f>
        <v>-1.0256610172926987E-6</v>
      </c>
    </row>
    <row r="220" spans="2:11">
      <c r="B220" s="76" t="s">
        <v>2372</v>
      </c>
      <c r="C220" s="73" t="s">
        <v>2373</v>
      </c>
      <c r="D220" s="86" t="s">
        <v>510</v>
      </c>
      <c r="E220" s="86" t="s">
        <v>121</v>
      </c>
      <c r="F220" s="94">
        <v>45182</v>
      </c>
      <c r="G220" s="83">
        <v>3988.0140840000008</v>
      </c>
      <c r="H220" s="85">
        <v>-0.232705</v>
      </c>
      <c r="I220" s="83">
        <v>-9.2803230000000018E-3</v>
      </c>
      <c r="J220" s="84">
        <f t="shared" si="3"/>
        <v>3.4685403869825799E-4</v>
      </c>
      <c r="K220" s="84">
        <f>I220/'סכום נכסי הקרן'!$C$42</f>
        <v>-1.2154432567823061E-6</v>
      </c>
    </row>
    <row r="221" spans="2:11">
      <c r="B221" s="76" t="s">
        <v>2372</v>
      </c>
      <c r="C221" s="73" t="s">
        <v>2374</v>
      </c>
      <c r="D221" s="86" t="s">
        <v>510</v>
      </c>
      <c r="E221" s="86" t="s">
        <v>121</v>
      </c>
      <c r="F221" s="94">
        <v>45182</v>
      </c>
      <c r="G221" s="83">
        <v>3117.5330840000006</v>
      </c>
      <c r="H221" s="85">
        <v>-0.232705</v>
      </c>
      <c r="I221" s="83">
        <v>-7.2546670000000011E-3</v>
      </c>
      <c r="J221" s="84">
        <f t="shared" si="3"/>
        <v>2.7114471644585812E-4</v>
      </c>
      <c r="K221" s="84">
        <f>I221/'סכום נכסי הקרן'!$C$42</f>
        <v>-9.5014323158268554E-7</v>
      </c>
    </row>
    <row r="222" spans="2:11">
      <c r="B222" s="76" t="s">
        <v>2375</v>
      </c>
      <c r="C222" s="73" t="s">
        <v>2376</v>
      </c>
      <c r="D222" s="86" t="s">
        <v>510</v>
      </c>
      <c r="E222" s="86" t="s">
        <v>121</v>
      </c>
      <c r="F222" s="94">
        <v>45182</v>
      </c>
      <c r="G222" s="83">
        <v>5317.7736000000014</v>
      </c>
      <c r="H222" s="85">
        <v>-0.22476099999999999</v>
      </c>
      <c r="I222" s="83">
        <v>-1.1952276000000001E-2</v>
      </c>
      <c r="J222" s="84">
        <f t="shared" si="3"/>
        <v>4.4671884828106304E-4</v>
      </c>
      <c r="K222" s="84">
        <f>I222/'סכום נכסי הקרן'!$C$42</f>
        <v>-1.5653887550466718E-6</v>
      </c>
    </row>
    <row r="223" spans="2:11">
      <c r="B223" s="76" t="s">
        <v>2377</v>
      </c>
      <c r="C223" s="73" t="s">
        <v>2378</v>
      </c>
      <c r="D223" s="86" t="s">
        <v>510</v>
      </c>
      <c r="E223" s="86" t="s">
        <v>121</v>
      </c>
      <c r="F223" s="94">
        <v>45173</v>
      </c>
      <c r="G223" s="83">
        <v>12633.049080000003</v>
      </c>
      <c r="H223" s="85">
        <v>-0.26227800000000001</v>
      </c>
      <c r="I223" s="83">
        <v>-3.3133725000000003E-2</v>
      </c>
      <c r="J223" s="84">
        <f t="shared" si="3"/>
        <v>1.2383799931712978E-3</v>
      </c>
      <c r="K223" s="84">
        <f>I223/'סכום נכסי הקרן'!$C$42</f>
        <v>-4.3395216549390916E-6</v>
      </c>
    </row>
    <row r="224" spans="2:11">
      <c r="B224" s="76" t="s">
        <v>2379</v>
      </c>
      <c r="C224" s="73" t="s">
        <v>2380</v>
      </c>
      <c r="D224" s="86" t="s">
        <v>510</v>
      </c>
      <c r="E224" s="86" t="s">
        <v>121</v>
      </c>
      <c r="F224" s="94">
        <v>45173</v>
      </c>
      <c r="G224" s="83">
        <v>11303.254440000001</v>
      </c>
      <c r="H224" s="85">
        <v>-0.26227800000000001</v>
      </c>
      <c r="I224" s="83">
        <v>-2.9645964000000004E-2</v>
      </c>
      <c r="J224" s="84">
        <f t="shared" si="3"/>
        <v>1.1080241867123767E-3</v>
      </c>
      <c r="K224" s="84">
        <f>I224/'סכום נכסי הקרן'!$C$42</f>
        <v>-3.8827298397492206E-6</v>
      </c>
    </row>
    <row r="225" spans="2:11">
      <c r="B225" s="76" t="s">
        <v>2381</v>
      </c>
      <c r="C225" s="73" t="s">
        <v>2382</v>
      </c>
      <c r="D225" s="86" t="s">
        <v>510</v>
      </c>
      <c r="E225" s="86" t="s">
        <v>121</v>
      </c>
      <c r="F225" s="94">
        <v>45173</v>
      </c>
      <c r="G225" s="83">
        <v>4425.1635000000006</v>
      </c>
      <c r="H225" s="85">
        <v>-0.22256999999999999</v>
      </c>
      <c r="I225" s="83">
        <v>-9.8490999999999995E-3</v>
      </c>
      <c r="J225" s="84">
        <f t="shared" si="3"/>
        <v>3.6811219960156691E-4</v>
      </c>
      <c r="K225" s="84">
        <f>I225/'סכום נכסי הקרן'!$C$42</f>
        <v>-1.2899359408475986E-6</v>
      </c>
    </row>
    <row r="226" spans="2:11">
      <c r="B226" s="76" t="s">
        <v>2381</v>
      </c>
      <c r="C226" s="73" t="s">
        <v>2383</v>
      </c>
      <c r="D226" s="86" t="s">
        <v>510</v>
      </c>
      <c r="E226" s="86" t="s">
        <v>121</v>
      </c>
      <c r="F226" s="94">
        <v>45173</v>
      </c>
      <c r="G226" s="83">
        <v>3990.9645000000005</v>
      </c>
      <c r="H226" s="85">
        <v>-0.22256999999999999</v>
      </c>
      <c r="I226" s="83">
        <v>-8.8827020000000027E-3</v>
      </c>
      <c r="J226" s="84">
        <f t="shared" si="3"/>
        <v>3.3199286956424838E-4</v>
      </c>
      <c r="K226" s="84">
        <f>I226/'סכום נכסי הקרן'!$C$42</f>
        <v>-1.1633668621131727E-6</v>
      </c>
    </row>
    <row r="227" spans="2:11">
      <c r="B227" s="76" t="s">
        <v>2384</v>
      </c>
      <c r="C227" s="73" t="s">
        <v>2385</v>
      </c>
      <c r="D227" s="86" t="s">
        <v>510</v>
      </c>
      <c r="E227" s="86" t="s">
        <v>121</v>
      </c>
      <c r="F227" s="94">
        <v>45195</v>
      </c>
      <c r="G227" s="83">
        <v>10989.906211000001</v>
      </c>
      <c r="H227" s="85">
        <v>-8.3234000000000002E-2</v>
      </c>
      <c r="I227" s="83">
        <v>-9.147327000000002E-3</v>
      </c>
      <c r="J227" s="84">
        <f t="shared" si="3"/>
        <v>3.4188328501536213E-4</v>
      </c>
      <c r="K227" s="84">
        <f>I227/'סכום נכסי הקרן'!$C$42</f>
        <v>-1.198024779927673E-6</v>
      </c>
    </row>
    <row r="228" spans="2:11">
      <c r="B228" s="76" t="s">
        <v>2386</v>
      </c>
      <c r="C228" s="73" t="s">
        <v>2387</v>
      </c>
      <c r="D228" s="86" t="s">
        <v>510</v>
      </c>
      <c r="E228" s="86" t="s">
        <v>121</v>
      </c>
      <c r="F228" s="94">
        <v>45173</v>
      </c>
      <c r="G228" s="83">
        <v>6652.4856000000009</v>
      </c>
      <c r="H228" s="85">
        <v>-0.209341</v>
      </c>
      <c r="I228" s="83">
        <v>-1.3926403000000002E-2</v>
      </c>
      <c r="J228" s="84">
        <f t="shared" si="3"/>
        <v>5.2050226323906352E-4</v>
      </c>
      <c r="K228" s="84">
        <f>I228/'סכום נכסי הקרן'!$C$42</f>
        <v>-1.8239400307061381E-6</v>
      </c>
    </row>
    <row r="229" spans="2:11">
      <c r="B229" s="76" t="s">
        <v>2388</v>
      </c>
      <c r="C229" s="73" t="s">
        <v>2389</v>
      </c>
      <c r="D229" s="86" t="s">
        <v>510</v>
      </c>
      <c r="E229" s="86" t="s">
        <v>121</v>
      </c>
      <c r="F229" s="94">
        <v>45195</v>
      </c>
      <c r="G229" s="83">
        <v>7320.8250720000015</v>
      </c>
      <c r="H229" s="85">
        <v>-4.0978000000000001E-2</v>
      </c>
      <c r="I229" s="83">
        <v>-2.9999230000000007E-3</v>
      </c>
      <c r="J229" s="84">
        <f t="shared" si="3"/>
        <v>1.1212275783222138E-4</v>
      </c>
      <c r="K229" s="84">
        <f>I229/'סכום נכסי הקרן'!$C$42</f>
        <v>-3.9289970631584119E-7</v>
      </c>
    </row>
    <row r="230" spans="2:11">
      <c r="B230" s="76" t="s">
        <v>2388</v>
      </c>
      <c r="C230" s="73" t="s">
        <v>2390</v>
      </c>
      <c r="D230" s="86" t="s">
        <v>510</v>
      </c>
      <c r="E230" s="86" t="s">
        <v>121</v>
      </c>
      <c r="F230" s="94">
        <v>45195</v>
      </c>
      <c r="G230" s="83">
        <v>2213.808528</v>
      </c>
      <c r="H230" s="85">
        <v>-4.0978000000000001E-2</v>
      </c>
      <c r="I230" s="83">
        <v>-9.0717300000000016E-4</v>
      </c>
      <c r="J230" s="84">
        <f t="shared" si="3"/>
        <v>3.3905783112076469E-5</v>
      </c>
      <c r="K230" s="84">
        <f>I230/'סכום נכסי הקרן'!$C$42</f>
        <v>-1.1881238461042521E-7</v>
      </c>
    </row>
    <row r="231" spans="2:11">
      <c r="B231" s="76" t="s">
        <v>2391</v>
      </c>
      <c r="C231" s="73" t="s">
        <v>2392</v>
      </c>
      <c r="D231" s="86" t="s">
        <v>510</v>
      </c>
      <c r="E231" s="86" t="s">
        <v>121</v>
      </c>
      <c r="F231" s="94">
        <v>45187</v>
      </c>
      <c r="G231" s="83">
        <v>2662.3992000000003</v>
      </c>
      <c r="H231" s="85">
        <v>-6.8645999999999999E-2</v>
      </c>
      <c r="I231" s="83">
        <v>-1.8276420000000002E-3</v>
      </c>
      <c r="J231" s="84">
        <f t="shared" si="3"/>
        <v>6.830850704167965E-5</v>
      </c>
      <c r="K231" s="84">
        <f>I231/'סכום נכסי הקרן'!$C$42</f>
        <v>-2.393661454145645E-7</v>
      </c>
    </row>
    <row r="232" spans="2:11">
      <c r="B232" s="76" t="s">
        <v>2393</v>
      </c>
      <c r="C232" s="73" t="s">
        <v>2394</v>
      </c>
      <c r="D232" s="86" t="s">
        <v>510</v>
      </c>
      <c r="E232" s="86" t="s">
        <v>121</v>
      </c>
      <c r="F232" s="94">
        <v>45195</v>
      </c>
      <c r="G232" s="83">
        <v>13977.595800000001</v>
      </c>
      <c r="H232" s="85">
        <v>-3.0419999999999999E-2</v>
      </c>
      <c r="I232" s="83">
        <v>-4.2519180000000004E-3</v>
      </c>
      <c r="J232" s="84">
        <f t="shared" si="3"/>
        <v>1.5891633626478514E-4</v>
      </c>
      <c r="K232" s="84">
        <f>I232/'סכום נכסי הקרן'!$C$42</f>
        <v>-5.5687340424372187E-7</v>
      </c>
    </row>
    <row r="233" spans="2:11">
      <c r="B233" s="76" t="s">
        <v>2395</v>
      </c>
      <c r="C233" s="73" t="s">
        <v>2396</v>
      </c>
      <c r="D233" s="86" t="s">
        <v>510</v>
      </c>
      <c r="E233" s="86" t="s">
        <v>121</v>
      </c>
      <c r="F233" s="94">
        <v>45175</v>
      </c>
      <c r="G233" s="83">
        <v>5324.7984000000006</v>
      </c>
      <c r="H233" s="85">
        <v>-0.124905</v>
      </c>
      <c r="I233" s="83">
        <v>-6.6509400000000019E-3</v>
      </c>
      <c r="J233" s="84">
        <f t="shared" si="3"/>
        <v>2.4858029188636993E-4</v>
      </c>
      <c r="K233" s="84">
        <f>I233/'סכום נכסי הקרן'!$C$42</f>
        <v>-8.7107314845223736E-7</v>
      </c>
    </row>
    <row r="234" spans="2:11">
      <c r="B234" s="76" t="s">
        <v>2397</v>
      </c>
      <c r="C234" s="73" t="s">
        <v>2398</v>
      </c>
      <c r="D234" s="86" t="s">
        <v>510</v>
      </c>
      <c r="E234" s="86" t="s">
        <v>121</v>
      </c>
      <c r="F234" s="94">
        <v>45173</v>
      </c>
      <c r="G234" s="83">
        <v>1597.5238180000001</v>
      </c>
      <c r="H234" s="85">
        <v>-0.26594899999999999</v>
      </c>
      <c r="I234" s="83">
        <v>-4.2485990000000005E-3</v>
      </c>
      <c r="J234" s="84">
        <f t="shared" si="3"/>
        <v>1.58792287936463E-4</v>
      </c>
      <c r="K234" s="84">
        <f>I234/'סכום נכסי הקרן'!$C$42</f>
        <v>-5.5643871504494497E-7</v>
      </c>
    </row>
    <row r="235" spans="2:11">
      <c r="B235" s="76" t="s">
        <v>2399</v>
      </c>
      <c r="C235" s="73" t="s">
        <v>2400</v>
      </c>
      <c r="D235" s="86" t="s">
        <v>510</v>
      </c>
      <c r="E235" s="86" t="s">
        <v>121</v>
      </c>
      <c r="F235" s="94">
        <v>45175</v>
      </c>
      <c r="G235" s="83">
        <v>4660.7967420000014</v>
      </c>
      <c r="H235" s="85">
        <v>-9.0573000000000001E-2</v>
      </c>
      <c r="I235" s="83">
        <v>-4.2214310000000012E-3</v>
      </c>
      <c r="J235" s="84">
        <f t="shared" si="3"/>
        <v>1.5777687817935068E-4</v>
      </c>
      <c r="K235" s="84">
        <f>I235/'סכום נכסי הקרן'!$C$42</f>
        <v>-5.528805239776448E-7</v>
      </c>
    </row>
    <row r="236" spans="2:11">
      <c r="B236" s="76" t="s">
        <v>2401</v>
      </c>
      <c r="C236" s="73" t="s">
        <v>2402</v>
      </c>
      <c r="D236" s="86" t="s">
        <v>510</v>
      </c>
      <c r="E236" s="86" t="s">
        <v>121</v>
      </c>
      <c r="F236" s="94">
        <v>45175</v>
      </c>
      <c r="G236" s="83">
        <v>14650.922880000002</v>
      </c>
      <c r="H236" s="85">
        <v>-7.2096999999999994E-2</v>
      </c>
      <c r="I236" s="83">
        <v>-1.0562805000000003E-2</v>
      </c>
      <c r="J236" s="84">
        <f t="shared" si="3"/>
        <v>3.9478707521625631E-4</v>
      </c>
      <c r="K236" s="84">
        <f>I236/'סכום נכסי הקרן'!$C$42</f>
        <v>-1.3834098349762642E-6</v>
      </c>
    </row>
    <row r="237" spans="2:11">
      <c r="B237" s="76" t="s">
        <v>2403</v>
      </c>
      <c r="C237" s="73" t="s">
        <v>2404</v>
      </c>
      <c r="D237" s="86" t="s">
        <v>510</v>
      </c>
      <c r="E237" s="86" t="s">
        <v>121</v>
      </c>
      <c r="F237" s="94">
        <v>45187</v>
      </c>
      <c r="G237" s="83">
        <v>4373.5413399999998</v>
      </c>
      <c r="H237" s="85">
        <v>-2.6819999999999999E-3</v>
      </c>
      <c r="I237" s="83">
        <v>-1.17281E-4</v>
      </c>
      <c r="J237" s="84">
        <f t="shared" si="3"/>
        <v>4.3834022277640974E-6</v>
      </c>
      <c r="K237" s="84">
        <f>I237/'סכום נכסי הקרן'!$C$42</f>
        <v>-1.5360284399442306E-8</v>
      </c>
    </row>
    <row r="238" spans="2:11">
      <c r="B238" s="76" t="s">
        <v>2403</v>
      </c>
      <c r="C238" s="73" t="s">
        <v>2405</v>
      </c>
      <c r="D238" s="86" t="s">
        <v>510</v>
      </c>
      <c r="E238" s="86" t="s">
        <v>121</v>
      </c>
      <c r="F238" s="94">
        <v>45187</v>
      </c>
      <c r="G238" s="83">
        <v>6660.3885000000009</v>
      </c>
      <c r="H238" s="85">
        <v>-2.6819999999999999E-3</v>
      </c>
      <c r="I238" s="83">
        <v>-1.7860600000000002E-4</v>
      </c>
      <c r="J238" s="84">
        <f t="shared" si="3"/>
        <v>6.675437098012759E-6</v>
      </c>
      <c r="K238" s="84">
        <f>I238/'סכום נכסי הקרן'!$C$42</f>
        <v>-2.3392015377143723E-8</v>
      </c>
    </row>
    <row r="239" spans="2:11">
      <c r="B239" s="76" t="s">
        <v>2406</v>
      </c>
      <c r="C239" s="73" t="s">
        <v>2407</v>
      </c>
      <c r="D239" s="86" t="s">
        <v>510</v>
      </c>
      <c r="E239" s="86" t="s">
        <v>121</v>
      </c>
      <c r="F239" s="94">
        <v>45175</v>
      </c>
      <c r="G239" s="83">
        <v>16653.166500000003</v>
      </c>
      <c r="H239" s="85">
        <v>-4.5712999999999997E-2</v>
      </c>
      <c r="I239" s="83">
        <v>-7.612688000000002E-3</v>
      </c>
      <c r="J239" s="84">
        <f t="shared" si="3"/>
        <v>2.8452582718831707E-4</v>
      </c>
      <c r="K239" s="84">
        <f>I239/'סכום נכסי הקרן'!$C$42</f>
        <v>-9.9703321701061295E-7</v>
      </c>
    </row>
    <row r="240" spans="2:11">
      <c r="B240" s="76" t="s">
        <v>2408</v>
      </c>
      <c r="C240" s="73" t="s">
        <v>2409</v>
      </c>
      <c r="D240" s="86" t="s">
        <v>510</v>
      </c>
      <c r="E240" s="86" t="s">
        <v>121</v>
      </c>
      <c r="F240" s="94">
        <v>45187</v>
      </c>
      <c r="G240" s="83">
        <v>9327.2484480000021</v>
      </c>
      <c r="H240" s="85">
        <v>2.6315000000000002E-2</v>
      </c>
      <c r="I240" s="83">
        <v>2.4545000000000005E-3</v>
      </c>
      <c r="J240" s="84">
        <f t="shared" si="3"/>
        <v>-9.173745762780824E-5</v>
      </c>
      <c r="K240" s="84">
        <f>I240/'סכום נכסי הקרן'!$C$42</f>
        <v>3.2146569400355683E-7</v>
      </c>
    </row>
    <row r="241" spans="2:11">
      <c r="B241" s="76" t="s">
        <v>2410</v>
      </c>
      <c r="C241" s="73" t="s">
        <v>2411</v>
      </c>
      <c r="D241" s="86" t="s">
        <v>510</v>
      </c>
      <c r="E241" s="86" t="s">
        <v>121</v>
      </c>
      <c r="F241" s="94">
        <v>45180</v>
      </c>
      <c r="G241" s="83">
        <v>16741.854600000002</v>
      </c>
      <c r="H241" s="85">
        <v>0.50219000000000003</v>
      </c>
      <c r="I241" s="83">
        <v>8.4075880000000006E-2</v>
      </c>
      <c r="J241" s="84">
        <f t="shared" si="3"/>
        <v>-3.1423538313386391E-3</v>
      </c>
      <c r="K241" s="84">
        <f>I241/'סכום נכסי הקרן'!$C$42</f>
        <v>1.1011412146327056E-5</v>
      </c>
    </row>
    <row r="242" spans="2:11">
      <c r="B242" s="76" t="s">
        <v>2412</v>
      </c>
      <c r="C242" s="73" t="s">
        <v>2413</v>
      </c>
      <c r="D242" s="86" t="s">
        <v>510</v>
      </c>
      <c r="E242" s="86" t="s">
        <v>121</v>
      </c>
      <c r="F242" s="94">
        <v>45197</v>
      </c>
      <c r="G242" s="83">
        <v>5364.1372800000008</v>
      </c>
      <c r="H242" s="85">
        <v>0.609379</v>
      </c>
      <c r="I242" s="83">
        <v>3.2687940000000006E-2</v>
      </c>
      <c r="J242" s="84">
        <f t="shared" si="3"/>
        <v>-1.2217186843309588E-3</v>
      </c>
      <c r="K242" s="84">
        <f>I242/'סכום נכסי הקרן'!$C$42</f>
        <v>4.2811372245453756E-6</v>
      </c>
    </row>
    <row r="243" spans="2:11">
      <c r="B243" s="76" t="s">
        <v>2414</v>
      </c>
      <c r="C243" s="73" t="s">
        <v>2415</v>
      </c>
      <c r="D243" s="86" t="s">
        <v>510</v>
      </c>
      <c r="E243" s="86" t="s">
        <v>121</v>
      </c>
      <c r="F243" s="94">
        <v>45090</v>
      </c>
      <c r="G243" s="83">
        <v>9273.2000000000025</v>
      </c>
      <c r="H243" s="85">
        <v>7.3130100000000002</v>
      </c>
      <c r="I243" s="83">
        <v>0.67815000000000014</v>
      </c>
      <c r="J243" s="84">
        <f t="shared" si="3"/>
        <v>-2.5345999955305828E-2</v>
      </c>
      <c r="K243" s="84">
        <f>I243/'סכום נכסי הקרן'!$C$42</f>
        <v>8.8817258255657799E-5</v>
      </c>
    </row>
    <row r="244" spans="2:11">
      <c r="B244" s="76" t="s">
        <v>2416</v>
      </c>
      <c r="C244" s="73" t="s">
        <v>2417</v>
      </c>
      <c r="D244" s="86" t="s">
        <v>510</v>
      </c>
      <c r="E244" s="86" t="s">
        <v>121</v>
      </c>
      <c r="F244" s="94">
        <v>45090</v>
      </c>
      <c r="G244" s="83">
        <v>4029.4252800000004</v>
      </c>
      <c r="H244" s="85">
        <v>7.2873749999999999</v>
      </c>
      <c r="I244" s="83">
        <v>0.29363934399999997</v>
      </c>
      <c r="J244" s="84">
        <f t="shared" si="3"/>
        <v>-1.0974832706480912E-2</v>
      </c>
      <c r="K244" s="84">
        <f>I244/'סכום נכסי הקרן'!$C$42</f>
        <v>3.8457924426852369E-5</v>
      </c>
    </row>
    <row r="245" spans="2:11">
      <c r="B245" s="76" t="s">
        <v>2418</v>
      </c>
      <c r="C245" s="73" t="s">
        <v>2419</v>
      </c>
      <c r="D245" s="86" t="s">
        <v>510</v>
      </c>
      <c r="E245" s="86" t="s">
        <v>121</v>
      </c>
      <c r="F245" s="94">
        <v>45090</v>
      </c>
      <c r="G245" s="83">
        <v>4029.4252800000004</v>
      </c>
      <c r="H245" s="85">
        <v>7.1618519999999997</v>
      </c>
      <c r="I245" s="83">
        <v>0.28858148800000005</v>
      </c>
      <c r="J245" s="84">
        <f t="shared" si="3"/>
        <v>-1.0785794266681544E-2</v>
      </c>
      <c r="K245" s="84">
        <f>I245/'סכום נכסי הקרן'!$C$42</f>
        <v>3.7795497378895543E-5</v>
      </c>
    </row>
    <row r="246" spans="2:11">
      <c r="B246" s="76" t="s">
        <v>2420</v>
      </c>
      <c r="C246" s="73" t="s">
        <v>2421</v>
      </c>
      <c r="D246" s="86" t="s">
        <v>510</v>
      </c>
      <c r="E246" s="86" t="s">
        <v>121</v>
      </c>
      <c r="F246" s="94">
        <v>45126</v>
      </c>
      <c r="G246" s="83">
        <v>12759.84672</v>
      </c>
      <c r="H246" s="85">
        <v>6.7944329999999997</v>
      </c>
      <c r="I246" s="83">
        <v>0.86695917600000016</v>
      </c>
      <c r="J246" s="84">
        <f t="shared" si="3"/>
        <v>-3.2402782918451639E-2</v>
      </c>
      <c r="K246" s="84">
        <f>I246/'סכום נכסי הקרן'!$C$42</f>
        <v>1.1354558288270189E-4</v>
      </c>
    </row>
    <row r="247" spans="2:11">
      <c r="B247" s="76" t="s">
        <v>2422</v>
      </c>
      <c r="C247" s="73" t="s">
        <v>2423</v>
      </c>
      <c r="D247" s="86" t="s">
        <v>510</v>
      </c>
      <c r="E247" s="86" t="s">
        <v>121</v>
      </c>
      <c r="F247" s="94">
        <v>45089</v>
      </c>
      <c r="G247" s="83">
        <v>6715.7088000000012</v>
      </c>
      <c r="H247" s="85">
        <v>6.6739730000000002</v>
      </c>
      <c r="I247" s="83">
        <v>0.44820460200000006</v>
      </c>
      <c r="J247" s="84">
        <f t="shared" si="3"/>
        <v>-1.6751741977821821E-2</v>
      </c>
      <c r="K247" s="84">
        <f>I247/'סכום נכסי הקרן'!$C$42</f>
        <v>5.8701325499090639E-5</v>
      </c>
    </row>
    <row r="248" spans="2:11">
      <c r="B248" s="76" t="s">
        <v>2424</v>
      </c>
      <c r="C248" s="73" t="s">
        <v>2425</v>
      </c>
      <c r="D248" s="86" t="s">
        <v>510</v>
      </c>
      <c r="E248" s="86" t="s">
        <v>121</v>
      </c>
      <c r="F248" s="94">
        <v>45089</v>
      </c>
      <c r="G248" s="83">
        <v>10745.13408</v>
      </c>
      <c r="H248" s="85">
        <v>6.6847659999999998</v>
      </c>
      <c r="I248" s="83">
        <v>0.71828711200000006</v>
      </c>
      <c r="J248" s="84">
        <f t="shared" si="3"/>
        <v>-2.6846133021674778E-2</v>
      </c>
      <c r="K248" s="84">
        <f>I248/'סכום נכסי הקרן'!$C$42</f>
        <v>9.407401301808537E-5</v>
      </c>
    </row>
    <row r="249" spans="2:11">
      <c r="B249" s="76" t="s">
        <v>2426</v>
      </c>
      <c r="C249" s="73" t="s">
        <v>2427</v>
      </c>
      <c r="D249" s="86" t="s">
        <v>510</v>
      </c>
      <c r="E249" s="86" t="s">
        <v>121</v>
      </c>
      <c r="F249" s="94">
        <v>45089</v>
      </c>
      <c r="G249" s="83">
        <v>5372.5670399999999</v>
      </c>
      <c r="H249" s="85">
        <v>6.6847659999999998</v>
      </c>
      <c r="I249" s="83">
        <v>0.35914355600000003</v>
      </c>
      <c r="J249" s="84">
        <f t="shared" si="3"/>
        <v>-1.3423066510837389E-2</v>
      </c>
      <c r="K249" s="84">
        <f>I249/'סכום נכסי הקרן'!$C$42</f>
        <v>4.7037006509042685E-5</v>
      </c>
    </row>
    <row r="250" spans="2:11">
      <c r="B250" s="76" t="s">
        <v>2428</v>
      </c>
      <c r="C250" s="73" t="s">
        <v>2429</v>
      </c>
      <c r="D250" s="86" t="s">
        <v>510</v>
      </c>
      <c r="E250" s="86" t="s">
        <v>121</v>
      </c>
      <c r="F250" s="94">
        <v>45089</v>
      </c>
      <c r="G250" s="83">
        <v>6715.7088000000012</v>
      </c>
      <c r="H250" s="85">
        <v>6.6128030000000004</v>
      </c>
      <c r="I250" s="83">
        <v>0.44409661600000006</v>
      </c>
      <c r="J250" s="84">
        <f t="shared" si="3"/>
        <v>-1.6598205130557354E-2</v>
      </c>
      <c r="K250" s="84">
        <f>I250/'סכום נכסי הקרן'!$C$42</f>
        <v>5.8163302858859673E-5</v>
      </c>
    </row>
    <row r="251" spans="2:11">
      <c r="B251" s="76" t="s">
        <v>2430</v>
      </c>
      <c r="C251" s="73" t="s">
        <v>2431</v>
      </c>
      <c r="D251" s="86" t="s">
        <v>510</v>
      </c>
      <c r="E251" s="86" t="s">
        <v>121</v>
      </c>
      <c r="F251" s="94">
        <v>45089</v>
      </c>
      <c r="G251" s="83">
        <v>65008.000000000007</v>
      </c>
      <c r="H251" s="85">
        <v>6.4892940000000001</v>
      </c>
      <c r="I251" s="83">
        <v>4.218560000000001</v>
      </c>
      <c r="J251" s="84">
        <f t="shared" si="3"/>
        <v>-0.15766957394596323</v>
      </c>
      <c r="K251" s="84">
        <f>I251/'סכום נכסי הקרן'!$C$42</f>
        <v>5.5250450930765724E-4</v>
      </c>
    </row>
    <row r="252" spans="2:11">
      <c r="B252" s="76" t="s">
        <v>2432</v>
      </c>
      <c r="C252" s="73" t="s">
        <v>2433</v>
      </c>
      <c r="D252" s="86" t="s">
        <v>510</v>
      </c>
      <c r="E252" s="86" t="s">
        <v>121</v>
      </c>
      <c r="F252" s="94">
        <v>45089</v>
      </c>
      <c r="G252" s="83">
        <v>1574.9526400000002</v>
      </c>
      <c r="H252" s="85">
        <v>6.4934050000000001</v>
      </c>
      <c r="I252" s="83">
        <v>0.10226805100000001</v>
      </c>
      <c r="J252" s="84">
        <f t="shared" si="3"/>
        <v>-3.8222900775274115E-3</v>
      </c>
      <c r="K252" s="84">
        <f>I252/'סכום נכסי הקרן'!$C$42</f>
        <v>1.3394039514812035E-5</v>
      </c>
    </row>
    <row r="253" spans="2:11">
      <c r="B253" s="76" t="s">
        <v>2434</v>
      </c>
      <c r="C253" s="73" t="s">
        <v>2435</v>
      </c>
      <c r="D253" s="86" t="s">
        <v>510</v>
      </c>
      <c r="E253" s="86" t="s">
        <v>121</v>
      </c>
      <c r="F253" s="94">
        <v>45126</v>
      </c>
      <c r="G253" s="83">
        <v>764.8</v>
      </c>
      <c r="H253" s="85">
        <v>6.3454499999999996</v>
      </c>
      <c r="I253" s="83">
        <v>4.8530000000000011E-2</v>
      </c>
      <c r="J253" s="84">
        <f t="shared" si="3"/>
        <v>-1.813819033887771E-3</v>
      </c>
      <c r="K253" s="84">
        <f>I253/'סכום נכסי הקרן'!$C$42</f>
        <v>6.3559707190843814E-6</v>
      </c>
    </row>
    <row r="254" spans="2:11">
      <c r="B254" s="76" t="s">
        <v>2436</v>
      </c>
      <c r="C254" s="73" t="s">
        <v>2437</v>
      </c>
      <c r="D254" s="86" t="s">
        <v>510</v>
      </c>
      <c r="E254" s="86" t="s">
        <v>121</v>
      </c>
      <c r="F254" s="94">
        <v>45126</v>
      </c>
      <c r="G254" s="83">
        <v>6715.7088000000012</v>
      </c>
      <c r="H254" s="85">
        <v>6.4615090000000004</v>
      </c>
      <c r="I254" s="83">
        <v>0.43393612100000006</v>
      </c>
      <c r="J254" s="84">
        <f t="shared" si="3"/>
        <v>-1.6218454476843742E-2</v>
      </c>
      <c r="K254" s="84">
        <f>I254/'סכום נכסי הקרן'!$C$42</f>
        <v>5.6832583536555882E-5</v>
      </c>
    </row>
    <row r="255" spans="2:11">
      <c r="B255" s="76" t="s">
        <v>2438</v>
      </c>
      <c r="C255" s="73" t="s">
        <v>2439</v>
      </c>
      <c r="D255" s="86" t="s">
        <v>510</v>
      </c>
      <c r="E255" s="86" t="s">
        <v>121</v>
      </c>
      <c r="F255" s="94">
        <v>45126</v>
      </c>
      <c r="G255" s="83">
        <v>9133.3639680000015</v>
      </c>
      <c r="H255" s="85">
        <v>6.4484339999999998</v>
      </c>
      <c r="I255" s="83">
        <v>0.58895890900000003</v>
      </c>
      <c r="J255" s="84">
        <f t="shared" si="3"/>
        <v>-2.2012464028888842E-2</v>
      </c>
      <c r="K255" s="84">
        <f>I255/'סכום נכסי הקרן'!$C$42</f>
        <v>7.7135907281019613E-5</v>
      </c>
    </row>
    <row r="256" spans="2:11">
      <c r="B256" s="76" t="s">
        <v>2440</v>
      </c>
      <c r="C256" s="73" t="s">
        <v>2441</v>
      </c>
      <c r="D256" s="86" t="s">
        <v>510</v>
      </c>
      <c r="E256" s="86" t="s">
        <v>121</v>
      </c>
      <c r="F256" s="94">
        <v>45126</v>
      </c>
      <c r="G256" s="83">
        <v>11282.390783999999</v>
      </c>
      <c r="H256" s="85">
        <v>6.4484339999999998</v>
      </c>
      <c r="I256" s="83">
        <v>0.72753747599999996</v>
      </c>
      <c r="J256" s="84">
        <f t="shared" si="3"/>
        <v>-2.7191867336399486E-2</v>
      </c>
      <c r="K256" s="84">
        <f>I256/'סכום נכסי הקרן'!$C$42</f>
        <v>9.5285532546724797E-5</v>
      </c>
    </row>
    <row r="257" spans="2:11">
      <c r="B257" s="76" t="s">
        <v>2442</v>
      </c>
      <c r="C257" s="73" t="s">
        <v>2443</v>
      </c>
      <c r="D257" s="86" t="s">
        <v>510</v>
      </c>
      <c r="E257" s="86" t="s">
        <v>121</v>
      </c>
      <c r="F257" s="94">
        <v>45089</v>
      </c>
      <c r="G257" s="83">
        <v>5372.5670399999999</v>
      </c>
      <c r="H257" s="85">
        <v>6.3451050000000002</v>
      </c>
      <c r="I257" s="83">
        <v>0.34089499900000003</v>
      </c>
      <c r="J257" s="84">
        <f t="shared" si="3"/>
        <v>-1.2741022825949981E-2</v>
      </c>
      <c r="K257" s="84">
        <f>I257/'סכום נכסי הקרן'!$C$42</f>
        <v>4.4646994270065923E-5</v>
      </c>
    </row>
    <row r="258" spans="2:11">
      <c r="B258" s="76" t="s">
        <v>2444</v>
      </c>
      <c r="C258" s="73" t="s">
        <v>2445</v>
      </c>
      <c r="D258" s="86" t="s">
        <v>510</v>
      </c>
      <c r="E258" s="86" t="s">
        <v>121</v>
      </c>
      <c r="F258" s="94">
        <v>45127</v>
      </c>
      <c r="G258" s="83">
        <v>12088.275840000002</v>
      </c>
      <c r="H258" s="85">
        <v>6.3020579999999997</v>
      </c>
      <c r="I258" s="83">
        <v>0.7618101610000001</v>
      </c>
      <c r="J258" s="84">
        <f t="shared" si="3"/>
        <v>-2.8472816200925351E-2</v>
      </c>
      <c r="K258" s="84">
        <f>I258/'סכום נכסי הקרן'!$C$42</f>
        <v>9.977422371351654E-5</v>
      </c>
    </row>
    <row r="259" spans="2:11">
      <c r="B259" s="76" t="s">
        <v>2446</v>
      </c>
      <c r="C259" s="73" t="s">
        <v>2447</v>
      </c>
      <c r="D259" s="86" t="s">
        <v>510</v>
      </c>
      <c r="E259" s="86" t="s">
        <v>121</v>
      </c>
      <c r="F259" s="94">
        <v>45089</v>
      </c>
      <c r="G259" s="83">
        <v>5372.5670399999999</v>
      </c>
      <c r="H259" s="85">
        <v>6.3272459999999997</v>
      </c>
      <c r="I259" s="83">
        <v>0.33993555100000006</v>
      </c>
      <c r="J259" s="84">
        <f t="shared" si="3"/>
        <v>-1.2705163253635424E-2</v>
      </c>
      <c r="K259" s="84">
        <f>I259/'סכום נכסי הקרן'!$C$42</f>
        <v>4.4521335432347313E-5</v>
      </c>
    </row>
    <row r="260" spans="2:11">
      <c r="B260" s="76" t="s">
        <v>2448</v>
      </c>
      <c r="C260" s="73" t="s">
        <v>2449</v>
      </c>
      <c r="D260" s="86" t="s">
        <v>510</v>
      </c>
      <c r="E260" s="86" t="s">
        <v>121</v>
      </c>
      <c r="F260" s="94">
        <v>45127</v>
      </c>
      <c r="G260" s="83">
        <v>9401.9923200000012</v>
      </c>
      <c r="H260" s="85">
        <v>6.2493780000000001</v>
      </c>
      <c r="I260" s="83">
        <v>0.58756600300000017</v>
      </c>
      <c r="J260" s="84">
        <f t="shared" si="3"/>
        <v>-2.1960403871971138E-2</v>
      </c>
      <c r="K260" s="84">
        <f>I260/'סכום נכסי הקרן'!$C$42</f>
        <v>7.6953478479238537E-5</v>
      </c>
    </row>
    <row r="261" spans="2:11">
      <c r="B261" s="76" t="s">
        <v>2450</v>
      </c>
      <c r="C261" s="73" t="s">
        <v>2451</v>
      </c>
      <c r="D261" s="86" t="s">
        <v>510</v>
      </c>
      <c r="E261" s="86" t="s">
        <v>121</v>
      </c>
      <c r="F261" s="94">
        <v>45098</v>
      </c>
      <c r="G261" s="83">
        <v>1548.7200000000003</v>
      </c>
      <c r="H261" s="85">
        <v>6.0972929999999996</v>
      </c>
      <c r="I261" s="83">
        <v>9.4430000000000028E-2</v>
      </c>
      <c r="J261" s="84">
        <f t="shared" si="3"/>
        <v>-3.5293412604579071E-3</v>
      </c>
      <c r="K261" s="84">
        <f>I261/'סכום נכסי הקרן'!$C$42</f>
        <v>1.2367490521391679E-5</v>
      </c>
    </row>
    <row r="262" spans="2:11">
      <c r="B262" s="76" t="s">
        <v>2452</v>
      </c>
      <c r="C262" s="73" t="s">
        <v>2453</v>
      </c>
      <c r="D262" s="86" t="s">
        <v>510</v>
      </c>
      <c r="E262" s="86" t="s">
        <v>121</v>
      </c>
      <c r="F262" s="94">
        <v>45098</v>
      </c>
      <c r="G262" s="83">
        <v>17863.785408000003</v>
      </c>
      <c r="H262" s="85">
        <v>6.0960510000000001</v>
      </c>
      <c r="I262" s="83">
        <v>1.0889855150000003</v>
      </c>
      <c r="J262" s="84">
        <f t="shared" si="3"/>
        <v>-4.0701064387699916E-2</v>
      </c>
      <c r="K262" s="84">
        <f>I262/'סכום נכסי הקרן'!$C$42</f>
        <v>1.4262435703373225E-4</v>
      </c>
    </row>
    <row r="263" spans="2:11">
      <c r="B263" s="76" t="s">
        <v>2454</v>
      </c>
      <c r="C263" s="73" t="s">
        <v>2455</v>
      </c>
      <c r="D263" s="86" t="s">
        <v>510</v>
      </c>
      <c r="E263" s="86" t="s">
        <v>121</v>
      </c>
      <c r="F263" s="94">
        <v>45098</v>
      </c>
      <c r="G263" s="83">
        <v>6715.7088000000012</v>
      </c>
      <c r="H263" s="85">
        <v>6.1445259999999999</v>
      </c>
      <c r="I263" s="83">
        <v>0.41264846100000002</v>
      </c>
      <c r="J263" s="84">
        <f t="shared" si="3"/>
        <v>-1.5422823673321564E-2</v>
      </c>
      <c r="K263" s="84">
        <f>I263/'סכום נכסי הקרן'!$C$42</f>
        <v>5.4044540189392803E-5</v>
      </c>
    </row>
    <row r="264" spans="2:11">
      <c r="B264" s="76" t="s">
        <v>2456</v>
      </c>
      <c r="C264" s="73" t="s">
        <v>2457</v>
      </c>
      <c r="D264" s="86" t="s">
        <v>510</v>
      </c>
      <c r="E264" s="86" t="s">
        <v>121</v>
      </c>
      <c r="F264" s="94">
        <v>45098</v>
      </c>
      <c r="G264" s="83">
        <v>5372.5670399999999</v>
      </c>
      <c r="H264" s="85">
        <v>6.1436539999999997</v>
      </c>
      <c r="I264" s="83">
        <v>0.33007193600000007</v>
      </c>
      <c r="J264" s="84">
        <f t="shared" si="3"/>
        <v>-1.2336508552833015E-2</v>
      </c>
      <c r="K264" s="84">
        <f>I264/'סכום נכסי הקרן'!$C$42</f>
        <v>4.3229498462960926E-5</v>
      </c>
    </row>
    <row r="265" spans="2:11">
      <c r="B265" s="76" t="s">
        <v>2458</v>
      </c>
      <c r="C265" s="73" t="s">
        <v>2459</v>
      </c>
      <c r="D265" s="86" t="s">
        <v>510</v>
      </c>
      <c r="E265" s="86" t="s">
        <v>121</v>
      </c>
      <c r="F265" s="94">
        <v>45091</v>
      </c>
      <c r="G265" s="83">
        <v>32209.550000000003</v>
      </c>
      <c r="H265" s="85">
        <v>5.8093640000000004</v>
      </c>
      <c r="I265" s="83">
        <v>1.8711700000000002</v>
      </c>
      <c r="J265" s="84">
        <f t="shared" si="3"/>
        <v>-6.993537526560438E-2</v>
      </c>
      <c r="K265" s="84">
        <f>I265/'סכום נכסי הקרן'!$C$42</f>
        <v>2.4506700454212077E-4</v>
      </c>
    </row>
    <row r="266" spans="2:11">
      <c r="B266" s="76" t="s">
        <v>2460</v>
      </c>
      <c r="C266" s="73" t="s">
        <v>2461</v>
      </c>
      <c r="D266" s="86" t="s">
        <v>510</v>
      </c>
      <c r="E266" s="86" t="s">
        <v>121</v>
      </c>
      <c r="F266" s="94">
        <v>45097</v>
      </c>
      <c r="G266" s="83">
        <v>10745.13408</v>
      </c>
      <c r="H266" s="85">
        <v>5.8281700000000001</v>
      </c>
      <c r="I266" s="83">
        <v>0.62624471500000012</v>
      </c>
      <c r="J266" s="84">
        <f t="shared" si="3"/>
        <v>-2.3406028929293686E-2</v>
      </c>
      <c r="K266" s="84">
        <f>I266/'סכום נכסי הקרן'!$C$42</f>
        <v>8.201922669526773E-5</v>
      </c>
    </row>
    <row r="267" spans="2:11">
      <c r="B267" s="76" t="s">
        <v>2462</v>
      </c>
      <c r="C267" s="73" t="s">
        <v>2463</v>
      </c>
      <c r="D267" s="86" t="s">
        <v>510</v>
      </c>
      <c r="E267" s="86" t="s">
        <v>121</v>
      </c>
      <c r="F267" s="94">
        <v>45097</v>
      </c>
      <c r="G267" s="83">
        <v>11416.704960000001</v>
      </c>
      <c r="H267" s="85">
        <v>5.821796</v>
      </c>
      <c r="I267" s="83">
        <v>0.66465723700000012</v>
      </c>
      <c r="J267" s="84">
        <f t="shared" si="3"/>
        <v>-2.4841705078958484E-2</v>
      </c>
      <c r="K267" s="84">
        <f>I267/'סכום נכסי הקרן'!$C$42</f>
        <v>8.7050112025541474E-5</v>
      </c>
    </row>
    <row r="268" spans="2:11">
      <c r="B268" s="76" t="s">
        <v>2464</v>
      </c>
      <c r="C268" s="73" t="s">
        <v>2465</v>
      </c>
      <c r="D268" s="86" t="s">
        <v>510</v>
      </c>
      <c r="E268" s="86" t="s">
        <v>121</v>
      </c>
      <c r="F268" s="94">
        <v>45097</v>
      </c>
      <c r="G268" s="83">
        <v>12759.84672</v>
      </c>
      <c r="H268" s="85">
        <v>5.821796</v>
      </c>
      <c r="I268" s="83">
        <v>0.74285220600000013</v>
      </c>
      <c r="J268" s="84">
        <f t="shared" ref="J268:J331" si="4">IFERROR(I268/$I$11,0)</f>
        <v>-2.7764258615460939E-2</v>
      </c>
      <c r="K268" s="84">
        <f>I268/'סכום נכסי הקרן'!$C$42</f>
        <v>9.7291301667901068E-5</v>
      </c>
    </row>
    <row r="269" spans="2:11">
      <c r="B269" s="76" t="s">
        <v>2466</v>
      </c>
      <c r="C269" s="73" t="s">
        <v>2467</v>
      </c>
      <c r="D269" s="86" t="s">
        <v>510</v>
      </c>
      <c r="E269" s="86" t="s">
        <v>121</v>
      </c>
      <c r="F269" s="94">
        <v>45098</v>
      </c>
      <c r="G269" s="83">
        <v>5584.7608000000009</v>
      </c>
      <c r="H269" s="85">
        <v>5.5939519999999998</v>
      </c>
      <c r="I269" s="83">
        <v>0.3124088510000001</v>
      </c>
      <c r="J269" s="84">
        <f t="shared" si="4"/>
        <v>-1.1676347008011718E-2</v>
      </c>
      <c r="K269" s="84">
        <f>I269/'סכום נכסי הקרן'!$C$42</f>
        <v>4.0916165451036382E-5</v>
      </c>
    </row>
    <row r="270" spans="2:11">
      <c r="B270" s="76" t="s">
        <v>2468</v>
      </c>
      <c r="C270" s="73" t="s">
        <v>2469</v>
      </c>
      <c r="D270" s="86" t="s">
        <v>510</v>
      </c>
      <c r="E270" s="86" t="s">
        <v>121</v>
      </c>
      <c r="F270" s="94">
        <v>45048</v>
      </c>
      <c r="G270" s="83">
        <v>14148.800000000003</v>
      </c>
      <c r="H270" s="85">
        <v>5.5871170000000001</v>
      </c>
      <c r="I270" s="83">
        <v>0.79051000000000016</v>
      </c>
      <c r="J270" s="84">
        <f t="shared" si="4"/>
        <v>-2.9545478765271416E-2</v>
      </c>
      <c r="K270" s="84">
        <f>I270/'סכום נכסי הקרן'!$C$42</f>
        <v>1.0353303962792899E-4</v>
      </c>
    </row>
    <row r="271" spans="2:11">
      <c r="B271" s="76" t="s">
        <v>2470</v>
      </c>
      <c r="C271" s="73" t="s">
        <v>2471</v>
      </c>
      <c r="D271" s="86" t="s">
        <v>510</v>
      </c>
      <c r="E271" s="86" t="s">
        <v>121</v>
      </c>
      <c r="F271" s="94">
        <v>45103</v>
      </c>
      <c r="G271" s="83">
        <v>6118.4</v>
      </c>
      <c r="H271" s="85">
        <v>5.5086300000000001</v>
      </c>
      <c r="I271" s="83">
        <v>0.33704000000000006</v>
      </c>
      <c r="J271" s="84">
        <f t="shared" si="4"/>
        <v>-1.2596941421420448E-2</v>
      </c>
      <c r="K271" s="84">
        <f>I271/'סכום נכסי הקרן'!$C$42</f>
        <v>4.4142105319600241E-5</v>
      </c>
    </row>
    <row r="272" spans="2:11">
      <c r="B272" s="76" t="s">
        <v>2472</v>
      </c>
      <c r="C272" s="73" t="s">
        <v>2473</v>
      </c>
      <c r="D272" s="86" t="s">
        <v>510</v>
      </c>
      <c r="E272" s="86" t="s">
        <v>121</v>
      </c>
      <c r="F272" s="94">
        <v>45050</v>
      </c>
      <c r="G272" s="83">
        <v>27769.890000000003</v>
      </c>
      <c r="H272" s="85">
        <v>5.4877060000000002</v>
      </c>
      <c r="I272" s="83">
        <v>1.5239300000000002</v>
      </c>
      <c r="J272" s="84">
        <f t="shared" si="4"/>
        <v>-5.6957206682723902E-2</v>
      </c>
      <c r="K272" s="84">
        <f>I272/'סכום נכסי הקרן'!$C$42</f>
        <v>1.9958900593311889E-4</v>
      </c>
    </row>
    <row r="273" spans="2:11">
      <c r="B273" s="76" t="s">
        <v>2474</v>
      </c>
      <c r="C273" s="73" t="s">
        <v>2475</v>
      </c>
      <c r="D273" s="86" t="s">
        <v>510</v>
      </c>
      <c r="E273" s="86" t="s">
        <v>121</v>
      </c>
      <c r="F273" s="94">
        <v>45131</v>
      </c>
      <c r="G273" s="83">
        <v>11472.000000000002</v>
      </c>
      <c r="H273" s="85">
        <v>5.4850940000000001</v>
      </c>
      <c r="I273" s="83">
        <v>0.62925000000000009</v>
      </c>
      <c r="J273" s="84">
        <f t="shared" si="4"/>
        <v>-2.3518352093012153E-2</v>
      </c>
      <c r="K273" s="84">
        <f>I273/'סכום נכסי הקרן'!$C$42</f>
        <v>8.2412828662350025E-5</v>
      </c>
    </row>
    <row r="274" spans="2:11">
      <c r="B274" s="76" t="s">
        <v>2476</v>
      </c>
      <c r="C274" s="73" t="s">
        <v>2477</v>
      </c>
      <c r="D274" s="86" t="s">
        <v>510</v>
      </c>
      <c r="E274" s="86" t="s">
        <v>121</v>
      </c>
      <c r="F274" s="94">
        <v>45043</v>
      </c>
      <c r="G274" s="83">
        <v>18087.520000000004</v>
      </c>
      <c r="H274" s="85">
        <v>5.4825090000000003</v>
      </c>
      <c r="I274" s="83">
        <v>0.99165000000000014</v>
      </c>
      <c r="J274" s="84">
        <f t="shared" si="4"/>
        <v>-3.7063128888415578E-2</v>
      </c>
      <c r="K274" s="84">
        <f>I274/'סכום נכסי הקרן'!$C$42</f>
        <v>1.2987633141520763E-4</v>
      </c>
    </row>
    <row r="275" spans="2:11">
      <c r="B275" s="76" t="s">
        <v>2478</v>
      </c>
      <c r="C275" s="73" t="s">
        <v>2479</v>
      </c>
      <c r="D275" s="86" t="s">
        <v>510</v>
      </c>
      <c r="E275" s="86" t="s">
        <v>121</v>
      </c>
      <c r="F275" s="94">
        <v>45054</v>
      </c>
      <c r="G275" s="83">
        <v>29563.340000000004</v>
      </c>
      <c r="H275" s="85">
        <v>5.4066619999999999</v>
      </c>
      <c r="I275" s="83">
        <v>1.5983900000000004</v>
      </c>
      <c r="J275" s="84">
        <f t="shared" si="4"/>
        <v>-5.9740164961382125E-2</v>
      </c>
      <c r="K275" s="84">
        <f>I275/'סכום נכסי הקרן'!$C$42</f>
        <v>2.0934102694575077E-4</v>
      </c>
    </row>
    <row r="276" spans="2:11">
      <c r="B276" s="76" t="s">
        <v>2480</v>
      </c>
      <c r="C276" s="73" t="s">
        <v>2481</v>
      </c>
      <c r="D276" s="86" t="s">
        <v>510</v>
      </c>
      <c r="E276" s="86" t="s">
        <v>121</v>
      </c>
      <c r="F276" s="94">
        <v>45050</v>
      </c>
      <c r="G276" s="83">
        <v>8058.8505600000008</v>
      </c>
      <c r="H276" s="85">
        <v>5.392531</v>
      </c>
      <c r="I276" s="83">
        <v>0.43457604500000008</v>
      </c>
      <c r="J276" s="84">
        <f t="shared" si="4"/>
        <v>-1.624237177194866E-2</v>
      </c>
      <c r="K276" s="84">
        <f>I276/'סכום נכסי הקרן'!$C$42</f>
        <v>5.6916394338254611E-5</v>
      </c>
    </row>
    <row r="277" spans="2:11">
      <c r="B277" s="76" t="s">
        <v>2482</v>
      </c>
      <c r="C277" s="73" t="s">
        <v>2483</v>
      </c>
      <c r="D277" s="86" t="s">
        <v>510</v>
      </c>
      <c r="E277" s="86" t="s">
        <v>121</v>
      </c>
      <c r="F277" s="94">
        <v>45050</v>
      </c>
      <c r="G277" s="83">
        <v>4700.9961600000006</v>
      </c>
      <c r="H277" s="85">
        <v>5.3372359999999999</v>
      </c>
      <c r="I277" s="83">
        <v>0.25090325400000008</v>
      </c>
      <c r="J277" s="84">
        <f t="shared" si="4"/>
        <v>-9.3775622866181345E-3</v>
      </c>
      <c r="K277" s="84">
        <f>I277/'סכום נכסי הקרן'!$C$42</f>
        <v>3.2860781696826525E-5</v>
      </c>
    </row>
    <row r="278" spans="2:11">
      <c r="B278" s="76" t="s">
        <v>2484</v>
      </c>
      <c r="C278" s="73" t="s">
        <v>2485</v>
      </c>
      <c r="D278" s="86" t="s">
        <v>510</v>
      </c>
      <c r="E278" s="86" t="s">
        <v>121</v>
      </c>
      <c r="F278" s="94">
        <v>45124</v>
      </c>
      <c r="G278" s="83">
        <v>1108.96</v>
      </c>
      <c r="H278" s="85">
        <v>5.2075820000000004</v>
      </c>
      <c r="I278" s="83">
        <v>5.775000000000001E-2</v>
      </c>
      <c r="J278" s="84">
        <f t="shared" si="4"/>
        <v>-2.1584184876781119E-3</v>
      </c>
      <c r="K278" s="84">
        <f>I278/'סכום נכסי הקרן'!$C$42</f>
        <v>7.5635134767591794E-6</v>
      </c>
    </row>
    <row r="279" spans="2:11">
      <c r="B279" s="76" t="s">
        <v>2486</v>
      </c>
      <c r="C279" s="73" t="s">
        <v>2487</v>
      </c>
      <c r="D279" s="86" t="s">
        <v>510</v>
      </c>
      <c r="E279" s="86" t="s">
        <v>121</v>
      </c>
      <c r="F279" s="94">
        <v>45125</v>
      </c>
      <c r="G279" s="83">
        <v>1720.8000000000002</v>
      </c>
      <c r="H279" s="85">
        <v>5.1946770000000004</v>
      </c>
      <c r="I279" s="83">
        <v>8.9390000000000011E-2</v>
      </c>
      <c r="J279" s="84">
        <f t="shared" si="4"/>
        <v>-3.3409701924423624E-3</v>
      </c>
      <c r="K279" s="84">
        <f>I279/'סכום נכסי הקרן'!$C$42</f>
        <v>1.1707402072510875E-5</v>
      </c>
    </row>
    <row r="280" spans="2:11">
      <c r="B280" s="76" t="s">
        <v>2488</v>
      </c>
      <c r="C280" s="73" t="s">
        <v>2489</v>
      </c>
      <c r="D280" s="86" t="s">
        <v>510</v>
      </c>
      <c r="E280" s="86" t="s">
        <v>121</v>
      </c>
      <c r="F280" s="94">
        <v>45040</v>
      </c>
      <c r="G280" s="83">
        <v>164921.47000000003</v>
      </c>
      <c r="H280" s="85">
        <v>4.9516289999999996</v>
      </c>
      <c r="I280" s="83">
        <v>8.1663000000000014</v>
      </c>
      <c r="J280" s="84">
        <f t="shared" si="4"/>
        <v>-0.30521719300304356</v>
      </c>
      <c r="K280" s="84">
        <f>I280/'סכום נכסי הקרן'!$C$42</f>
        <v>1.0695397420823981E-3</v>
      </c>
    </row>
    <row r="281" spans="2:11">
      <c r="B281" s="76" t="s">
        <v>2490</v>
      </c>
      <c r="C281" s="73" t="s">
        <v>2491</v>
      </c>
      <c r="D281" s="86" t="s">
        <v>510</v>
      </c>
      <c r="E281" s="86" t="s">
        <v>121</v>
      </c>
      <c r="F281" s="94">
        <v>45139</v>
      </c>
      <c r="G281" s="83">
        <v>9024.6400000000012</v>
      </c>
      <c r="H281" s="85">
        <v>4.6717649999999997</v>
      </c>
      <c r="I281" s="83">
        <v>0.4216100000000001</v>
      </c>
      <c r="J281" s="84">
        <f t="shared" si="4"/>
        <v>-1.5757763092466993E-2</v>
      </c>
      <c r="K281" s="84">
        <f>I281/'סכום נכסי הקרן'!$C$42</f>
        <v>5.5218232327903686E-5</v>
      </c>
    </row>
    <row r="282" spans="2:11">
      <c r="B282" s="76" t="s">
        <v>2492</v>
      </c>
      <c r="C282" s="73" t="s">
        <v>2493</v>
      </c>
      <c r="D282" s="86" t="s">
        <v>510</v>
      </c>
      <c r="E282" s="86" t="s">
        <v>121</v>
      </c>
      <c r="F282" s="94">
        <v>45140</v>
      </c>
      <c r="G282" s="83">
        <v>956.00000000000011</v>
      </c>
      <c r="H282" s="85">
        <v>4.645397</v>
      </c>
      <c r="I282" s="83">
        <v>4.4409999999999998E-2</v>
      </c>
      <c r="J282" s="84">
        <f t="shared" si="4"/>
        <v>-1.6598331608274448E-3</v>
      </c>
      <c r="K282" s="84">
        <f>I282/'סכום נכסי הקרן'!$C$42</f>
        <v>5.8163746061103916E-6</v>
      </c>
    </row>
    <row r="283" spans="2:11">
      <c r="B283" s="76" t="s">
        <v>2494</v>
      </c>
      <c r="C283" s="73" t="s">
        <v>2495</v>
      </c>
      <c r="D283" s="86" t="s">
        <v>510</v>
      </c>
      <c r="E283" s="86" t="s">
        <v>121</v>
      </c>
      <c r="F283" s="94">
        <v>45105</v>
      </c>
      <c r="G283" s="83">
        <v>6095.7160320000012</v>
      </c>
      <c r="H283" s="85">
        <v>4.6741729999999997</v>
      </c>
      <c r="I283" s="83">
        <v>0.28492428400000008</v>
      </c>
      <c r="J283" s="84">
        <f t="shared" si="4"/>
        <v>-1.0649105492191323E-2</v>
      </c>
      <c r="K283" s="84">
        <f>I283/'סכום נכסי הקרן'!$C$42</f>
        <v>3.7316513625800176E-5</v>
      </c>
    </row>
    <row r="284" spans="2:11">
      <c r="B284" s="76" t="s">
        <v>2496</v>
      </c>
      <c r="C284" s="73" t="s">
        <v>2497</v>
      </c>
      <c r="D284" s="86" t="s">
        <v>510</v>
      </c>
      <c r="E284" s="86" t="s">
        <v>121</v>
      </c>
      <c r="F284" s="94">
        <v>45131</v>
      </c>
      <c r="G284" s="83">
        <v>6850.022976000002</v>
      </c>
      <c r="H284" s="85">
        <v>4.2500260000000001</v>
      </c>
      <c r="I284" s="83">
        <v>0.29112776800000006</v>
      </c>
      <c r="J284" s="84">
        <f t="shared" si="4"/>
        <v>-1.0880962021258257E-2</v>
      </c>
      <c r="K284" s="84">
        <f>I284/'סכום נכסי הקרן'!$C$42</f>
        <v>3.812898349310511E-5</v>
      </c>
    </row>
    <row r="285" spans="2:11">
      <c r="B285" s="76" t="s">
        <v>2498</v>
      </c>
      <c r="C285" s="73" t="s">
        <v>2499</v>
      </c>
      <c r="D285" s="86" t="s">
        <v>510</v>
      </c>
      <c r="E285" s="86" t="s">
        <v>121</v>
      </c>
      <c r="F285" s="94">
        <v>45145</v>
      </c>
      <c r="G285" s="83">
        <v>68832.000000000015</v>
      </c>
      <c r="H285" s="85">
        <v>3.8428490000000002</v>
      </c>
      <c r="I285" s="83">
        <v>2.6451100000000007</v>
      </c>
      <c r="J285" s="84">
        <f t="shared" si="4"/>
        <v>-9.8861546769562797E-2</v>
      </c>
      <c r="K285" s="84">
        <f>I285/'סכום נכסי הקרן'!$C$42</f>
        <v>3.4642987242442381E-4</v>
      </c>
    </row>
    <row r="286" spans="2:11">
      <c r="B286" s="76" t="s">
        <v>2500</v>
      </c>
      <c r="C286" s="73" t="s">
        <v>2501</v>
      </c>
      <c r="D286" s="86" t="s">
        <v>510</v>
      </c>
      <c r="E286" s="86" t="s">
        <v>121</v>
      </c>
      <c r="F286" s="94">
        <v>45141</v>
      </c>
      <c r="G286" s="83">
        <v>38240.000000000007</v>
      </c>
      <c r="H286" s="85">
        <v>3.6310150000000001</v>
      </c>
      <c r="I286" s="83">
        <v>1.3885000000000003</v>
      </c>
      <c r="J286" s="84">
        <f t="shared" si="4"/>
        <v>-5.1895481734044305E-2</v>
      </c>
      <c r="K286" s="84">
        <f>I286/'סכום נכסי הקרן'!$C$42</f>
        <v>1.8185174826805406E-4</v>
      </c>
    </row>
    <row r="287" spans="2:11">
      <c r="B287" s="76" t="s">
        <v>2502</v>
      </c>
      <c r="C287" s="73" t="s">
        <v>2503</v>
      </c>
      <c r="D287" s="86" t="s">
        <v>510</v>
      </c>
      <c r="E287" s="86" t="s">
        <v>121</v>
      </c>
      <c r="F287" s="94">
        <v>45146</v>
      </c>
      <c r="G287" s="83">
        <v>10516.000000000002</v>
      </c>
      <c r="H287" s="85">
        <v>3.4296310000000001</v>
      </c>
      <c r="I287" s="83">
        <v>0.36066000000000009</v>
      </c>
      <c r="J287" s="84">
        <f t="shared" si="4"/>
        <v>-1.3479743926683774E-2</v>
      </c>
      <c r="K287" s="84">
        <f>I287/'סכום נכסי הקרן'!$C$42</f>
        <v>4.7235615074077334E-5</v>
      </c>
    </row>
    <row r="288" spans="2:11">
      <c r="B288" s="76" t="s">
        <v>2504</v>
      </c>
      <c r="C288" s="73" t="s">
        <v>2505</v>
      </c>
      <c r="D288" s="86" t="s">
        <v>510</v>
      </c>
      <c r="E288" s="86" t="s">
        <v>121</v>
      </c>
      <c r="F288" s="94">
        <v>45077</v>
      </c>
      <c r="G288" s="83">
        <v>44932.000000000007</v>
      </c>
      <c r="H288" s="85">
        <v>3.3904339999999999</v>
      </c>
      <c r="I288" s="83">
        <v>1.5233900000000002</v>
      </c>
      <c r="J288" s="84">
        <f t="shared" si="4"/>
        <v>-5.6937024068293665E-2</v>
      </c>
      <c r="K288" s="84">
        <f>I288/'סכום נכסי הקרן'!$C$42</f>
        <v>1.9951828217073882E-4</v>
      </c>
    </row>
    <row r="289" spans="2:11">
      <c r="B289" s="76" t="s">
        <v>2506</v>
      </c>
      <c r="C289" s="73" t="s">
        <v>2507</v>
      </c>
      <c r="D289" s="86" t="s">
        <v>510</v>
      </c>
      <c r="E289" s="86" t="s">
        <v>121</v>
      </c>
      <c r="F289" s="94">
        <v>45083</v>
      </c>
      <c r="G289" s="83">
        <v>21796.800000000003</v>
      </c>
      <c r="H289" s="85">
        <v>3.348611</v>
      </c>
      <c r="I289" s="83">
        <v>0.72989000000000015</v>
      </c>
      <c r="J289" s="84">
        <f t="shared" si="4"/>
        <v>-2.7279793419417789E-2</v>
      </c>
      <c r="K289" s="84">
        <f>I289/'סכום נכסי הקרן'!$C$42</f>
        <v>9.5593642451112686E-5</v>
      </c>
    </row>
    <row r="290" spans="2:11">
      <c r="B290" s="76" t="s">
        <v>2508</v>
      </c>
      <c r="C290" s="73" t="s">
        <v>2509</v>
      </c>
      <c r="D290" s="86" t="s">
        <v>510</v>
      </c>
      <c r="E290" s="86" t="s">
        <v>121</v>
      </c>
      <c r="F290" s="94">
        <v>45133</v>
      </c>
      <c r="G290" s="83">
        <v>36710.400000000001</v>
      </c>
      <c r="H290" s="85">
        <v>3.2701359999999999</v>
      </c>
      <c r="I290" s="83">
        <v>1.2004800000000002</v>
      </c>
      <c r="J290" s="84">
        <f t="shared" si="4"/>
        <v>-4.4868194391131079E-2</v>
      </c>
      <c r="K290" s="84">
        <f>I290/'סכום נכסי הקרן'!$C$42</f>
        <v>1.5722678196675082E-4</v>
      </c>
    </row>
    <row r="291" spans="2:11">
      <c r="B291" s="76" t="s">
        <v>2510</v>
      </c>
      <c r="C291" s="73" t="s">
        <v>2511</v>
      </c>
      <c r="D291" s="86" t="s">
        <v>510</v>
      </c>
      <c r="E291" s="86" t="s">
        <v>121</v>
      </c>
      <c r="F291" s="94">
        <v>45147</v>
      </c>
      <c r="G291" s="83">
        <v>1574.9526400000002</v>
      </c>
      <c r="H291" s="85">
        <v>3.4611719999999999</v>
      </c>
      <c r="I291" s="83">
        <v>5.4511818000000004E-2</v>
      </c>
      <c r="J291" s="84">
        <f t="shared" si="4"/>
        <v>-2.0373907492319387E-3</v>
      </c>
      <c r="K291" s="84">
        <f>I291/'סכום נכסי הקרן'!$C$42</f>
        <v>7.13940900581201E-6</v>
      </c>
    </row>
    <row r="292" spans="2:11">
      <c r="B292" s="76" t="s">
        <v>2512</v>
      </c>
      <c r="C292" s="73" t="s">
        <v>2513</v>
      </c>
      <c r="D292" s="86" t="s">
        <v>510</v>
      </c>
      <c r="E292" s="86" t="s">
        <v>121</v>
      </c>
      <c r="F292" s="94">
        <v>45147</v>
      </c>
      <c r="G292" s="83">
        <v>7874.7632000000021</v>
      </c>
      <c r="H292" s="85">
        <v>3.4600010000000001</v>
      </c>
      <c r="I292" s="83">
        <v>0.27246686599999997</v>
      </c>
      <c r="J292" s="84">
        <f t="shared" si="4"/>
        <v>-1.0183506854616704E-2</v>
      </c>
      <c r="K292" s="84">
        <f>I292/'סכום נכסי הקרן'!$C$42</f>
        <v>3.5684966458204968E-5</v>
      </c>
    </row>
    <row r="293" spans="2:11">
      <c r="B293" s="76" t="s">
        <v>2514</v>
      </c>
      <c r="C293" s="73" t="s">
        <v>2515</v>
      </c>
      <c r="D293" s="86" t="s">
        <v>510</v>
      </c>
      <c r="E293" s="86" t="s">
        <v>121</v>
      </c>
      <c r="F293" s="94">
        <v>45132</v>
      </c>
      <c r="G293" s="83">
        <v>936.88000000000011</v>
      </c>
      <c r="H293" s="85">
        <v>3.0633590000000002</v>
      </c>
      <c r="I293" s="83">
        <v>2.8700000000000003E-2</v>
      </c>
      <c r="J293" s="84">
        <f t="shared" si="4"/>
        <v>-1.0726685817551828E-3</v>
      </c>
      <c r="K293" s="84">
        <f>I293/'סכום נכסי הקרן'!$C$42</f>
        <v>3.7588370005712287E-6</v>
      </c>
    </row>
    <row r="294" spans="2:11">
      <c r="B294" s="76" t="s">
        <v>2516</v>
      </c>
      <c r="C294" s="73" t="s">
        <v>2517</v>
      </c>
      <c r="D294" s="86" t="s">
        <v>510</v>
      </c>
      <c r="E294" s="86" t="s">
        <v>121</v>
      </c>
      <c r="F294" s="94">
        <v>45082</v>
      </c>
      <c r="G294" s="83">
        <v>104089.28000000001</v>
      </c>
      <c r="H294" s="85">
        <v>3.0060250000000002</v>
      </c>
      <c r="I294" s="83">
        <v>3.1289499999999997</v>
      </c>
      <c r="J294" s="84">
        <f t="shared" si="4"/>
        <v>-0.116945169299055</v>
      </c>
      <c r="K294" s="84">
        <f>I294/'סכום נכסי הקרן'!$C$42</f>
        <v>4.0979836351698058E-4</v>
      </c>
    </row>
    <row r="295" spans="2:11">
      <c r="B295" s="76" t="s">
        <v>2518</v>
      </c>
      <c r="C295" s="73" t="s">
        <v>2519</v>
      </c>
      <c r="D295" s="86" t="s">
        <v>510</v>
      </c>
      <c r="E295" s="86" t="s">
        <v>121</v>
      </c>
      <c r="F295" s="94">
        <v>45152</v>
      </c>
      <c r="G295" s="83">
        <v>17208.000000000004</v>
      </c>
      <c r="H295" s="85">
        <v>2.752383</v>
      </c>
      <c r="I295" s="83">
        <v>0.47363000000000005</v>
      </c>
      <c r="J295" s="84">
        <f t="shared" si="4"/>
        <v>-1.7702021615913145E-2</v>
      </c>
      <c r="K295" s="84">
        <f>I295/'סכום נכסי הקרן'!$C$42</f>
        <v>6.2031288103851949E-5</v>
      </c>
    </row>
    <row r="296" spans="2:11">
      <c r="B296" s="76" t="s">
        <v>2520</v>
      </c>
      <c r="C296" s="73" t="s">
        <v>2521</v>
      </c>
      <c r="D296" s="86" t="s">
        <v>510</v>
      </c>
      <c r="E296" s="86" t="s">
        <v>121</v>
      </c>
      <c r="F296" s="94">
        <v>45082</v>
      </c>
      <c r="G296" s="83">
        <v>8504.744256</v>
      </c>
      <c r="H296" s="85">
        <v>2.7862040000000001</v>
      </c>
      <c r="I296" s="83">
        <v>0.23695953200000003</v>
      </c>
      <c r="J296" s="84">
        <f t="shared" si="4"/>
        <v>-8.8564127220840377E-3</v>
      </c>
      <c r="K296" s="84">
        <f>I296/'סכום נכסי הקרן'!$C$42</f>
        <v>3.1034573397896934E-5</v>
      </c>
    </row>
    <row r="297" spans="2:11">
      <c r="B297" s="76" t="s">
        <v>2522</v>
      </c>
      <c r="C297" s="73" t="s">
        <v>2523</v>
      </c>
      <c r="D297" s="86" t="s">
        <v>510</v>
      </c>
      <c r="E297" s="86" t="s">
        <v>121</v>
      </c>
      <c r="F297" s="94">
        <v>45153</v>
      </c>
      <c r="G297" s="83">
        <v>2332.6400000000003</v>
      </c>
      <c r="H297" s="85">
        <v>1.7636670000000001</v>
      </c>
      <c r="I297" s="83">
        <v>4.114000000000001E-2</v>
      </c>
      <c r="J297" s="84">
        <f t="shared" si="4"/>
        <v>-1.5376162178887885E-3</v>
      </c>
      <c r="K297" s="84">
        <f>I297/'סכום נכסי הקרן'!$C$42</f>
        <v>5.3881029339198732E-6</v>
      </c>
    </row>
    <row r="298" spans="2:11">
      <c r="B298" s="76" t="s">
        <v>2524</v>
      </c>
      <c r="C298" s="73" t="s">
        <v>2525</v>
      </c>
      <c r="D298" s="86" t="s">
        <v>510</v>
      </c>
      <c r="E298" s="86" t="s">
        <v>121</v>
      </c>
      <c r="F298" s="94">
        <v>45162</v>
      </c>
      <c r="G298" s="83">
        <v>9177.6</v>
      </c>
      <c r="H298" s="85">
        <v>1.4709730000000001</v>
      </c>
      <c r="I298" s="83">
        <v>0.13500000000000004</v>
      </c>
      <c r="J298" s="84">
        <f t="shared" si="4"/>
        <v>-5.0456536075592232E-3</v>
      </c>
      <c r="K298" s="84">
        <f>I298/'סכום נכסי הקרן'!$C$42</f>
        <v>1.768094059502146E-5</v>
      </c>
    </row>
    <row r="299" spans="2:11">
      <c r="B299" s="76" t="s">
        <v>2526</v>
      </c>
      <c r="C299" s="73" t="s">
        <v>2527</v>
      </c>
      <c r="D299" s="86" t="s">
        <v>510</v>
      </c>
      <c r="E299" s="86" t="s">
        <v>121</v>
      </c>
      <c r="F299" s="94">
        <v>45155</v>
      </c>
      <c r="G299" s="83">
        <v>22944.000000000004</v>
      </c>
      <c r="H299" s="85">
        <v>1.3899060000000001</v>
      </c>
      <c r="I299" s="83">
        <v>0.31890000000000002</v>
      </c>
      <c r="J299" s="84">
        <f t="shared" si="4"/>
        <v>-1.1918955077412119E-2</v>
      </c>
      <c r="K299" s="84">
        <f>I299/'סכום נכסי הקרן'!$C$42</f>
        <v>4.1766310783350687E-5</v>
      </c>
    </row>
    <row r="300" spans="2:11">
      <c r="B300" s="76" t="s">
        <v>2528</v>
      </c>
      <c r="C300" s="73" t="s">
        <v>2529</v>
      </c>
      <c r="D300" s="86" t="s">
        <v>510</v>
      </c>
      <c r="E300" s="86" t="s">
        <v>121</v>
      </c>
      <c r="F300" s="94">
        <v>45159</v>
      </c>
      <c r="G300" s="83">
        <v>7456.8000000000011</v>
      </c>
      <c r="H300" s="85">
        <v>0.93230299999999999</v>
      </c>
      <c r="I300" s="83">
        <v>6.9520000000000012E-2</v>
      </c>
      <c r="J300" s="84">
        <f t="shared" si="4"/>
        <v>-2.5983247318334605E-3</v>
      </c>
      <c r="K300" s="84">
        <f>I300/'סכום נכסי הקרן'!$C$42</f>
        <v>9.1050295567843848E-6</v>
      </c>
    </row>
    <row r="301" spans="2:11">
      <c r="B301" s="76" t="s">
        <v>2530</v>
      </c>
      <c r="C301" s="73" t="s">
        <v>2531</v>
      </c>
      <c r="D301" s="86" t="s">
        <v>510</v>
      </c>
      <c r="E301" s="86" t="s">
        <v>121</v>
      </c>
      <c r="F301" s="94">
        <v>45174</v>
      </c>
      <c r="G301" s="83">
        <v>3288.6400000000008</v>
      </c>
      <c r="H301" s="85">
        <v>0.90341300000000002</v>
      </c>
      <c r="I301" s="83">
        <v>2.9710000000000004E-2</v>
      </c>
      <c r="J301" s="84">
        <f t="shared" si="4"/>
        <v>-1.1104175457821075E-3</v>
      </c>
      <c r="K301" s="84">
        <f>I301/'סכום נכסי הקרן'!$C$42</f>
        <v>3.8911166302080561E-6</v>
      </c>
    </row>
    <row r="302" spans="2:11">
      <c r="B302" s="76" t="s">
        <v>2532</v>
      </c>
      <c r="C302" s="73" t="s">
        <v>2533</v>
      </c>
      <c r="D302" s="86" t="s">
        <v>510</v>
      </c>
      <c r="E302" s="86" t="s">
        <v>121</v>
      </c>
      <c r="F302" s="94">
        <v>45189</v>
      </c>
      <c r="G302" s="83">
        <v>4724.8579200000013</v>
      </c>
      <c r="H302" s="85">
        <v>0.38976899999999998</v>
      </c>
      <c r="I302" s="83">
        <v>1.8416011000000003E-2</v>
      </c>
      <c r="J302" s="84">
        <f t="shared" si="4"/>
        <v>-6.8830231362222466E-4</v>
      </c>
      <c r="K302" s="84">
        <f>I302/'סכום נכסי הקרן'!$C$42</f>
        <v>2.4119436776908279E-6</v>
      </c>
    </row>
    <row r="303" spans="2:11">
      <c r="B303" s="76" t="s">
        <v>2534</v>
      </c>
      <c r="C303" s="73" t="s">
        <v>2535</v>
      </c>
      <c r="D303" s="86" t="s">
        <v>510</v>
      </c>
      <c r="E303" s="86" t="s">
        <v>121</v>
      </c>
      <c r="F303" s="94">
        <v>45169</v>
      </c>
      <c r="G303" s="83">
        <v>3937.3816000000011</v>
      </c>
      <c r="H303" s="85">
        <v>0.67780099999999999</v>
      </c>
      <c r="I303" s="83">
        <v>2.6687601000000005E-2</v>
      </c>
      <c r="J303" s="84">
        <f t="shared" si="4"/>
        <v>-9.9745474268704538E-4</v>
      </c>
      <c r="K303" s="84">
        <f>I303/'סכום נכסי הקרן'!$C$42</f>
        <v>3.4952732437380391E-6</v>
      </c>
    </row>
    <row r="304" spans="2:11">
      <c r="B304" s="76" t="s">
        <v>2536</v>
      </c>
      <c r="C304" s="73" t="s">
        <v>2537</v>
      </c>
      <c r="D304" s="86" t="s">
        <v>510</v>
      </c>
      <c r="E304" s="86" t="s">
        <v>121</v>
      </c>
      <c r="F304" s="94">
        <v>45167</v>
      </c>
      <c r="G304" s="83">
        <v>9560.0000000000018</v>
      </c>
      <c r="H304" s="85">
        <v>0.534833</v>
      </c>
      <c r="I304" s="83">
        <v>5.1130000000000009E-2</v>
      </c>
      <c r="J304" s="84">
        <f t="shared" si="4"/>
        <v>-1.9109945848481708E-3</v>
      </c>
      <c r="K304" s="84">
        <f>I304/'סכום נכסי הקרן'!$C$42</f>
        <v>6.6964925379514608E-6</v>
      </c>
    </row>
    <row r="305" spans="2:11">
      <c r="B305" s="76" t="s">
        <v>2538</v>
      </c>
      <c r="C305" s="73" t="s">
        <v>2539</v>
      </c>
      <c r="D305" s="86" t="s">
        <v>510</v>
      </c>
      <c r="E305" s="86" t="s">
        <v>121</v>
      </c>
      <c r="F305" s="94">
        <v>45190</v>
      </c>
      <c r="G305" s="83">
        <v>16060.800000000003</v>
      </c>
      <c r="H305" s="85">
        <v>0.451098</v>
      </c>
      <c r="I305" s="83">
        <v>7.2450000000000001E-2</v>
      </c>
      <c r="J305" s="84">
        <f t="shared" si="4"/>
        <v>-2.7078341027234492E-3</v>
      </c>
      <c r="K305" s="84">
        <f>I305/'סכום נכסי הקרן'!$C$42</f>
        <v>9.4887714526615157E-6</v>
      </c>
    </row>
    <row r="306" spans="2:11">
      <c r="B306" s="76" t="s">
        <v>2540</v>
      </c>
      <c r="C306" s="73" t="s">
        <v>2541</v>
      </c>
      <c r="D306" s="86" t="s">
        <v>510</v>
      </c>
      <c r="E306" s="86" t="s">
        <v>121</v>
      </c>
      <c r="F306" s="94">
        <v>45189</v>
      </c>
      <c r="G306" s="83">
        <v>26768.000000000004</v>
      </c>
      <c r="H306" s="85">
        <v>0.35172599999999998</v>
      </c>
      <c r="I306" s="83">
        <v>9.4150000000000025E-2</v>
      </c>
      <c r="J306" s="84">
        <f t="shared" si="4"/>
        <v>-3.5188762011237103E-3</v>
      </c>
      <c r="K306" s="84">
        <f>I306/'סכום נכסי הקרן'!$C$42</f>
        <v>1.2330818940898301E-5</v>
      </c>
    </row>
    <row r="307" spans="2:11">
      <c r="B307" s="76" t="s">
        <v>2542</v>
      </c>
      <c r="C307" s="73" t="s">
        <v>2543</v>
      </c>
      <c r="D307" s="86" t="s">
        <v>510</v>
      </c>
      <c r="E307" s="86" t="s">
        <v>121</v>
      </c>
      <c r="F307" s="94">
        <v>45187</v>
      </c>
      <c r="G307" s="83">
        <v>5339.0894500000004</v>
      </c>
      <c r="H307" s="85">
        <v>-0.13650599999999999</v>
      </c>
      <c r="I307" s="83">
        <v>-7.2881920000000006E-3</v>
      </c>
      <c r="J307" s="84">
        <f t="shared" si="4"/>
        <v>2.7239772042506863E-4</v>
      </c>
      <c r="K307" s="84">
        <f>I307/'סכום נכסי הקרן'!$C$42</f>
        <v>-9.5453399849711581E-7</v>
      </c>
    </row>
    <row r="308" spans="2:11">
      <c r="B308" s="76" t="s">
        <v>2544</v>
      </c>
      <c r="C308" s="73" t="s">
        <v>2545</v>
      </c>
      <c r="D308" s="86" t="s">
        <v>510</v>
      </c>
      <c r="E308" s="86" t="s">
        <v>121</v>
      </c>
      <c r="F308" s="94">
        <v>45182</v>
      </c>
      <c r="G308" s="83">
        <v>57360.000000000007</v>
      </c>
      <c r="H308" s="85">
        <v>0.152999</v>
      </c>
      <c r="I308" s="83">
        <v>8.7760000000000019E-2</v>
      </c>
      <c r="J308" s="84">
        <f t="shared" si="4"/>
        <v>-3.2800485970325734E-3</v>
      </c>
      <c r="K308" s="84">
        <f>I308/'סכום נכסי הקרן'!$C$42</f>
        <v>1.1493921086067285E-5</v>
      </c>
    </row>
    <row r="309" spans="2:11">
      <c r="B309" s="76" t="s">
        <v>2546</v>
      </c>
      <c r="C309" s="73" t="s">
        <v>2547</v>
      </c>
      <c r="D309" s="86" t="s">
        <v>510</v>
      </c>
      <c r="E309" s="86" t="s">
        <v>121</v>
      </c>
      <c r="F309" s="94">
        <v>45173</v>
      </c>
      <c r="G309" s="83">
        <v>1523.9290080000003</v>
      </c>
      <c r="H309" s="85">
        <v>0.29394199999999998</v>
      </c>
      <c r="I309" s="83">
        <v>4.4794730000000003E-3</v>
      </c>
      <c r="J309" s="84">
        <f t="shared" si="4"/>
        <v>-1.6742125261047505E-4</v>
      </c>
      <c r="K309" s="84">
        <f>I309/'סכום נכסי הקרן'!$C$42</f>
        <v>5.8667626674075966E-7</v>
      </c>
    </row>
    <row r="310" spans="2:11">
      <c r="B310" s="76" t="s">
        <v>2548</v>
      </c>
      <c r="C310" s="73" t="s">
        <v>2549</v>
      </c>
      <c r="D310" s="86" t="s">
        <v>510</v>
      </c>
      <c r="E310" s="86" t="s">
        <v>121</v>
      </c>
      <c r="F310" s="94">
        <v>45187</v>
      </c>
      <c r="G310" s="83">
        <v>4962.9277610000008</v>
      </c>
      <c r="H310" s="85">
        <v>-0.100825</v>
      </c>
      <c r="I310" s="83">
        <v>-5.0038820000000012E-3</v>
      </c>
      <c r="J310" s="84">
        <f t="shared" si="4"/>
        <v>1.8702115011185675E-4</v>
      </c>
      <c r="K310" s="84">
        <f>I310/'סכום נכסי הקרן'!$C$42</f>
        <v>-6.5535807693701609E-7</v>
      </c>
    </row>
    <row r="311" spans="2:11">
      <c r="B311" s="76" t="s">
        <v>2550</v>
      </c>
      <c r="C311" s="73" t="s">
        <v>2551</v>
      </c>
      <c r="D311" s="86" t="s">
        <v>510</v>
      </c>
      <c r="E311" s="86" t="s">
        <v>121</v>
      </c>
      <c r="F311" s="94">
        <v>45180</v>
      </c>
      <c r="G311" s="83">
        <v>4206.3999999999996</v>
      </c>
      <c r="H311" s="85">
        <v>-0.52420100000000003</v>
      </c>
      <c r="I311" s="83">
        <v>-2.2050000000000004E-2</v>
      </c>
      <c r="J311" s="84">
        <f t="shared" si="4"/>
        <v>8.2412342256800637E-4</v>
      </c>
      <c r="K311" s="84">
        <f>I311/'סכום נכסי הקרן'!$C$42</f>
        <v>-2.8878869638535049E-6</v>
      </c>
    </row>
    <row r="312" spans="2:11">
      <c r="B312" s="76" t="s">
        <v>2552</v>
      </c>
      <c r="C312" s="73" t="s">
        <v>2553</v>
      </c>
      <c r="D312" s="86" t="s">
        <v>510</v>
      </c>
      <c r="E312" s="86" t="s">
        <v>121</v>
      </c>
      <c r="F312" s="94">
        <v>45196</v>
      </c>
      <c r="G312" s="83">
        <v>38240.000000000007</v>
      </c>
      <c r="H312" s="85">
        <v>-0.65507300000000002</v>
      </c>
      <c r="I312" s="83">
        <v>-0.25050000000000006</v>
      </c>
      <c r="J312" s="84">
        <f t="shared" si="4"/>
        <v>9.3624905829154479E-3</v>
      </c>
      <c r="K312" s="84">
        <f>I312/'סכום נכסי הקרן'!$C$42</f>
        <v>-3.2807967548539822E-5</v>
      </c>
    </row>
    <row r="313" spans="2:11">
      <c r="B313" s="76" t="s">
        <v>2554</v>
      </c>
      <c r="C313" s="73" t="s">
        <v>2555</v>
      </c>
      <c r="D313" s="86" t="s">
        <v>510</v>
      </c>
      <c r="E313" s="86" t="s">
        <v>121</v>
      </c>
      <c r="F313" s="94">
        <v>45176</v>
      </c>
      <c r="G313" s="83">
        <v>3265.5621599999999</v>
      </c>
      <c r="H313" s="85">
        <v>-0.59739699999999996</v>
      </c>
      <c r="I313" s="83">
        <v>-1.9508356000000001E-2</v>
      </c>
      <c r="J313" s="84">
        <f t="shared" si="4"/>
        <v>7.2912893947370077E-4</v>
      </c>
      <c r="K313" s="84">
        <f>I313/'סכום נכסי הקרן'!$C$42</f>
        <v>-2.5550080262409658E-6</v>
      </c>
    </row>
    <row r="314" spans="2:11">
      <c r="B314" s="72"/>
      <c r="C314" s="73"/>
      <c r="D314" s="73"/>
      <c r="E314" s="73"/>
      <c r="F314" s="73"/>
      <c r="G314" s="83"/>
      <c r="H314" s="85"/>
      <c r="I314" s="73"/>
      <c r="J314" s="84"/>
      <c r="K314" s="73"/>
    </row>
    <row r="315" spans="2:11">
      <c r="B315" s="89" t="s">
        <v>182</v>
      </c>
      <c r="C315" s="71"/>
      <c r="D315" s="71"/>
      <c r="E315" s="71"/>
      <c r="F315" s="71"/>
      <c r="G315" s="80"/>
      <c r="H315" s="82"/>
      <c r="I315" s="80">
        <v>0.31143664000000087</v>
      </c>
      <c r="J315" s="81">
        <f t="shared" si="4"/>
        <v>-1.1640010415867609E-2</v>
      </c>
      <c r="K315" s="81">
        <f>I315/'סכום נכסי הקרן'!$C$42</f>
        <v>4.0788835044097024E-5</v>
      </c>
    </row>
    <row r="316" spans="2:11">
      <c r="B316" s="76" t="s">
        <v>2556</v>
      </c>
      <c r="C316" s="73" t="s">
        <v>2557</v>
      </c>
      <c r="D316" s="86" t="s">
        <v>510</v>
      </c>
      <c r="E316" s="86" t="s">
        <v>125</v>
      </c>
      <c r="F316" s="94">
        <v>45166</v>
      </c>
      <c r="G316" s="83">
        <v>870.1619760000001</v>
      </c>
      <c r="H316" s="85">
        <v>0.86027900000000002</v>
      </c>
      <c r="I316" s="83">
        <v>7.4858190000000012E-3</v>
      </c>
      <c r="J316" s="84">
        <f t="shared" si="4"/>
        <v>-2.7978407142878052E-4</v>
      </c>
      <c r="K316" s="84">
        <f>I316/'סכום נכסי הקרן'!$C$42</f>
        <v>9.8041719291913289E-7</v>
      </c>
    </row>
    <row r="317" spans="2:11">
      <c r="B317" s="76" t="s">
        <v>2558</v>
      </c>
      <c r="C317" s="73" t="s">
        <v>2559</v>
      </c>
      <c r="D317" s="86" t="s">
        <v>510</v>
      </c>
      <c r="E317" s="86" t="s">
        <v>125</v>
      </c>
      <c r="F317" s="94">
        <v>45166</v>
      </c>
      <c r="G317" s="83">
        <v>1131.2105690000003</v>
      </c>
      <c r="H317" s="85">
        <v>0.70592299999999997</v>
      </c>
      <c r="I317" s="83">
        <v>7.9854810000000009E-3</v>
      </c>
      <c r="J317" s="84">
        <f t="shared" si="4"/>
        <v>-2.9845904456107873E-4</v>
      </c>
      <c r="K317" s="84">
        <f>I317/'סכום נכסי הקרן'!$C$42</f>
        <v>1.0458578902494264E-6</v>
      </c>
    </row>
    <row r="318" spans="2:11">
      <c r="B318" s="76" t="s">
        <v>2560</v>
      </c>
      <c r="C318" s="73" t="s">
        <v>2561</v>
      </c>
      <c r="D318" s="86" t="s">
        <v>510</v>
      </c>
      <c r="E318" s="86" t="s">
        <v>125</v>
      </c>
      <c r="F318" s="94">
        <v>45168</v>
      </c>
      <c r="G318" s="83">
        <v>1131.2105690000003</v>
      </c>
      <c r="H318" s="85">
        <v>-0.54898599999999997</v>
      </c>
      <c r="I318" s="83">
        <v>-6.2101850000000009E-3</v>
      </c>
      <c r="J318" s="84">
        <f t="shared" si="4"/>
        <v>2.3210698036192718E-4</v>
      </c>
      <c r="K318" s="84">
        <f>I318/'סכום נכסי הקרן'!$C$42</f>
        <v>-8.133474968080988E-7</v>
      </c>
    </row>
    <row r="319" spans="2:11">
      <c r="B319" s="76" t="s">
        <v>2562</v>
      </c>
      <c r="C319" s="73" t="s">
        <v>2563</v>
      </c>
      <c r="D319" s="86" t="s">
        <v>510</v>
      </c>
      <c r="E319" s="86" t="s">
        <v>121</v>
      </c>
      <c r="F319" s="94">
        <v>45166</v>
      </c>
      <c r="G319" s="83">
        <v>4223.2307310000006</v>
      </c>
      <c r="H319" s="85">
        <v>1.032483</v>
      </c>
      <c r="I319" s="83">
        <v>4.3604142999999998E-2</v>
      </c>
      <c r="J319" s="84">
        <f t="shared" si="4"/>
        <v>-1.6297140846850235E-3</v>
      </c>
      <c r="K319" s="84">
        <f>I319/'סכום נכסי הקרן'!$C$42</f>
        <v>5.7108315709616344E-6</v>
      </c>
    </row>
    <row r="320" spans="2:11">
      <c r="B320" s="76" t="s">
        <v>2564</v>
      </c>
      <c r="C320" s="73" t="s">
        <v>2565</v>
      </c>
      <c r="D320" s="86" t="s">
        <v>510</v>
      </c>
      <c r="E320" s="86" t="s">
        <v>121</v>
      </c>
      <c r="F320" s="94">
        <v>45167</v>
      </c>
      <c r="G320" s="83">
        <v>2993.2023010000003</v>
      </c>
      <c r="H320" s="85">
        <v>1.312535</v>
      </c>
      <c r="I320" s="83">
        <v>3.9286835000000013E-2</v>
      </c>
      <c r="J320" s="84">
        <f t="shared" si="4"/>
        <v>-1.4683537833135849E-3</v>
      </c>
      <c r="K320" s="84">
        <f>I320/'סכום נכסי הקרן'!$C$42</f>
        <v>5.1453940429734078E-6</v>
      </c>
    </row>
    <row r="321" spans="2:11">
      <c r="B321" s="76" t="s">
        <v>2566</v>
      </c>
      <c r="C321" s="73" t="s">
        <v>2567</v>
      </c>
      <c r="D321" s="86" t="s">
        <v>510</v>
      </c>
      <c r="E321" s="86" t="s">
        <v>123</v>
      </c>
      <c r="F321" s="94">
        <v>45145</v>
      </c>
      <c r="G321" s="83">
        <v>182389.50000000003</v>
      </c>
      <c r="H321" s="85">
        <v>-4.0401340000000001</v>
      </c>
      <c r="I321" s="83">
        <v>-7.3687800000000019</v>
      </c>
      <c r="J321" s="84">
        <f t="shared" si="4"/>
        <v>0.27540971400229819</v>
      </c>
      <c r="K321" s="84">
        <f>I321/'סכום נכסי הקרן'!$C$42</f>
        <v>-9.6508860324283135E-4</v>
      </c>
    </row>
    <row r="322" spans="2:11">
      <c r="B322" s="76" t="s">
        <v>2568</v>
      </c>
      <c r="C322" s="73" t="s">
        <v>2569</v>
      </c>
      <c r="D322" s="86" t="s">
        <v>510</v>
      </c>
      <c r="E322" s="86" t="s">
        <v>124</v>
      </c>
      <c r="F322" s="94">
        <v>45167</v>
      </c>
      <c r="G322" s="83">
        <v>2571.6789310000004</v>
      </c>
      <c r="H322" s="85">
        <v>-2.7175989999999999</v>
      </c>
      <c r="I322" s="83">
        <v>-6.9887913999999995E-2</v>
      </c>
      <c r="J322" s="84">
        <f t="shared" si="4"/>
        <v>2.612075595547323E-3</v>
      </c>
      <c r="K322" s="84">
        <f>I322/'סכום נכסי הקרן'!$C$42</f>
        <v>-9.1532152277330987E-6</v>
      </c>
    </row>
    <row r="323" spans="2:11">
      <c r="B323" s="76" t="s">
        <v>2570</v>
      </c>
      <c r="C323" s="73" t="s">
        <v>2571</v>
      </c>
      <c r="D323" s="86" t="s">
        <v>510</v>
      </c>
      <c r="E323" s="86" t="s">
        <v>121</v>
      </c>
      <c r="F323" s="94">
        <v>45127</v>
      </c>
      <c r="G323" s="83">
        <v>2424.4481500000006</v>
      </c>
      <c r="H323" s="85">
        <v>-7.8614119999999996</v>
      </c>
      <c r="I323" s="83">
        <v>-0.19059585200000004</v>
      </c>
      <c r="J323" s="84">
        <f t="shared" si="4"/>
        <v>7.1235603572564719E-3</v>
      </c>
      <c r="K323" s="84">
        <f>I323/'סכום נכסי הקרן'!$C$42</f>
        <v>-2.4962325458292609E-5</v>
      </c>
    </row>
    <row r="324" spans="2:11">
      <c r="B324" s="76" t="s">
        <v>2572</v>
      </c>
      <c r="C324" s="73" t="s">
        <v>2573</v>
      </c>
      <c r="D324" s="86" t="s">
        <v>510</v>
      </c>
      <c r="E324" s="86" t="s">
        <v>121</v>
      </c>
      <c r="F324" s="94">
        <v>45127</v>
      </c>
      <c r="G324" s="83">
        <v>6308.8827520000013</v>
      </c>
      <c r="H324" s="85">
        <v>-7.8351649999999999</v>
      </c>
      <c r="I324" s="83">
        <v>-0.4943113870000001</v>
      </c>
      <c r="J324" s="84">
        <f t="shared" si="4"/>
        <v>1.8474992837586319E-2</v>
      </c>
      <c r="K324" s="84">
        <f>I324/'סכום נכסי הקרן'!$C$42</f>
        <v>-6.4739927918441945E-5</v>
      </c>
    </row>
    <row r="325" spans="2:11">
      <c r="B325" s="76" t="s">
        <v>2574</v>
      </c>
      <c r="C325" s="73" t="s">
        <v>2575</v>
      </c>
      <c r="D325" s="86" t="s">
        <v>510</v>
      </c>
      <c r="E325" s="86" t="s">
        <v>121</v>
      </c>
      <c r="F325" s="94">
        <v>45127</v>
      </c>
      <c r="G325" s="83">
        <v>5503.2269150000011</v>
      </c>
      <c r="H325" s="85">
        <v>-7.8288039999999999</v>
      </c>
      <c r="I325" s="83">
        <v>-0.43083686700000007</v>
      </c>
      <c r="J325" s="84">
        <f t="shared" si="4"/>
        <v>1.6102619201837504E-2</v>
      </c>
      <c r="K325" s="84">
        <f>I325/'סכום נכסי הקרן'!$C$42</f>
        <v>-5.6426674456090083E-5</v>
      </c>
    </row>
    <row r="326" spans="2:11">
      <c r="B326" s="76" t="s">
        <v>2576</v>
      </c>
      <c r="C326" s="73" t="s">
        <v>2577</v>
      </c>
      <c r="D326" s="86" t="s">
        <v>510</v>
      </c>
      <c r="E326" s="86" t="s">
        <v>121</v>
      </c>
      <c r="F326" s="94">
        <v>45168</v>
      </c>
      <c r="G326" s="83">
        <v>1802.5636800000002</v>
      </c>
      <c r="H326" s="85">
        <v>-2.2661950000000002</v>
      </c>
      <c r="I326" s="83">
        <v>-4.0849614000000006E-2</v>
      </c>
      <c r="J326" s="84">
        <f t="shared" si="4"/>
        <v>1.5267629796037166E-3</v>
      </c>
      <c r="K326" s="84">
        <f>I326/'סכום נכסי הקרן'!$C$42</f>
        <v>-5.350071099730051E-6</v>
      </c>
    </row>
    <row r="327" spans="2:11">
      <c r="B327" s="76" t="s">
        <v>2578</v>
      </c>
      <c r="C327" s="73" t="s">
        <v>2579</v>
      </c>
      <c r="D327" s="86" t="s">
        <v>510</v>
      </c>
      <c r="E327" s="86" t="s">
        <v>121</v>
      </c>
      <c r="F327" s="94">
        <v>45166</v>
      </c>
      <c r="G327" s="83">
        <v>3605.1273600000004</v>
      </c>
      <c r="H327" s="85">
        <v>-2.2033010000000002</v>
      </c>
      <c r="I327" s="83">
        <v>-7.9431806000000008E-2</v>
      </c>
      <c r="J327" s="84">
        <f t="shared" si="4"/>
        <v>2.9687805814729205E-3</v>
      </c>
      <c r="K327" s="84">
        <f>I327/'סכום נכסי הקרן'!$C$42</f>
        <v>-1.0403178098083475E-5</v>
      </c>
    </row>
    <row r="328" spans="2:11">
      <c r="B328" s="76" t="s">
        <v>2580</v>
      </c>
      <c r="C328" s="73" t="s">
        <v>2581</v>
      </c>
      <c r="D328" s="86" t="s">
        <v>510</v>
      </c>
      <c r="E328" s="86" t="s">
        <v>121</v>
      </c>
      <c r="F328" s="94">
        <v>45166</v>
      </c>
      <c r="G328" s="83">
        <v>1081.5382080000002</v>
      </c>
      <c r="H328" s="85">
        <v>-2.166172</v>
      </c>
      <c r="I328" s="83">
        <v>-2.3427983000000006E-2</v>
      </c>
      <c r="J328" s="84">
        <f t="shared" si="4"/>
        <v>8.7562582919841598E-4</v>
      </c>
      <c r="K328" s="84">
        <f>I328/'סכום נכסי הקרן'!$C$42</f>
        <v>-3.0683613013642422E-6</v>
      </c>
    </row>
    <row r="329" spans="2:11">
      <c r="B329" s="76" t="s">
        <v>2582</v>
      </c>
      <c r="C329" s="73" t="s">
        <v>2583</v>
      </c>
      <c r="D329" s="86" t="s">
        <v>510</v>
      </c>
      <c r="E329" s="86" t="s">
        <v>121</v>
      </c>
      <c r="F329" s="94">
        <v>45168</v>
      </c>
      <c r="G329" s="83">
        <v>1442.0509440000003</v>
      </c>
      <c r="H329" s="85">
        <v>-2.162604</v>
      </c>
      <c r="I329" s="83">
        <v>-3.1185849000000009E-2</v>
      </c>
      <c r="J329" s="84">
        <f t="shared" si="4"/>
        <v>1.1655777149010903E-3</v>
      </c>
      <c r="K329" s="84">
        <f>I329/'סכום נכסי הקרן'!$C$42</f>
        <v>-4.084408470920811E-6</v>
      </c>
    </row>
    <row r="330" spans="2:11">
      <c r="B330" s="76" t="s">
        <v>2584</v>
      </c>
      <c r="C330" s="73" t="s">
        <v>2585</v>
      </c>
      <c r="D330" s="86" t="s">
        <v>510</v>
      </c>
      <c r="E330" s="86" t="s">
        <v>121</v>
      </c>
      <c r="F330" s="94">
        <v>45189</v>
      </c>
      <c r="G330" s="83">
        <v>1351.9227600000002</v>
      </c>
      <c r="H330" s="85">
        <v>-0.74099099999999996</v>
      </c>
      <c r="I330" s="83">
        <v>-1.0017623000000002E-2</v>
      </c>
      <c r="J330" s="84">
        <f t="shared" si="4"/>
        <v>3.744107824379129E-4</v>
      </c>
      <c r="K330" s="84">
        <f>I330/'סכום נכסי הקרן'!$C$42</f>
        <v>-1.31200738641719E-6</v>
      </c>
    </row>
    <row r="331" spans="2:11">
      <c r="B331" s="76" t="s">
        <v>2586</v>
      </c>
      <c r="C331" s="73" t="s">
        <v>2587</v>
      </c>
      <c r="D331" s="86" t="s">
        <v>510</v>
      </c>
      <c r="E331" s="86" t="s">
        <v>121</v>
      </c>
      <c r="F331" s="94">
        <v>45189</v>
      </c>
      <c r="G331" s="83">
        <v>1351.9227600000002</v>
      </c>
      <c r="H331" s="85">
        <v>-0.70283700000000005</v>
      </c>
      <c r="I331" s="83">
        <v>-9.5018080000000022E-3</v>
      </c>
      <c r="J331" s="84">
        <f t="shared" si="4"/>
        <v>3.5513208750766732E-4</v>
      </c>
      <c r="K331" s="84">
        <f>I331/'סכום נכסי הקרן'!$C$42</f>
        <v>-1.2444511318022198E-6</v>
      </c>
    </row>
    <row r="332" spans="2:11">
      <c r="B332" s="76" t="s">
        <v>2588</v>
      </c>
      <c r="C332" s="73" t="s">
        <v>2589</v>
      </c>
      <c r="D332" s="86" t="s">
        <v>510</v>
      </c>
      <c r="E332" s="86" t="s">
        <v>121</v>
      </c>
      <c r="F332" s="94">
        <v>45195</v>
      </c>
      <c r="G332" s="83">
        <v>1351.9227600000002</v>
      </c>
      <c r="H332" s="85">
        <v>-3.2599999999999997E-2</v>
      </c>
      <c r="I332" s="83">
        <v>-4.4073000000000007E-4</v>
      </c>
      <c r="J332" s="84">
        <f t="shared" ref="J332:J395" si="5">IFERROR(I332/$I$11,0)</f>
        <v>1.647237714414501E-5</v>
      </c>
      <c r="K332" s="84">
        <f>I332/'סכום נכסי הקרן'!$C$42</f>
        <v>-5.7722377395880055E-8</v>
      </c>
    </row>
    <row r="333" spans="2:11">
      <c r="B333" s="76" t="s">
        <v>2590</v>
      </c>
      <c r="C333" s="73" t="s">
        <v>2591</v>
      </c>
      <c r="D333" s="86" t="s">
        <v>510</v>
      </c>
      <c r="E333" s="86" t="s">
        <v>121</v>
      </c>
      <c r="F333" s="94">
        <v>45196</v>
      </c>
      <c r="G333" s="83">
        <v>1351.9227600000002</v>
      </c>
      <c r="H333" s="85">
        <v>0.25872400000000001</v>
      </c>
      <c r="I333" s="83">
        <v>3.4977450000000005E-3</v>
      </c>
      <c r="J333" s="84">
        <f t="shared" si="5"/>
        <v>-1.3072896057460913E-4</v>
      </c>
      <c r="K333" s="84">
        <f>I333/'סכום נכסי הקרן'!$C$42</f>
        <v>4.5809941897432099E-7</v>
      </c>
    </row>
    <row r="334" spans="2:11">
      <c r="B334" s="76" t="s">
        <v>2592</v>
      </c>
      <c r="C334" s="73" t="s">
        <v>2593</v>
      </c>
      <c r="D334" s="86" t="s">
        <v>510</v>
      </c>
      <c r="E334" s="86" t="s">
        <v>125</v>
      </c>
      <c r="F334" s="94">
        <v>45176</v>
      </c>
      <c r="G334" s="83">
        <v>2148.8589230000002</v>
      </c>
      <c r="H334" s="85">
        <v>-1.6319030000000001</v>
      </c>
      <c r="I334" s="83">
        <v>-3.5067299000000003E-2</v>
      </c>
      <c r="J334" s="84">
        <f t="shared" si="5"/>
        <v>1.3106477311607993E-3</v>
      </c>
      <c r="K334" s="84">
        <f>I334/'סכום נכסי הקרן'!$C$42</f>
        <v>-4.5927617070137435E-6</v>
      </c>
    </row>
    <row r="335" spans="2:11">
      <c r="B335" s="76" t="s">
        <v>2594</v>
      </c>
      <c r="C335" s="73" t="s">
        <v>2595</v>
      </c>
      <c r="D335" s="86" t="s">
        <v>510</v>
      </c>
      <c r="E335" s="86" t="s">
        <v>125</v>
      </c>
      <c r="F335" s="94">
        <v>45161</v>
      </c>
      <c r="G335" s="83">
        <v>12265.851000000002</v>
      </c>
      <c r="H335" s="85">
        <v>-0.84712500000000002</v>
      </c>
      <c r="I335" s="83">
        <v>-0.10390712300000002</v>
      </c>
      <c r="J335" s="84">
        <f t="shared" si="5"/>
        <v>3.8835507408596288E-3</v>
      </c>
      <c r="K335" s="84">
        <f>I335/'סכום נכסי הקרן'!$C$42</f>
        <v>-1.3608708660463614E-5</v>
      </c>
    </row>
    <row r="336" spans="2:11">
      <c r="B336" s="76" t="s">
        <v>2596</v>
      </c>
      <c r="C336" s="73" t="s">
        <v>2597</v>
      </c>
      <c r="D336" s="86" t="s">
        <v>510</v>
      </c>
      <c r="E336" s="86" t="s">
        <v>125</v>
      </c>
      <c r="F336" s="94">
        <v>45180</v>
      </c>
      <c r="G336" s="83">
        <v>1128.6165010000002</v>
      </c>
      <c r="H336" s="85">
        <v>-0.62245499999999998</v>
      </c>
      <c r="I336" s="83">
        <v>-7.0251340000000015E-3</v>
      </c>
      <c r="J336" s="84">
        <f t="shared" si="5"/>
        <v>2.6256587193101445E-4</v>
      </c>
      <c r="K336" s="84">
        <f>I336/'סכום נכסי הקרן'!$C$42</f>
        <v>-9.2008131056344807E-7</v>
      </c>
    </row>
    <row r="337" spans="2:11">
      <c r="B337" s="76" t="s">
        <v>2598</v>
      </c>
      <c r="C337" s="73" t="s">
        <v>2599</v>
      </c>
      <c r="D337" s="86" t="s">
        <v>510</v>
      </c>
      <c r="E337" s="86" t="s">
        <v>121</v>
      </c>
      <c r="F337" s="94">
        <v>45127</v>
      </c>
      <c r="G337" s="83">
        <v>9879.9078580000023</v>
      </c>
      <c r="H337" s="85">
        <v>2.4769519999999998</v>
      </c>
      <c r="I337" s="83">
        <v>0.24472057300000002</v>
      </c>
      <c r="J337" s="84">
        <f t="shared" si="5"/>
        <v>-9.1464832740845194E-3</v>
      </c>
      <c r="K337" s="84">
        <f>I337/'סכום נכסי הקרן'!$C$42</f>
        <v>3.2051036396982313E-5</v>
      </c>
    </row>
    <row r="338" spans="2:11">
      <c r="B338" s="76" t="s">
        <v>2600</v>
      </c>
      <c r="C338" s="73" t="s">
        <v>2601</v>
      </c>
      <c r="D338" s="86" t="s">
        <v>510</v>
      </c>
      <c r="E338" s="86" t="s">
        <v>121</v>
      </c>
      <c r="F338" s="94">
        <v>45127</v>
      </c>
      <c r="G338" s="83">
        <v>4102.2295990000011</v>
      </c>
      <c r="H338" s="85">
        <v>2.4546519999999998</v>
      </c>
      <c r="I338" s="83">
        <v>0.10069546200000003</v>
      </c>
      <c r="J338" s="84">
        <f t="shared" si="5"/>
        <v>-3.7635142304084644E-3</v>
      </c>
      <c r="K338" s="84">
        <f>I338/'סכום נכסי הקרן'!$C$42</f>
        <v>1.3188077643038822E-5</v>
      </c>
    </row>
    <row r="339" spans="2:11">
      <c r="B339" s="76" t="s">
        <v>2602</v>
      </c>
      <c r="C339" s="73" t="s">
        <v>2603</v>
      </c>
      <c r="D339" s="86" t="s">
        <v>510</v>
      </c>
      <c r="E339" s="86" t="s">
        <v>121</v>
      </c>
      <c r="F339" s="94">
        <v>45127</v>
      </c>
      <c r="G339" s="83">
        <v>3075.5919490000006</v>
      </c>
      <c r="H339" s="85">
        <v>2.4204590000000001</v>
      </c>
      <c r="I339" s="83">
        <v>7.4443435000000002E-2</v>
      </c>
      <c r="J339" s="84">
        <f t="shared" si="5"/>
        <v>-2.7823391582729663E-3</v>
      </c>
      <c r="K339" s="84">
        <f>I339/'סכום נכסי הקרן'!$C$42</f>
        <v>9.7498514957358602E-6</v>
      </c>
    </row>
    <row r="340" spans="2:11">
      <c r="B340" s="76" t="s">
        <v>2604</v>
      </c>
      <c r="C340" s="73" t="s">
        <v>2605</v>
      </c>
      <c r="D340" s="86" t="s">
        <v>510</v>
      </c>
      <c r="E340" s="86" t="s">
        <v>123</v>
      </c>
      <c r="F340" s="94">
        <v>45195</v>
      </c>
      <c r="G340" s="83">
        <v>2865.5929450000003</v>
      </c>
      <c r="H340" s="85">
        <v>-0.11927400000000001</v>
      </c>
      <c r="I340" s="83">
        <v>-3.4179060000000005E-3</v>
      </c>
      <c r="J340" s="84">
        <f t="shared" si="5"/>
        <v>1.2774496103109862E-4</v>
      </c>
      <c r="K340" s="84">
        <f>I340/'סכום נכסי הקרן'!$C$42</f>
        <v>-4.4764291070642529E-7</v>
      </c>
    </row>
    <row r="341" spans="2:11">
      <c r="B341" s="76" t="s">
        <v>2606</v>
      </c>
      <c r="C341" s="73" t="s">
        <v>2607</v>
      </c>
      <c r="D341" s="86" t="s">
        <v>510</v>
      </c>
      <c r="E341" s="86" t="s">
        <v>123</v>
      </c>
      <c r="F341" s="94">
        <v>45195</v>
      </c>
      <c r="G341" s="83">
        <v>2866.2645160000011</v>
      </c>
      <c r="H341" s="85">
        <v>-9.5815999999999998E-2</v>
      </c>
      <c r="I341" s="83">
        <v>-2.7463350000000008E-3</v>
      </c>
      <c r="J341" s="84">
        <f t="shared" si="5"/>
        <v>1.0264485259493451E-4</v>
      </c>
      <c r="K341" s="84">
        <f>I341/'סכום נכסי הקרן'!$C$42</f>
        <v>-3.596873036224316E-7</v>
      </c>
    </row>
    <row r="342" spans="2:11">
      <c r="B342" s="76" t="s">
        <v>2608</v>
      </c>
      <c r="C342" s="73" t="s">
        <v>2609</v>
      </c>
      <c r="D342" s="86" t="s">
        <v>510</v>
      </c>
      <c r="E342" s="86" t="s">
        <v>123</v>
      </c>
      <c r="F342" s="94">
        <v>45078</v>
      </c>
      <c r="G342" s="83">
        <v>14161.844952000003</v>
      </c>
      <c r="H342" s="85">
        <v>1.3257589999999999</v>
      </c>
      <c r="I342" s="83">
        <v>0.18775198599999998</v>
      </c>
      <c r="J342" s="84">
        <f t="shared" si="5"/>
        <v>-7.0172702628689514E-3</v>
      </c>
      <c r="K342" s="84">
        <f>I342/'סכום נכסי הקרן'!$C$42</f>
        <v>2.4589864526394813E-5</v>
      </c>
    </row>
    <row r="343" spans="2:11">
      <c r="B343" s="76" t="s">
        <v>2608</v>
      </c>
      <c r="C343" s="73" t="s">
        <v>2610</v>
      </c>
      <c r="D343" s="86" t="s">
        <v>510</v>
      </c>
      <c r="E343" s="86" t="s">
        <v>123</v>
      </c>
      <c r="F343" s="94">
        <v>45078</v>
      </c>
      <c r="G343" s="83">
        <v>4914.0254820000009</v>
      </c>
      <c r="H343" s="85">
        <v>1.3257589999999999</v>
      </c>
      <c r="I343" s="83">
        <v>6.5148153000000014E-2</v>
      </c>
      <c r="J343" s="84">
        <f t="shared" si="5"/>
        <v>-2.4349260237797794E-3</v>
      </c>
      <c r="K343" s="84">
        <f>I343/'סכום נכסי הקרן'!$C$42</f>
        <v>8.5324490597656966E-6</v>
      </c>
    </row>
    <row r="344" spans="2:11">
      <c r="B344" s="76" t="s">
        <v>2611</v>
      </c>
      <c r="C344" s="73" t="s">
        <v>2612</v>
      </c>
      <c r="D344" s="86" t="s">
        <v>510</v>
      </c>
      <c r="E344" s="86" t="s">
        <v>123</v>
      </c>
      <c r="F344" s="94">
        <v>45078</v>
      </c>
      <c r="G344" s="83">
        <v>3612.7155490000005</v>
      </c>
      <c r="H344" s="85">
        <v>1.3257589999999999</v>
      </c>
      <c r="I344" s="83">
        <v>4.7895915000000004E-2</v>
      </c>
      <c r="J344" s="84">
        <f t="shared" si="5"/>
        <v>-1.7901199726451842E-3</v>
      </c>
      <c r="K344" s="84">
        <f>I344/'סכום נכסי הקרן'!$C$42</f>
        <v>6.2729246508088681E-6</v>
      </c>
    </row>
    <row r="345" spans="2:11">
      <c r="B345" s="76" t="s">
        <v>2613</v>
      </c>
      <c r="C345" s="73" t="s">
        <v>2614</v>
      </c>
      <c r="D345" s="86" t="s">
        <v>510</v>
      </c>
      <c r="E345" s="86" t="s">
        <v>123</v>
      </c>
      <c r="F345" s="94">
        <v>45181</v>
      </c>
      <c r="G345" s="83">
        <v>7988.2348820000016</v>
      </c>
      <c r="H345" s="85">
        <v>1.2325010000000001</v>
      </c>
      <c r="I345" s="83">
        <v>9.8455040999999993E-2</v>
      </c>
      <c r="J345" s="84">
        <f t="shared" si="5"/>
        <v>-3.6797780207706745E-3</v>
      </c>
      <c r="K345" s="84">
        <f>I345/'סכום נכסי הקרן'!$C$42</f>
        <v>1.2894649860751124E-5</v>
      </c>
    </row>
    <row r="346" spans="2:11">
      <c r="B346" s="76" t="s">
        <v>2615</v>
      </c>
      <c r="C346" s="73" t="s">
        <v>2616</v>
      </c>
      <c r="D346" s="86" t="s">
        <v>510</v>
      </c>
      <c r="E346" s="86" t="s">
        <v>123</v>
      </c>
      <c r="F346" s="94">
        <v>45181</v>
      </c>
      <c r="G346" s="83">
        <v>2905.3499409999999</v>
      </c>
      <c r="H346" s="85">
        <v>1.2507649999999999</v>
      </c>
      <c r="I346" s="83">
        <v>3.6339090000000004E-2</v>
      </c>
      <c r="J346" s="84">
        <f t="shared" si="5"/>
        <v>-1.358181189288291E-3</v>
      </c>
      <c r="K346" s="84">
        <f>I346/'סכום נכסי הקרן'!$C$42</f>
        <v>4.7593280856825066E-6</v>
      </c>
    </row>
    <row r="347" spans="2:11">
      <c r="B347" s="76" t="s">
        <v>2617</v>
      </c>
      <c r="C347" s="73" t="s">
        <v>2618</v>
      </c>
      <c r="D347" s="86" t="s">
        <v>510</v>
      </c>
      <c r="E347" s="86" t="s">
        <v>123</v>
      </c>
      <c r="F347" s="94">
        <v>45176</v>
      </c>
      <c r="G347" s="83">
        <v>13074.679149000001</v>
      </c>
      <c r="H347" s="85">
        <v>1.188712</v>
      </c>
      <c r="I347" s="83">
        <v>0.15542031700000003</v>
      </c>
      <c r="J347" s="84">
        <f t="shared" si="5"/>
        <v>-5.808867282659615E-3</v>
      </c>
      <c r="K347" s="84">
        <f>I347/'סכום נכסי הקרן'!$C$42</f>
        <v>2.0355388089899288E-5</v>
      </c>
    </row>
    <row r="348" spans="2:11">
      <c r="B348" s="76" t="s">
        <v>2619</v>
      </c>
      <c r="C348" s="73" t="s">
        <v>2620</v>
      </c>
      <c r="D348" s="86" t="s">
        <v>510</v>
      </c>
      <c r="E348" s="86" t="s">
        <v>123</v>
      </c>
      <c r="F348" s="94">
        <v>45181</v>
      </c>
      <c r="G348" s="83">
        <v>9880.5756340000025</v>
      </c>
      <c r="H348" s="85">
        <v>1.2598940000000001</v>
      </c>
      <c r="I348" s="83">
        <v>0.12448479400000002</v>
      </c>
      <c r="J348" s="84">
        <f t="shared" si="5"/>
        <v>-4.6526455550545678E-3</v>
      </c>
      <c r="K348" s="84">
        <f>I348/'סכום נכסי הקרן'!$C$42</f>
        <v>1.6303764797759139E-5</v>
      </c>
    </row>
    <row r="349" spans="2:11">
      <c r="B349" s="76" t="s">
        <v>2621</v>
      </c>
      <c r="C349" s="73" t="s">
        <v>2622</v>
      </c>
      <c r="D349" s="86" t="s">
        <v>510</v>
      </c>
      <c r="E349" s="86" t="s">
        <v>123</v>
      </c>
      <c r="F349" s="94">
        <v>45176</v>
      </c>
      <c r="G349" s="83">
        <v>4133.0890950000003</v>
      </c>
      <c r="H349" s="85">
        <v>1.2069799999999999</v>
      </c>
      <c r="I349" s="83">
        <v>4.9885568000000005E-2</v>
      </c>
      <c r="J349" s="84">
        <f t="shared" si="5"/>
        <v>-1.8644836751432661E-3</v>
      </c>
      <c r="K349" s="84">
        <f>I349/'סכום נכסי הקרן'!$C$42</f>
        <v>6.5335093656066918E-6</v>
      </c>
    </row>
    <row r="350" spans="2:11">
      <c r="B350" s="76" t="s">
        <v>2623</v>
      </c>
      <c r="C350" s="73" t="s">
        <v>2624</v>
      </c>
      <c r="D350" s="86" t="s">
        <v>510</v>
      </c>
      <c r="E350" s="86" t="s">
        <v>123</v>
      </c>
      <c r="F350" s="94">
        <v>45176</v>
      </c>
      <c r="G350" s="83">
        <v>4259.4594150000012</v>
      </c>
      <c r="H350" s="85">
        <v>1.2069799999999999</v>
      </c>
      <c r="I350" s="83">
        <v>5.1410833000000003E-2</v>
      </c>
      <c r="J350" s="84">
        <f t="shared" si="5"/>
        <v>-1.9214907777338867E-3</v>
      </c>
      <c r="K350" s="84">
        <f>I350/'סכום נכסי הקרן'!$C$42</f>
        <v>6.7332732163968059E-6</v>
      </c>
    </row>
    <row r="351" spans="2:11">
      <c r="B351" s="76" t="s">
        <v>2625</v>
      </c>
      <c r="C351" s="73" t="s">
        <v>2626</v>
      </c>
      <c r="D351" s="86" t="s">
        <v>510</v>
      </c>
      <c r="E351" s="86" t="s">
        <v>123</v>
      </c>
      <c r="F351" s="94">
        <v>45175</v>
      </c>
      <c r="G351" s="83">
        <v>3752.3435640000007</v>
      </c>
      <c r="H351" s="85">
        <v>1.4078489999999999</v>
      </c>
      <c r="I351" s="83">
        <v>5.2827343000000013E-2</v>
      </c>
      <c r="J351" s="84">
        <f t="shared" si="5"/>
        <v>-1.9744331391534703E-3</v>
      </c>
      <c r="K351" s="84">
        <f>I351/'סכום נכסי הקרן'!$C$42</f>
        <v>6.9187934324135025E-6</v>
      </c>
    </row>
    <row r="352" spans="2:11">
      <c r="B352" s="76" t="s">
        <v>2627</v>
      </c>
      <c r="C352" s="73" t="s">
        <v>2628</v>
      </c>
      <c r="D352" s="86" t="s">
        <v>510</v>
      </c>
      <c r="E352" s="86" t="s">
        <v>123</v>
      </c>
      <c r="F352" s="94">
        <v>45183</v>
      </c>
      <c r="G352" s="83">
        <v>20751.536163000004</v>
      </c>
      <c r="H352" s="85">
        <v>1.324182</v>
      </c>
      <c r="I352" s="83">
        <v>0.27478801300000005</v>
      </c>
      <c r="J352" s="84">
        <f t="shared" si="5"/>
        <v>-1.0270260215610968E-2</v>
      </c>
      <c r="K352" s="84">
        <f>I352/'סכום נכסי הקרן'!$C$42</f>
        <v>3.5988966919088777E-5</v>
      </c>
    </row>
    <row r="353" spans="2:11">
      <c r="B353" s="76" t="s">
        <v>2627</v>
      </c>
      <c r="C353" s="73" t="s">
        <v>2629</v>
      </c>
      <c r="D353" s="86" t="s">
        <v>510</v>
      </c>
      <c r="E353" s="86" t="s">
        <v>123</v>
      </c>
      <c r="F353" s="94">
        <v>45183</v>
      </c>
      <c r="G353" s="83">
        <v>4112.3816750000005</v>
      </c>
      <c r="H353" s="85">
        <v>1.324182</v>
      </c>
      <c r="I353" s="83">
        <v>5.4455399000000008E-2</v>
      </c>
      <c r="J353" s="84">
        <f t="shared" si="5"/>
        <v>-2.0352820771513103E-3</v>
      </c>
      <c r="K353" s="84">
        <f>I353/'סכום נכסי הקרן'!$C$42</f>
        <v>7.1320198133125258E-6</v>
      </c>
    </row>
    <row r="354" spans="2:11">
      <c r="B354" s="76" t="s">
        <v>2630</v>
      </c>
      <c r="C354" s="73" t="s">
        <v>2631</v>
      </c>
      <c r="D354" s="86" t="s">
        <v>510</v>
      </c>
      <c r="E354" s="86" t="s">
        <v>123</v>
      </c>
      <c r="F354" s="94">
        <v>45183</v>
      </c>
      <c r="G354" s="83">
        <v>2673.90128</v>
      </c>
      <c r="H354" s="85">
        <v>1.324182</v>
      </c>
      <c r="I354" s="83">
        <v>3.5407307000000013E-2</v>
      </c>
      <c r="J354" s="84">
        <f t="shared" si="5"/>
        <v>-1.3233556022111627E-3</v>
      </c>
      <c r="K354" s="84">
        <f>I354/'סכום נכסי הקרן'!$C$42</f>
        <v>4.637292531086575E-6</v>
      </c>
    </row>
    <row r="355" spans="2:11">
      <c r="B355" s="76" t="s">
        <v>2632</v>
      </c>
      <c r="C355" s="73" t="s">
        <v>2633</v>
      </c>
      <c r="D355" s="86" t="s">
        <v>510</v>
      </c>
      <c r="E355" s="86" t="s">
        <v>123</v>
      </c>
      <c r="F355" s="94">
        <v>45183</v>
      </c>
      <c r="G355" s="83">
        <v>17930.022232000003</v>
      </c>
      <c r="H355" s="85">
        <v>1.328735</v>
      </c>
      <c r="I355" s="83">
        <v>0.23824250200000002</v>
      </c>
      <c r="J355" s="84">
        <f t="shared" si="5"/>
        <v>-8.9043639977054462E-3</v>
      </c>
      <c r="K355" s="84">
        <f>I355/'סכום נכסי הקרן'!$C$42</f>
        <v>3.1202603889416897E-5</v>
      </c>
    </row>
    <row r="356" spans="2:11">
      <c r="B356" s="76" t="s">
        <v>2634</v>
      </c>
      <c r="C356" s="73" t="s">
        <v>2635</v>
      </c>
      <c r="D356" s="86" t="s">
        <v>510</v>
      </c>
      <c r="E356" s="86" t="s">
        <v>123</v>
      </c>
      <c r="F356" s="94">
        <v>45161</v>
      </c>
      <c r="G356" s="83">
        <v>3666.4412190000003</v>
      </c>
      <c r="H356" s="85">
        <v>2.2150789999999998</v>
      </c>
      <c r="I356" s="83">
        <v>8.1214561000000018E-2</v>
      </c>
      <c r="J356" s="84">
        <f t="shared" si="5"/>
        <v>-3.0354114273776931E-3</v>
      </c>
      <c r="K356" s="84">
        <f>I356/'סכום נכסי הקרן'!$C$42</f>
        <v>1.063666539623516E-5</v>
      </c>
    </row>
    <row r="357" spans="2:11">
      <c r="B357" s="76" t="s">
        <v>2636</v>
      </c>
      <c r="C357" s="73" t="s">
        <v>2637</v>
      </c>
      <c r="D357" s="86" t="s">
        <v>510</v>
      </c>
      <c r="E357" s="86" t="s">
        <v>123</v>
      </c>
      <c r="F357" s="94">
        <v>45099</v>
      </c>
      <c r="G357" s="83">
        <v>9446.9848720000027</v>
      </c>
      <c r="H357" s="85">
        <v>4.0834000000000001</v>
      </c>
      <c r="I357" s="83">
        <v>0.38575814800000008</v>
      </c>
      <c r="J357" s="84">
        <f t="shared" si="5"/>
        <v>-1.4417792526678257E-2</v>
      </c>
      <c r="K357" s="84">
        <f>I357/'סכום נכסי הקרן'!$C$42</f>
        <v>5.0522717769137009E-5</v>
      </c>
    </row>
    <row r="358" spans="2:11">
      <c r="B358" s="76" t="s">
        <v>2636</v>
      </c>
      <c r="C358" s="73" t="s">
        <v>2638</v>
      </c>
      <c r="D358" s="86" t="s">
        <v>510</v>
      </c>
      <c r="E358" s="86" t="s">
        <v>123</v>
      </c>
      <c r="F358" s="94">
        <v>45099</v>
      </c>
      <c r="G358" s="83">
        <v>2849.0247330000007</v>
      </c>
      <c r="H358" s="85">
        <v>4.0834000000000001</v>
      </c>
      <c r="I358" s="83">
        <v>0.116337066</v>
      </c>
      <c r="J358" s="84">
        <f t="shared" si="5"/>
        <v>-4.3481224944870766E-3</v>
      </c>
      <c r="K358" s="84">
        <f>I358/'סכום נכסי הקרן'!$C$42</f>
        <v>1.5236657429222892E-5</v>
      </c>
    </row>
    <row r="359" spans="2:11">
      <c r="B359" s="76" t="s">
        <v>2639</v>
      </c>
      <c r="C359" s="73" t="s">
        <v>2640</v>
      </c>
      <c r="D359" s="86" t="s">
        <v>510</v>
      </c>
      <c r="E359" s="86" t="s">
        <v>123</v>
      </c>
      <c r="F359" s="94">
        <v>45148</v>
      </c>
      <c r="G359" s="83">
        <v>2193.0534500000003</v>
      </c>
      <c r="H359" s="85">
        <v>4.1136619999999997</v>
      </c>
      <c r="I359" s="83">
        <v>9.0214798000000013E-2</v>
      </c>
      <c r="J359" s="84">
        <f t="shared" si="5"/>
        <v>-3.3717971924735299E-3</v>
      </c>
      <c r="K359" s="84">
        <f>I359/'סכום נכסי הקרן'!$C$42</f>
        <v>1.181542580911008E-5</v>
      </c>
    </row>
    <row r="360" spans="2:11">
      <c r="B360" s="76" t="s">
        <v>2641</v>
      </c>
      <c r="C360" s="73" t="s">
        <v>2642</v>
      </c>
      <c r="D360" s="86" t="s">
        <v>510</v>
      </c>
      <c r="E360" s="86" t="s">
        <v>123</v>
      </c>
      <c r="F360" s="94">
        <v>45148</v>
      </c>
      <c r="G360" s="83">
        <v>2995.2329880000007</v>
      </c>
      <c r="H360" s="85">
        <v>4.2417959999999999</v>
      </c>
      <c r="I360" s="83">
        <v>0.12705166100000004</v>
      </c>
      <c r="J360" s="84">
        <f t="shared" si="5"/>
        <v>-4.7485827531188263E-3</v>
      </c>
      <c r="K360" s="84">
        <f>I360/'סכום נכסי הקרן'!$C$42</f>
        <v>1.663994718992448E-5</v>
      </c>
    </row>
    <row r="361" spans="2:11">
      <c r="B361" s="76" t="s">
        <v>2641</v>
      </c>
      <c r="C361" s="73" t="s">
        <v>2643</v>
      </c>
      <c r="D361" s="86" t="s">
        <v>510</v>
      </c>
      <c r="E361" s="86" t="s">
        <v>123</v>
      </c>
      <c r="F361" s="94">
        <v>45148</v>
      </c>
      <c r="G361" s="83">
        <v>1756.0879430000005</v>
      </c>
      <c r="H361" s="85">
        <v>4.2417959999999999</v>
      </c>
      <c r="I361" s="83">
        <v>7.4489661000000013E-2</v>
      </c>
      <c r="J361" s="84">
        <f t="shared" si="5"/>
        <v>-2.784066864818619E-3</v>
      </c>
      <c r="K361" s="84">
        <f>I361/'סכום נכסי הקרן'!$C$42</f>
        <v>9.7559057117354577E-6</v>
      </c>
    </row>
    <row r="362" spans="2:11">
      <c r="B362" s="76" t="s">
        <v>2644</v>
      </c>
      <c r="C362" s="73" t="s">
        <v>2645</v>
      </c>
      <c r="D362" s="86" t="s">
        <v>510</v>
      </c>
      <c r="E362" s="86" t="s">
        <v>123</v>
      </c>
      <c r="F362" s="94">
        <v>45133</v>
      </c>
      <c r="G362" s="83">
        <v>4501.2709800000011</v>
      </c>
      <c r="H362" s="85">
        <v>4.4818499999999997</v>
      </c>
      <c r="I362" s="83">
        <v>0.20174020800000003</v>
      </c>
      <c r="J362" s="84">
        <f t="shared" si="5"/>
        <v>-7.5400830243329475E-3</v>
      </c>
      <c r="K362" s="84">
        <f>I362/'סכום נכסי הקרן'!$C$42</f>
        <v>2.6421900987224244E-5</v>
      </c>
    </row>
    <row r="363" spans="2:11">
      <c r="B363" s="76" t="s">
        <v>2646</v>
      </c>
      <c r="C363" s="73" t="s">
        <v>2647</v>
      </c>
      <c r="D363" s="86" t="s">
        <v>510</v>
      </c>
      <c r="E363" s="86" t="s">
        <v>123</v>
      </c>
      <c r="F363" s="94">
        <v>45133</v>
      </c>
      <c r="G363" s="83">
        <v>19153.224600000005</v>
      </c>
      <c r="H363" s="85">
        <v>4.5245829999999998</v>
      </c>
      <c r="I363" s="83">
        <v>0.8666036370000002</v>
      </c>
      <c r="J363" s="84">
        <f t="shared" si="5"/>
        <v>-3.2389494572985136E-2</v>
      </c>
      <c r="K363" s="84">
        <f>I363/'סכום נכסי הקרן'!$C$42</f>
        <v>1.1349901796464105E-4</v>
      </c>
    </row>
    <row r="364" spans="2:11">
      <c r="B364" s="76" t="s">
        <v>2648</v>
      </c>
      <c r="C364" s="73" t="s">
        <v>2649</v>
      </c>
      <c r="D364" s="86" t="s">
        <v>510</v>
      </c>
      <c r="E364" s="86" t="s">
        <v>123</v>
      </c>
      <c r="F364" s="94">
        <v>45133</v>
      </c>
      <c r="G364" s="83">
        <v>5280.5012110000007</v>
      </c>
      <c r="H364" s="85">
        <v>4.5245829999999998</v>
      </c>
      <c r="I364" s="83">
        <v>0.23892068600000002</v>
      </c>
      <c r="J364" s="84">
        <f t="shared" si="5"/>
        <v>-8.9297112684179579E-3</v>
      </c>
      <c r="K364" s="84">
        <f>I364/'סכום נכסי הקרן'!$C$42</f>
        <v>3.1291425600650184E-5</v>
      </c>
    </row>
    <row r="365" spans="2:11">
      <c r="B365" s="76" t="s">
        <v>2650</v>
      </c>
      <c r="C365" s="73" t="s">
        <v>2651</v>
      </c>
      <c r="D365" s="86" t="s">
        <v>510</v>
      </c>
      <c r="E365" s="86" t="s">
        <v>123</v>
      </c>
      <c r="F365" s="94">
        <v>45133</v>
      </c>
      <c r="G365" s="83">
        <v>7040.7942780000021</v>
      </c>
      <c r="H365" s="85">
        <v>4.5262919999999998</v>
      </c>
      <c r="I365" s="83">
        <v>0.31868691100000002</v>
      </c>
      <c r="J365" s="84">
        <f t="shared" si="5"/>
        <v>-1.1910990830881887E-2</v>
      </c>
      <c r="K365" s="84">
        <f>I365/'סכום נכסי הקרן'!$C$42</f>
        <v>4.1738402531865851E-5</v>
      </c>
    </row>
    <row r="366" spans="2:11">
      <c r="B366" s="76" t="s">
        <v>2652</v>
      </c>
      <c r="C366" s="73" t="s">
        <v>2653</v>
      </c>
      <c r="D366" s="86" t="s">
        <v>510</v>
      </c>
      <c r="E366" s="86" t="s">
        <v>123</v>
      </c>
      <c r="F366" s="94">
        <v>45127</v>
      </c>
      <c r="G366" s="83">
        <v>6111.750602000001</v>
      </c>
      <c r="H366" s="85">
        <v>5.743957</v>
      </c>
      <c r="I366" s="83">
        <v>0.35105630600000004</v>
      </c>
      <c r="J366" s="84">
        <f t="shared" si="5"/>
        <v>-1.3120803828335663E-2</v>
      </c>
      <c r="K366" s="84">
        <f>I366/'סכום נכסי הקרן'!$C$42</f>
        <v>4.597781993995315E-5</v>
      </c>
    </row>
    <row r="367" spans="2:11">
      <c r="B367" s="76" t="s">
        <v>2652</v>
      </c>
      <c r="C367" s="73" t="s">
        <v>2654</v>
      </c>
      <c r="D367" s="86" t="s">
        <v>510</v>
      </c>
      <c r="E367" s="86" t="s">
        <v>123</v>
      </c>
      <c r="F367" s="94">
        <v>45127</v>
      </c>
      <c r="G367" s="83">
        <v>10187.070867000002</v>
      </c>
      <c r="H367" s="85">
        <v>5.743957</v>
      </c>
      <c r="I367" s="83">
        <v>0.58514093600000017</v>
      </c>
      <c r="J367" s="84">
        <f t="shared" si="5"/>
        <v>-2.1869766478955412E-2</v>
      </c>
      <c r="K367" s="84">
        <f>I367/'סכום נכסי הקרן'!$C$42</f>
        <v>7.6635867623194481E-5</v>
      </c>
    </row>
    <row r="368" spans="2:11">
      <c r="B368" s="76" t="s">
        <v>2655</v>
      </c>
      <c r="C368" s="73" t="s">
        <v>2656</v>
      </c>
      <c r="D368" s="86" t="s">
        <v>510</v>
      </c>
      <c r="E368" s="86" t="s">
        <v>123</v>
      </c>
      <c r="F368" s="94">
        <v>45127</v>
      </c>
      <c r="G368" s="83">
        <v>1386.6869530000001</v>
      </c>
      <c r="H368" s="85">
        <v>5.743957</v>
      </c>
      <c r="I368" s="83">
        <v>7.965069800000002E-2</v>
      </c>
      <c r="J368" s="84">
        <f t="shared" si="5"/>
        <v>-2.9769617163578534E-3</v>
      </c>
      <c r="K368" s="84">
        <f>I368/'סכום נכסי הקרן'!$C$42</f>
        <v>1.0431846368074035E-5</v>
      </c>
    </row>
    <row r="369" spans="2:11">
      <c r="B369" s="76" t="s">
        <v>2657</v>
      </c>
      <c r="C369" s="73" t="s">
        <v>2658</v>
      </c>
      <c r="D369" s="86" t="s">
        <v>510</v>
      </c>
      <c r="E369" s="86" t="s">
        <v>123</v>
      </c>
      <c r="F369" s="94">
        <v>45127</v>
      </c>
      <c r="G369" s="83">
        <v>10635.533712000002</v>
      </c>
      <c r="H369" s="85">
        <v>5.7772860000000001</v>
      </c>
      <c r="I369" s="83">
        <v>0.61444522600000018</v>
      </c>
      <c r="J369" s="84">
        <f t="shared" si="5"/>
        <v>-2.2965020527514389E-2</v>
      </c>
      <c r="K369" s="84">
        <f>I369/'סכום נכסי הקרן'!$C$42</f>
        <v>8.0473848442966938E-5</v>
      </c>
    </row>
    <row r="370" spans="2:11">
      <c r="B370" s="76" t="s">
        <v>2659</v>
      </c>
      <c r="C370" s="73" t="s">
        <v>2660</v>
      </c>
      <c r="D370" s="86" t="s">
        <v>510</v>
      </c>
      <c r="E370" s="86" t="s">
        <v>124</v>
      </c>
      <c r="F370" s="94">
        <v>45195</v>
      </c>
      <c r="G370" s="83">
        <v>2458.0904510000005</v>
      </c>
      <c r="H370" s="85">
        <v>-0.37175000000000002</v>
      </c>
      <c r="I370" s="83">
        <v>-9.1379490000000028E-3</v>
      </c>
      <c r="J370" s="84">
        <f t="shared" si="5"/>
        <v>3.4153278027809037E-4</v>
      </c>
      <c r="K370" s="84">
        <f>I370/'סכום נכסי הקרן'!$C$42</f>
        <v>-1.1967965439210058E-6</v>
      </c>
    </row>
    <row r="371" spans="2:11">
      <c r="B371" s="76" t="s">
        <v>2661</v>
      </c>
      <c r="C371" s="73" t="s">
        <v>2662</v>
      </c>
      <c r="D371" s="86" t="s">
        <v>510</v>
      </c>
      <c r="E371" s="86" t="s">
        <v>124</v>
      </c>
      <c r="F371" s="94">
        <v>45153</v>
      </c>
      <c r="G371" s="83">
        <v>10225.835181000002</v>
      </c>
      <c r="H371" s="85">
        <v>3.4994689999999999</v>
      </c>
      <c r="I371" s="83">
        <v>0.35784996300000005</v>
      </c>
      <c r="J371" s="84">
        <f t="shared" si="5"/>
        <v>-1.3374718198339883E-2</v>
      </c>
      <c r="K371" s="84">
        <f>I371/'סכום נכסי הקרן'!$C$42</f>
        <v>4.6867584723952793E-5</v>
      </c>
    </row>
    <row r="372" spans="2:11">
      <c r="B372" s="76" t="s">
        <v>2663</v>
      </c>
      <c r="C372" s="73" t="s">
        <v>2664</v>
      </c>
      <c r="D372" s="86" t="s">
        <v>510</v>
      </c>
      <c r="E372" s="86" t="s">
        <v>124</v>
      </c>
      <c r="F372" s="94">
        <v>45153</v>
      </c>
      <c r="G372" s="83">
        <v>3408.8937870000004</v>
      </c>
      <c r="H372" s="85">
        <v>3.5074540000000001</v>
      </c>
      <c r="I372" s="83">
        <v>0.11956538100000001</v>
      </c>
      <c r="J372" s="84">
        <f t="shared" si="5"/>
        <v>-4.4687814517173552E-3</v>
      </c>
      <c r="K372" s="84">
        <f>I372/'סכום נכסי הקרן'!$C$42</f>
        <v>1.5659469619867462E-5</v>
      </c>
    </row>
    <row r="373" spans="2:11">
      <c r="B373" s="76" t="s">
        <v>2665</v>
      </c>
      <c r="C373" s="73" t="s">
        <v>2666</v>
      </c>
      <c r="D373" s="86" t="s">
        <v>510</v>
      </c>
      <c r="E373" s="86" t="s">
        <v>124</v>
      </c>
      <c r="F373" s="94">
        <v>45152</v>
      </c>
      <c r="G373" s="83">
        <v>3074.3541720000003</v>
      </c>
      <c r="H373" s="85">
        <v>3.5135830000000001</v>
      </c>
      <c r="I373" s="83">
        <v>0.10801997500000002</v>
      </c>
      <c r="J373" s="84">
        <f t="shared" si="5"/>
        <v>-4.0372694559052376E-3</v>
      </c>
      <c r="K373" s="84">
        <f>I373/'סכום נכסי הקרן'!$C$42</f>
        <v>1.4147368600375579E-5</v>
      </c>
    </row>
    <row r="374" spans="2:11">
      <c r="B374" s="76" t="s">
        <v>2667</v>
      </c>
      <c r="C374" s="73" t="s">
        <v>2668</v>
      </c>
      <c r="D374" s="86" t="s">
        <v>510</v>
      </c>
      <c r="E374" s="86" t="s">
        <v>124</v>
      </c>
      <c r="F374" s="94">
        <v>45153</v>
      </c>
      <c r="G374" s="83">
        <v>7330.2767440000016</v>
      </c>
      <c r="H374" s="85">
        <v>3.522659</v>
      </c>
      <c r="I374" s="83">
        <v>0.25822067099999996</v>
      </c>
      <c r="J374" s="84">
        <f t="shared" si="5"/>
        <v>-9.651052297611205E-3</v>
      </c>
      <c r="K374" s="84">
        <f>I374/'סכום נכסי הקרן'!$C$42</f>
        <v>3.3819143291537621E-5</v>
      </c>
    </row>
    <row r="375" spans="2:11">
      <c r="B375" s="76" t="s">
        <v>2669</v>
      </c>
      <c r="C375" s="73" t="s">
        <v>2670</v>
      </c>
      <c r="D375" s="86" t="s">
        <v>510</v>
      </c>
      <c r="E375" s="86" t="s">
        <v>124</v>
      </c>
      <c r="F375" s="94">
        <v>45113</v>
      </c>
      <c r="G375" s="83">
        <v>726.98939400000006</v>
      </c>
      <c r="H375" s="85">
        <v>3.643138</v>
      </c>
      <c r="I375" s="83">
        <v>2.6485229000000002E-2</v>
      </c>
      <c r="J375" s="84">
        <f t="shared" si="5"/>
        <v>-9.8989104630283061E-4</v>
      </c>
      <c r="K375" s="84">
        <f>I375/'סכום נכסי הקרן'!$C$42</f>
        <v>3.4687685969965895E-6</v>
      </c>
    </row>
    <row r="376" spans="2:11">
      <c r="B376" s="76" t="s">
        <v>2669</v>
      </c>
      <c r="C376" s="73" t="s">
        <v>2671</v>
      </c>
      <c r="D376" s="86" t="s">
        <v>510</v>
      </c>
      <c r="E376" s="86" t="s">
        <v>124</v>
      </c>
      <c r="F376" s="94">
        <v>45113</v>
      </c>
      <c r="G376" s="83">
        <v>8152.0667360000007</v>
      </c>
      <c r="H376" s="85">
        <v>3.643138</v>
      </c>
      <c r="I376" s="83">
        <v>0.29699105900000006</v>
      </c>
      <c r="J376" s="84">
        <f t="shared" si="5"/>
        <v>-1.1100103764860623E-2</v>
      </c>
      <c r="K376" s="84">
        <f>I376/'סכום נכסי הקרן'!$C$42</f>
        <v>3.8896898306900099E-5</v>
      </c>
    </row>
    <row r="377" spans="2:11">
      <c r="B377" s="76" t="s">
        <v>2672</v>
      </c>
      <c r="C377" s="73" t="s">
        <v>2673</v>
      </c>
      <c r="D377" s="86" t="s">
        <v>510</v>
      </c>
      <c r="E377" s="86" t="s">
        <v>124</v>
      </c>
      <c r="F377" s="94">
        <v>45113</v>
      </c>
      <c r="G377" s="83">
        <v>8534.1212720000003</v>
      </c>
      <c r="H377" s="85">
        <v>3.659062</v>
      </c>
      <c r="I377" s="83">
        <v>0.31226875400000004</v>
      </c>
      <c r="J377" s="84">
        <f t="shared" si="5"/>
        <v>-1.1671110852949062E-2</v>
      </c>
      <c r="K377" s="84">
        <f>I377/'סכום נכסי הקרן'!$C$42</f>
        <v>4.0897816956706438E-5</v>
      </c>
    </row>
    <row r="378" spans="2:11">
      <c r="B378" s="76" t="s">
        <v>2674</v>
      </c>
      <c r="C378" s="73" t="s">
        <v>2675</v>
      </c>
      <c r="D378" s="86" t="s">
        <v>510</v>
      </c>
      <c r="E378" s="86" t="s">
        <v>124</v>
      </c>
      <c r="F378" s="94">
        <v>45113</v>
      </c>
      <c r="G378" s="83">
        <v>11950.872438000002</v>
      </c>
      <c r="H378" s="85">
        <v>3.6840730000000002</v>
      </c>
      <c r="I378" s="83">
        <v>0.44027891300000005</v>
      </c>
      <c r="J378" s="84">
        <f t="shared" si="5"/>
        <v>-1.6455517671931135E-2</v>
      </c>
      <c r="K378" s="84">
        <f>I378/'סכום נכסי הקרן'!$C$42</f>
        <v>5.766329856291571E-5</v>
      </c>
    </row>
    <row r="379" spans="2:11">
      <c r="B379" s="76" t="s">
        <v>2676</v>
      </c>
      <c r="C379" s="73" t="s">
        <v>2677</v>
      </c>
      <c r="D379" s="86" t="s">
        <v>510</v>
      </c>
      <c r="E379" s="86" t="s">
        <v>121</v>
      </c>
      <c r="F379" s="94">
        <v>45127</v>
      </c>
      <c r="G379" s="83">
        <v>12970.090000000002</v>
      </c>
      <c r="H379" s="85">
        <v>7.1246999999999998</v>
      </c>
      <c r="I379" s="83">
        <v>0.92408000000000012</v>
      </c>
      <c r="J379" s="84">
        <f t="shared" si="5"/>
        <v>-3.4537685819802419E-2</v>
      </c>
      <c r="K379" s="84">
        <f>I379/'סכום נכסי הקרן'!$C$42</f>
        <v>1.2102669322257355E-4</v>
      </c>
    </row>
    <row r="380" spans="2:11">
      <c r="B380" s="76" t="s">
        <v>2678</v>
      </c>
      <c r="C380" s="73" t="s">
        <v>2679</v>
      </c>
      <c r="D380" s="86" t="s">
        <v>510</v>
      </c>
      <c r="E380" s="86" t="s">
        <v>121</v>
      </c>
      <c r="F380" s="94">
        <v>45141</v>
      </c>
      <c r="G380" s="83">
        <v>5458.5762900000009</v>
      </c>
      <c r="H380" s="85">
        <v>4.7432480000000004</v>
      </c>
      <c r="I380" s="83">
        <v>0.25891380199999997</v>
      </c>
      <c r="J380" s="84">
        <f t="shared" si="5"/>
        <v>-9.6769582156161025E-3</v>
      </c>
      <c r="K380" s="84">
        <f>I380/'סכום נכסי הקרן'!$C$42</f>
        <v>3.3909922610319608E-5</v>
      </c>
    </row>
    <row r="381" spans="2:11">
      <c r="B381" s="72"/>
      <c r="C381" s="73"/>
      <c r="D381" s="73"/>
      <c r="E381" s="73"/>
      <c r="F381" s="73"/>
      <c r="G381" s="83"/>
      <c r="H381" s="85"/>
      <c r="I381" s="73"/>
      <c r="J381" s="84"/>
      <c r="K381" s="73"/>
    </row>
    <row r="382" spans="2:11">
      <c r="B382" s="89" t="s">
        <v>181</v>
      </c>
      <c r="C382" s="71"/>
      <c r="D382" s="71"/>
      <c r="E382" s="71"/>
      <c r="F382" s="71"/>
      <c r="G382" s="80"/>
      <c r="H382" s="82"/>
      <c r="I382" s="80">
        <v>-7.594584800000001E-2</v>
      </c>
      <c r="J382" s="81">
        <f t="shared" si="5"/>
        <v>2.8384921625210693E-3</v>
      </c>
      <c r="K382" s="81">
        <f>I382/'סכום נכסי הקרן'!$C$42</f>
        <v>-9.9466224216779945E-6</v>
      </c>
    </row>
    <row r="383" spans="2:11">
      <c r="B383" s="76" t="s">
        <v>2680</v>
      </c>
      <c r="C383" s="73" t="s">
        <v>2477</v>
      </c>
      <c r="D383" s="86" t="s">
        <v>510</v>
      </c>
      <c r="E383" s="86" t="s">
        <v>122</v>
      </c>
      <c r="F383" s="94">
        <v>45119</v>
      </c>
      <c r="G383" s="83">
        <v>2037.3000000000002</v>
      </c>
      <c r="H383" s="85">
        <v>-2.4624030000000001</v>
      </c>
      <c r="I383" s="83">
        <v>-5.0166536000000005E-2</v>
      </c>
      <c r="J383" s="84">
        <f t="shared" si="5"/>
        <v>1.8749849136825896E-3</v>
      </c>
      <c r="K383" s="84">
        <f>I383/'סכום נכסי הקרן'!$C$42</f>
        <v>-6.5703077249926329E-6</v>
      </c>
    </row>
    <row r="384" spans="2:11">
      <c r="B384" s="76" t="s">
        <v>2681</v>
      </c>
      <c r="C384" s="73" t="s">
        <v>2473</v>
      </c>
      <c r="D384" s="86" t="s">
        <v>510</v>
      </c>
      <c r="E384" s="86" t="s">
        <v>122</v>
      </c>
      <c r="F384" s="94">
        <v>45196</v>
      </c>
      <c r="G384" s="83">
        <v>1018.6500000000001</v>
      </c>
      <c r="H384" s="85">
        <v>-1.4406319999999999</v>
      </c>
      <c r="I384" s="83">
        <v>-1.4674998000000002E-2</v>
      </c>
      <c r="J384" s="84">
        <f t="shared" si="5"/>
        <v>5.4848115999721759E-4</v>
      </c>
      <c r="K384" s="84">
        <f>I384/'סכום נכסי הקרן'!$C$42</f>
        <v>-1.9219834657041385E-6</v>
      </c>
    </row>
    <row r="385" spans="2:11">
      <c r="B385" s="76" t="s">
        <v>2682</v>
      </c>
      <c r="C385" s="73" t="s">
        <v>2479</v>
      </c>
      <c r="D385" s="86" t="s">
        <v>510</v>
      </c>
      <c r="E385" s="86" t="s">
        <v>122</v>
      </c>
      <c r="F385" s="94">
        <v>45196</v>
      </c>
      <c r="G385" s="83">
        <v>1018.6500000000001</v>
      </c>
      <c r="H385" s="85">
        <v>-1.090101</v>
      </c>
      <c r="I385" s="83">
        <v>-1.1104314000000002E-2</v>
      </c>
      <c r="J385" s="84">
        <f t="shared" si="5"/>
        <v>4.1502608884126213E-4</v>
      </c>
      <c r="K385" s="84">
        <f>I385/'סכום נכסי הקרן'!$C$42</f>
        <v>-1.4543312309812231E-6</v>
      </c>
    </row>
    <row r="386" spans="2:11">
      <c r="B386" s="72"/>
      <c r="C386" s="73"/>
      <c r="D386" s="73"/>
      <c r="E386" s="73"/>
      <c r="F386" s="73"/>
      <c r="G386" s="83"/>
      <c r="H386" s="85"/>
      <c r="I386" s="73"/>
      <c r="J386" s="84"/>
      <c r="K386" s="73"/>
    </row>
    <row r="387" spans="2:11">
      <c r="B387" s="70" t="s">
        <v>188</v>
      </c>
      <c r="C387" s="71"/>
      <c r="D387" s="71"/>
      <c r="E387" s="71"/>
      <c r="F387" s="71"/>
      <c r="G387" s="80"/>
      <c r="H387" s="82"/>
      <c r="I387" s="80">
        <v>5.0645293530000028</v>
      </c>
      <c r="J387" s="81">
        <f t="shared" si="5"/>
        <v>-0.18928785778188176</v>
      </c>
      <c r="K387" s="81">
        <f>I387/'סכום נכסי הקרן'!$C$42</f>
        <v>6.6330105653433704E-4</v>
      </c>
    </row>
    <row r="388" spans="2:11">
      <c r="B388" s="89" t="s">
        <v>180</v>
      </c>
      <c r="C388" s="71"/>
      <c r="D388" s="71"/>
      <c r="E388" s="71"/>
      <c r="F388" s="71"/>
      <c r="G388" s="80"/>
      <c r="H388" s="82"/>
      <c r="I388" s="80">
        <v>5.2171993780000028</v>
      </c>
      <c r="J388" s="81">
        <f t="shared" si="5"/>
        <v>-0.19499393231823292</v>
      </c>
      <c r="K388" s="81">
        <f>I388/'סכום נכסי הקרן'!$C$42</f>
        <v>6.8329623907259951E-4</v>
      </c>
    </row>
    <row r="389" spans="2:11">
      <c r="B389" s="76" t="s">
        <v>2683</v>
      </c>
      <c r="C389" s="73" t="s">
        <v>2684</v>
      </c>
      <c r="D389" s="86" t="s">
        <v>510</v>
      </c>
      <c r="E389" s="86" t="s">
        <v>121</v>
      </c>
      <c r="F389" s="94">
        <v>45068</v>
      </c>
      <c r="G389" s="83">
        <v>6737.6802180000013</v>
      </c>
      <c r="H389" s="85">
        <v>4.9135770000000001</v>
      </c>
      <c r="I389" s="83">
        <v>0.33106108500000003</v>
      </c>
      <c r="J389" s="84">
        <f t="shared" si="5"/>
        <v>-1.2373478206316447E-2</v>
      </c>
      <c r="K389" s="84">
        <f>I389/'סכום נכסי הקרן'!$C$42</f>
        <v>4.3359047238580367E-5</v>
      </c>
    </row>
    <row r="390" spans="2:11">
      <c r="B390" s="76" t="s">
        <v>2685</v>
      </c>
      <c r="C390" s="73" t="s">
        <v>2686</v>
      </c>
      <c r="D390" s="86" t="s">
        <v>510</v>
      </c>
      <c r="E390" s="86" t="s">
        <v>130</v>
      </c>
      <c r="F390" s="94">
        <v>44909</v>
      </c>
      <c r="G390" s="83">
        <v>23397.422030000005</v>
      </c>
      <c r="H390" s="85">
        <v>15.957428</v>
      </c>
      <c r="I390" s="83">
        <v>3.7336266740000004</v>
      </c>
      <c r="J390" s="84">
        <f t="shared" si="5"/>
        <v>-0.13954508812553659</v>
      </c>
      <c r="K390" s="84">
        <f>I390/'סכום נכסי הקרן'!$C$42</f>
        <v>4.8899282538504845E-4</v>
      </c>
    </row>
    <row r="391" spans="2:11">
      <c r="B391" s="76" t="s">
        <v>2687</v>
      </c>
      <c r="C391" s="73" t="s">
        <v>2688</v>
      </c>
      <c r="D391" s="86" t="s">
        <v>510</v>
      </c>
      <c r="E391" s="86" t="s">
        <v>121</v>
      </c>
      <c r="F391" s="94">
        <v>44868</v>
      </c>
      <c r="G391" s="83">
        <v>15119.869701000003</v>
      </c>
      <c r="H391" s="85">
        <v>-4.7118099999999998</v>
      </c>
      <c r="I391" s="83">
        <v>-0.71241955000000012</v>
      </c>
      <c r="J391" s="84">
        <f t="shared" si="5"/>
        <v>2.6626831648542355E-2</v>
      </c>
      <c r="K391" s="84">
        <f>I391/'סכום נכסי הקרן'!$C$42</f>
        <v>-9.3305538831717935E-5</v>
      </c>
    </row>
    <row r="392" spans="2:11">
      <c r="B392" s="76" t="s">
        <v>2689</v>
      </c>
      <c r="C392" s="73" t="s">
        <v>2690</v>
      </c>
      <c r="D392" s="86" t="s">
        <v>510</v>
      </c>
      <c r="E392" s="86" t="s">
        <v>121</v>
      </c>
      <c r="F392" s="94">
        <v>44972</v>
      </c>
      <c r="G392" s="83">
        <v>66945.55419000001</v>
      </c>
      <c r="H392" s="85">
        <v>-4.1344789999999998</v>
      </c>
      <c r="I392" s="83">
        <v>-2.7678496840000002</v>
      </c>
      <c r="J392" s="84">
        <f t="shared" si="5"/>
        <v>0.10344896846856484</v>
      </c>
      <c r="K392" s="84">
        <f>I392/'סכום נכסי הקרן'!$C$42</f>
        <v>-3.6250508028705863E-4</v>
      </c>
    </row>
    <row r="393" spans="2:11">
      <c r="B393" s="76" t="s">
        <v>2689</v>
      </c>
      <c r="C393" s="73" t="s">
        <v>2691</v>
      </c>
      <c r="D393" s="86" t="s">
        <v>510</v>
      </c>
      <c r="E393" s="86" t="s">
        <v>121</v>
      </c>
      <c r="F393" s="94">
        <v>45069</v>
      </c>
      <c r="G393" s="83">
        <v>53136.315913000006</v>
      </c>
      <c r="H393" s="85">
        <v>2.166995</v>
      </c>
      <c r="I393" s="83">
        <v>1.1514613629999999</v>
      </c>
      <c r="J393" s="84">
        <f t="shared" si="5"/>
        <v>-4.3036112445822283E-2</v>
      </c>
      <c r="K393" s="84">
        <f>I393/'סכום נכסי הקרן'!$C$42</f>
        <v>1.5080681449381803E-4</v>
      </c>
    </row>
    <row r="394" spans="2:11">
      <c r="B394" s="76" t="s">
        <v>2689</v>
      </c>
      <c r="C394" s="73" t="s">
        <v>2692</v>
      </c>
      <c r="D394" s="86" t="s">
        <v>510</v>
      </c>
      <c r="E394" s="86" t="s">
        <v>121</v>
      </c>
      <c r="F394" s="94">
        <v>45153</v>
      </c>
      <c r="G394" s="83">
        <v>71254.203957000005</v>
      </c>
      <c r="H394" s="85">
        <v>-3.882339</v>
      </c>
      <c r="I394" s="83">
        <v>-2.7663298110000003</v>
      </c>
      <c r="J394" s="84">
        <f t="shared" si="5"/>
        <v>0.10339216289311683</v>
      </c>
      <c r="K394" s="84">
        <f>I394/'סכום נכסי הקרן'!$C$42</f>
        <v>-3.6230602262613286E-4</v>
      </c>
    </row>
    <row r="395" spans="2:11">
      <c r="B395" s="76" t="s">
        <v>2693</v>
      </c>
      <c r="C395" s="73" t="s">
        <v>2694</v>
      </c>
      <c r="D395" s="86" t="s">
        <v>510</v>
      </c>
      <c r="E395" s="86" t="s">
        <v>121</v>
      </c>
      <c r="F395" s="94">
        <v>45126</v>
      </c>
      <c r="G395" s="83">
        <v>9079.6590650000016</v>
      </c>
      <c r="H395" s="85">
        <v>-6.9081549999999998</v>
      </c>
      <c r="I395" s="83">
        <v>-0.62723691300000006</v>
      </c>
      <c r="J395" s="84">
        <f t="shared" si="5"/>
        <v>2.3443112539798222E-2</v>
      </c>
      <c r="K395" s="84">
        <f>I395/'סכום נכסי הקרן'!$C$42</f>
        <v>-8.2149174798204762E-5</v>
      </c>
    </row>
    <row r="396" spans="2:11">
      <c r="B396" s="76" t="s">
        <v>2695</v>
      </c>
      <c r="C396" s="73" t="s">
        <v>2696</v>
      </c>
      <c r="D396" s="86" t="s">
        <v>510</v>
      </c>
      <c r="E396" s="86" t="s">
        <v>130</v>
      </c>
      <c r="F396" s="94">
        <v>45082</v>
      </c>
      <c r="G396" s="83">
        <v>16519.126413000005</v>
      </c>
      <c r="H396" s="85">
        <v>5.7461880000000001</v>
      </c>
      <c r="I396" s="83">
        <v>0.94922009000000029</v>
      </c>
      <c r="J396" s="84">
        <f t="shared" ref="J396:J400" si="6">IFERROR(I396/$I$11,0)</f>
        <v>-3.5477302010934748E-2</v>
      </c>
      <c r="K396" s="84">
        <f>I396/'סכום נכסי הקרן'!$C$42</f>
        <v>1.2431928905845129E-4</v>
      </c>
    </row>
    <row r="397" spans="2:11">
      <c r="B397" s="76" t="s">
        <v>2695</v>
      </c>
      <c r="C397" s="73" t="s">
        <v>2697</v>
      </c>
      <c r="D397" s="86" t="s">
        <v>510</v>
      </c>
      <c r="E397" s="86" t="s">
        <v>130</v>
      </c>
      <c r="F397" s="94">
        <v>44972</v>
      </c>
      <c r="G397" s="83">
        <v>31654.870619000005</v>
      </c>
      <c r="H397" s="85">
        <v>18.719602999999999</v>
      </c>
      <c r="I397" s="83">
        <v>5.925666124000001</v>
      </c>
      <c r="J397" s="84">
        <f t="shared" si="6"/>
        <v>-0.221473027079645</v>
      </c>
      <c r="K397" s="84">
        <f>I397/'סכום נכסי הקרן'!$C$42</f>
        <v>7.7608407943981531E-4</v>
      </c>
    </row>
    <row r="398" spans="2:11">
      <c r="B398" s="72"/>
      <c r="C398" s="73"/>
      <c r="D398" s="73"/>
      <c r="E398" s="73"/>
      <c r="F398" s="73"/>
      <c r="G398" s="83"/>
      <c r="H398" s="85"/>
      <c r="I398" s="73"/>
      <c r="J398" s="84"/>
      <c r="K398" s="73"/>
    </row>
    <row r="399" spans="2:11">
      <c r="B399" s="72" t="s">
        <v>181</v>
      </c>
      <c r="C399" s="73"/>
      <c r="D399" s="73"/>
      <c r="E399" s="73"/>
      <c r="F399" s="73"/>
      <c r="G399" s="83"/>
      <c r="H399" s="85"/>
      <c r="I399" s="83">
        <v>-0.15267002500000001</v>
      </c>
      <c r="J399" s="84">
        <f t="shared" si="6"/>
        <v>5.7060745363511607E-3</v>
      </c>
      <c r="K399" s="84">
        <f>I399/'סכום נכסי הקרן'!$C$42</f>
        <v>-1.9995182538262525E-5</v>
      </c>
    </row>
    <row r="400" spans="2:11">
      <c r="B400" s="76" t="s">
        <v>2698</v>
      </c>
      <c r="C400" s="73" t="s">
        <v>2699</v>
      </c>
      <c r="D400" s="86" t="s">
        <v>510</v>
      </c>
      <c r="E400" s="86" t="s">
        <v>121</v>
      </c>
      <c r="F400" s="94">
        <v>45195</v>
      </c>
      <c r="G400" s="83">
        <v>23556.721061000004</v>
      </c>
      <c r="H400" s="85">
        <v>-0.64809499999999998</v>
      </c>
      <c r="I400" s="83">
        <v>-0.15267002500000001</v>
      </c>
      <c r="J400" s="84">
        <f t="shared" si="6"/>
        <v>5.7060745363511607E-3</v>
      </c>
      <c r="K400" s="84">
        <f>I400/'סכום נכסי הקרן'!$C$42</f>
        <v>-1.9995182538262525E-5</v>
      </c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20" t="s">
        <v>206</v>
      </c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20" t="s">
        <v>101</v>
      </c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20" t="s">
        <v>189</v>
      </c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20" t="s">
        <v>197</v>
      </c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135</v>
      </c>
      <c r="C1" s="67" t="s" vm="1">
        <v>216</v>
      </c>
    </row>
    <row r="2" spans="2:17">
      <c r="B2" s="46" t="s">
        <v>134</v>
      </c>
      <c r="C2" s="67" t="s">
        <v>217</v>
      </c>
    </row>
    <row r="3" spans="2:17">
      <c r="B3" s="46" t="s">
        <v>136</v>
      </c>
      <c r="C3" s="67" t="s">
        <v>215</v>
      </c>
    </row>
    <row r="4" spans="2:17">
      <c r="B4" s="46" t="s">
        <v>137</v>
      </c>
      <c r="C4" s="67">
        <v>14242</v>
      </c>
    </row>
    <row r="6" spans="2:17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17" s="3" customFormat="1" ht="47.25">
      <c r="B8" s="21" t="s">
        <v>105</v>
      </c>
      <c r="C8" s="29" t="s">
        <v>40</v>
      </c>
      <c r="D8" s="29" t="s">
        <v>46</v>
      </c>
      <c r="E8" s="29" t="s">
        <v>14</v>
      </c>
      <c r="F8" s="29" t="s">
        <v>59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100</v>
      </c>
      <c r="O8" s="29" t="s">
        <v>53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198</v>
      </c>
      <c r="M9" s="15"/>
      <c r="N9" s="15" t="s">
        <v>194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17" s="4" customFormat="1" ht="18" customHeight="1">
      <c r="B11" s="117" t="s">
        <v>2710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8">
        <v>0</v>
      </c>
      <c r="O11" s="88"/>
      <c r="P11" s="119">
        <v>0</v>
      </c>
      <c r="Q11" s="119">
        <v>0</v>
      </c>
    </row>
    <row r="12" spans="2:17" ht="18" customHeight="1">
      <c r="B12" s="120" t="s">
        <v>206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0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0" t="s">
        <v>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</row>
    <row r="426" spans="2:17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</row>
    <row r="427" spans="2:17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</row>
    <row r="428" spans="2:17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</row>
    <row r="429" spans="2:17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</row>
    <row r="430" spans="2:17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</row>
    <row r="431" spans="2:17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</row>
    <row r="432" spans="2:17">
      <c r="B432" s="112"/>
      <c r="C432" s="112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</row>
    <row r="433" spans="2:17">
      <c r="B433" s="112"/>
      <c r="C433" s="112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</row>
    <row r="434" spans="2:17">
      <c r="B434" s="112"/>
      <c r="C434" s="112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</row>
    <row r="435" spans="2:17">
      <c r="B435" s="112"/>
      <c r="C435" s="112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</row>
    <row r="436" spans="2:17">
      <c r="B436" s="112"/>
      <c r="C436" s="112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</row>
    <row r="437" spans="2:17">
      <c r="B437" s="112"/>
      <c r="C437" s="112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</row>
    <row r="438" spans="2:17">
      <c r="B438" s="112"/>
      <c r="C438" s="112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</row>
    <row r="439" spans="2:17">
      <c r="B439" s="112"/>
      <c r="C439" s="112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</row>
    <row r="440" spans="2:17">
      <c r="B440" s="112"/>
      <c r="C440" s="112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</row>
    <row r="441" spans="2:17">
      <c r="B441" s="112"/>
      <c r="C441" s="112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</row>
    <row r="442" spans="2:17">
      <c r="B442" s="112"/>
      <c r="C442" s="112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</row>
    <row r="443" spans="2:17">
      <c r="B443" s="112"/>
      <c r="C443" s="112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</row>
    <row r="444" spans="2:17">
      <c r="B444" s="112"/>
      <c r="C444" s="112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</row>
    <row r="445" spans="2:17">
      <c r="B445" s="112"/>
      <c r="C445" s="112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</row>
    <row r="446" spans="2:17">
      <c r="B446" s="112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</row>
    <row r="447" spans="2:17">
      <c r="B447" s="112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</row>
    <row r="448" spans="2:17">
      <c r="B448" s="112"/>
      <c r="C448" s="112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</row>
    <row r="449" spans="2:17">
      <c r="B449" s="112"/>
      <c r="C449" s="112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</row>
    <row r="450" spans="2:17">
      <c r="B450" s="112"/>
      <c r="C450" s="112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</row>
    <row r="451" spans="2:17">
      <c r="B451" s="112"/>
      <c r="C451" s="112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</row>
    <row r="452" spans="2:17">
      <c r="B452" s="112"/>
      <c r="C452" s="112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</row>
    <row r="453" spans="2:17">
      <c r="B453" s="112"/>
      <c r="C453" s="112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</row>
    <row r="454" spans="2:17">
      <c r="B454" s="112"/>
      <c r="C454" s="112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</row>
    <row r="455" spans="2:17">
      <c r="B455" s="112"/>
      <c r="C455" s="112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</row>
    <row r="456" spans="2:17">
      <c r="B456" s="112"/>
      <c r="C456" s="112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</row>
    <row r="457" spans="2:17">
      <c r="B457" s="112"/>
      <c r="C457" s="112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</row>
    <row r="458" spans="2:17">
      <c r="B458" s="112"/>
      <c r="C458" s="112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</row>
    <row r="459" spans="2:17">
      <c r="B459" s="112"/>
      <c r="C459" s="112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</row>
    <row r="460" spans="2:17">
      <c r="B460" s="112"/>
      <c r="C460" s="112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</row>
    <row r="461" spans="2:17">
      <c r="B461" s="112"/>
      <c r="C461" s="112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</row>
    <row r="462" spans="2:17">
      <c r="B462" s="112"/>
      <c r="C462" s="112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</row>
    <row r="463" spans="2:17">
      <c r="B463" s="112"/>
      <c r="C463" s="112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</row>
    <row r="464" spans="2:17">
      <c r="B464" s="112"/>
      <c r="C464" s="112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</row>
    <row r="465" spans="2:17">
      <c r="B465" s="112"/>
      <c r="C465" s="112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</row>
    <row r="466" spans="2:17">
      <c r="B466" s="112"/>
      <c r="C466" s="112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</row>
    <row r="467" spans="2:17">
      <c r="B467" s="112"/>
      <c r="C467" s="112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</row>
    <row r="468" spans="2:17">
      <c r="B468" s="112"/>
      <c r="C468" s="112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</row>
    <row r="469" spans="2:17">
      <c r="B469" s="112"/>
      <c r="C469" s="112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</row>
    <row r="470" spans="2:17">
      <c r="B470" s="112"/>
      <c r="C470" s="112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</row>
    <row r="471" spans="2:17">
      <c r="B471" s="112"/>
      <c r="C471" s="112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</row>
    <row r="472" spans="2:17">
      <c r="B472" s="112"/>
      <c r="C472" s="112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</row>
    <row r="473" spans="2:17">
      <c r="B473" s="112"/>
      <c r="C473" s="112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</row>
    <row r="474" spans="2:17">
      <c r="B474" s="112"/>
      <c r="C474" s="112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</row>
    <row r="475" spans="2:17">
      <c r="B475" s="112"/>
      <c r="C475" s="112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</row>
    <row r="476" spans="2:17">
      <c r="B476" s="112"/>
      <c r="C476" s="112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</row>
    <row r="477" spans="2:17">
      <c r="B477" s="112"/>
      <c r="C477" s="112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</row>
    <row r="478" spans="2:17">
      <c r="B478" s="112"/>
      <c r="C478" s="112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</row>
    <row r="479" spans="2:17">
      <c r="B479" s="112"/>
      <c r="C479" s="112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</row>
    <row r="480" spans="2:17">
      <c r="B480" s="112"/>
      <c r="C480" s="112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</row>
    <row r="481" spans="2:17">
      <c r="B481" s="112"/>
      <c r="C481" s="112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</row>
    <row r="482" spans="2:17">
      <c r="B482" s="112"/>
      <c r="C482" s="112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</row>
    <row r="483" spans="2:17">
      <c r="B483" s="112"/>
      <c r="C483" s="112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</row>
    <row r="484" spans="2:17">
      <c r="B484" s="112"/>
      <c r="C484" s="112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</row>
    <row r="485" spans="2:17">
      <c r="B485" s="112"/>
      <c r="C485" s="112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</row>
    <row r="486" spans="2:17">
      <c r="B486" s="112"/>
      <c r="C486" s="112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</row>
    <row r="487" spans="2:17">
      <c r="B487" s="112"/>
      <c r="C487" s="112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</row>
    <row r="488" spans="2:17">
      <c r="B488" s="112"/>
      <c r="C488" s="112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</row>
    <row r="489" spans="2:17">
      <c r="B489" s="112"/>
      <c r="C489" s="112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</row>
    <row r="490" spans="2:17">
      <c r="B490" s="112"/>
      <c r="C490" s="112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</row>
    <row r="491" spans="2:17">
      <c r="B491" s="112"/>
      <c r="C491" s="112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</row>
    <row r="492" spans="2:17">
      <c r="B492" s="112"/>
      <c r="C492" s="112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</row>
    <row r="493" spans="2:17">
      <c r="B493" s="112"/>
      <c r="C493" s="112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</row>
    <row r="494" spans="2:17">
      <c r="B494" s="112"/>
      <c r="C494" s="112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</row>
    <row r="495" spans="2:17">
      <c r="B495" s="112"/>
      <c r="C495" s="112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</row>
    <row r="496" spans="2:17">
      <c r="B496" s="112"/>
      <c r="C496" s="112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</row>
    <row r="497" spans="2:17">
      <c r="B497" s="112"/>
      <c r="C497" s="112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</row>
    <row r="498" spans="2:17">
      <c r="B498" s="112"/>
      <c r="C498" s="112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</row>
    <row r="499" spans="2:17">
      <c r="B499" s="112"/>
      <c r="C499" s="112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</row>
    <row r="500" spans="2:17">
      <c r="B500" s="112"/>
      <c r="C500" s="112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</row>
    <row r="501" spans="2:17">
      <c r="B501" s="112"/>
      <c r="C501" s="112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</row>
    <row r="502" spans="2:17">
      <c r="B502" s="112"/>
      <c r="C502" s="112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</row>
    <row r="503" spans="2:17">
      <c r="B503" s="112"/>
      <c r="C503" s="112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</row>
    <row r="504" spans="2:17">
      <c r="B504" s="112"/>
      <c r="C504" s="112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</row>
    <row r="505" spans="2:17">
      <c r="B505" s="112"/>
      <c r="C505" s="112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</row>
    <row r="506" spans="2:17">
      <c r="B506" s="112"/>
      <c r="C506" s="112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</row>
    <row r="507" spans="2:17">
      <c r="B507" s="112"/>
      <c r="C507" s="112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</row>
    <row r="508" spans="2:17">
      <c r="B508" s="112"/>
      <c r="C508" s="112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</row>
    <row r="509" spans="2:17">
      <c r="B509" s="112"/>
      <c r="C509" s="112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</row>
    <row r="510" spans="2:17">
      <c r="B510" s="112"/>
      <c r="C510" s="112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</row>
    <row r="511" spans="2:17">
      <c r="B511" s="112"/>
      <c r="C511" s="112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</row>
    <row r="512" spans="2:17">
      <c r="B512" s="112"/>
      <c r="C512" s="112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</row>
    <row r="513" spans="2:17">
      <c r="B513" s="112"/>
      <c r="C513" s="112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</row>
    <row r="514" spans="2:17">
      <c r="B514" s="112"/>
      <c r="C514" s="112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</row>
    <row r="515" spans="2:17">
      <c r="B515" s="112"/>
      <c r="C515" s="112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</row>
    <row r="516" spans="2:17">
      <c r="B516" s="112"/>
      <c r="C516" s="112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</row>
    <row r="517" spans="2:17">
      <c r="B517" s="112"/>
      <c r="C517" s="112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</row>
    <row r="518" spans="2:17">
      <c r="B518" s="112"/>
      <c r="C518" s="112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</row>
    <row r="519" spans="2:17">
      <c r="B519" s="112"/>
      <c r="C519" s="112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</row>
    <row r="520" spans="2:17">
      <c r="B520" s="112"/>
      <c r="C520" s="112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</row>
    <row r="521" spans="2:17">
      <c r="B521" s="112"/>
      <c r="C521" s="112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</row>
    <row r="522" spans="2:17">
      <c r="B522" s="112"/>
      <c r="C522" s="112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</row>
    <row r="523" spans="2:17">
      <c r="B523" s="112"/>
      <c r="C523" s="112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</row>
    <row r="524" spans="2:17">
      <c r="B524" s="112"/>
      <c r="C524" s="112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</row>
    <row r="525" spans="2:17">
      <c r="B525" s="112"/>
      <c r="C525" s="112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</row>
    <row r="526" spans="2:17">
      <c r="B526" s="112"/>
      <c r="C526" s="112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</row>
    <row r="527" spans="2:17">
      <c r="B527" s="112"/>
      <c r="C527" s="112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</row>
    <row r="528" spans="2:17">
      <c r="B528" s="112"/>
      <c r="C528" s="112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</row>
    <row r="529" spans="2:17">
      <c r="B529" s="112"/>
      <c r="C529" s="112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</row>
    <row r="530" spans="2:17">
      <c r="B530" s="112"/>
      <c r="C530" s="112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</row>
    <row r="531" spans="2:17">
      <c r="B531" s="112"/>
      <c r="C531" s="112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</row>
    <row r="532" spans="2:17">
      <c r="B532" s="112"/>
      <c r="C532" s="112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</row>
    <row r="533" spans="2:17">
      <c r="B533" s="112"/>
      <c r="C533" s="112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</row>
    <row r="534" spans="2:17">
      <c r="B534" s="112"/>
      <c r="C534" s="112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</row>
    <row r="535" spans="2:17">
      <c r="B535" s="112"/>
      <c r="C535" s="112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</row>
    <row r="536" spans="2:17">
      <c r="B536" s="112"/>
      <c r="C536" s="112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</row>
    <row r="537" spans="2:17">
      <c r="B537" s="112"/>
      <c r="C537" s="112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</row>
    <row r="538" spans="2:17">
      <c r="B538" s="112"/>
      <c r="C538" s="112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</row>
    <row r="539" spans="2:17">
      <c r="B539" s="112"/>
      <c r="C539" s="112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</row>
    <row r="540" spans="2:17">
      <c r="B540" s="112"/>
      <c r="C540" s="112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</row>
    <row r="541" spans="2:17">
      <c r="B541" s="112"/>
      <c r="C541" s="112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</row>
    <row r="542" spans="2:17">
      <c r="B542" s="112"/>
      <c r="C542" s="112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</row>
    <row r="543" spans="2:17">
      <c r="B543" s="112"/>
      <c r="C543" s="112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</row>
    <row r="544" spans="2:17">
      <c r="B544" s="112"/>
      <c r="C544" s="112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</row>
    <row r="545" spans="2:17">
      <c r="B545" s="112"/>
      <c r="C545" s="112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</row>
    <row r="546" spans="2:17">
      <c r="B546" s="112"/>
      <c r="C546" s="112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</row>
    <row r="547" spans="2:17">
      <c r="B547" s="112"/>
      <c r="C547" s="112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</row>
    <row r="548" spans="2:17">
      <c r="B548" s="112"/>
      <c r="C548" s="112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</row>
    <row r="549" spans="2:17">
      <c r="B549" s="112"/>
      <c r="C549" s="112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</row>
    <row r="550" spans="2:17">
      <c r="B550" s="112"/>
      <c r="C550" s="112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</row>
    <row r="551" spans="2:17">
      <c r="B551" s="112"/>
      <c r="C551" s="112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</row>
    <row r="552" spans="2:17">
      <c r="B552" s="112"/>
      <c r="C552" s="112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</row>
    <row r="553" spans="2:17">
      <c r="B553" s="112"/>
      <c r="C553" s="112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</row>
    <row r="554" spans="2:17">
      <c r="B554" s="112"/>
      <c r="C554" s="112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</row>
    <row r="555" spans="2:17">
      <c r="B555" s="112"/>
      <c r="C555" s="112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</row>
    <row r="556" spans="2:17">
      <c r="B556" s="112"/>
      <c r="C556" s="112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</row>
    <row r="557" spans="2:17">
      <c r="B557" s="112"/>
      <c r="C557" s="112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</row>
    <row r="558" spans="2:17">
      <c r="B558" s="112"/>
      <c r="C558" s="112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216</v>
      </c>
    </row>
    <row r="2" spans="2:18">
      <c r="B2" s="46" t="s">
        <v>134</v>
      </c>
      <c r="C2" s="67" t="s">
        <v>217</v>
      </c>
    </row>
    <row r="3" spans="2:18">
      <c r="B3" s="46" t="s">
        <v>136</v>
      </c>
      <c r="C3" s="67" t="s">
        <v>215</v>
      </c>
    </row>
    <row r="4" spans="2:18">
      <c r="B4" s="46" t="s">
        <v>137</v>
      </c>
      <c r="C4" s="67">
        <v>14242</v>
      </c>
    </row>
    <row r="6" spans="2:18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2:18" s="3" customFormat="1" ht="78.75">
      <c r="B7" s="47" t="s">
        <v>105</v>
      </c>
      <c r="C7" s="48" t="s">
        <v>176</v>
      </c>
      <c r="D7" s="48" t="s">
        <v>40</v>
      </c>
      <c r="E7" s="48" t="s">
        <v>106</v>
      </c>
      <c r="F7" s="48" t="s">
        <v>14</v>
      </c>
      <c r="G7" s="48" t="s">
        <v>93</v>
      </c>
      <c r="H7" s="48" t="s">
        <v>59</v>
      </c>
      <c r="I7" s="48" t="s">
        <v>17</v>
      </c>
      <c r="J7" s="48" t="s">
        <v>214</v>
      </c>
      <c r="K7" s="48" t="s">
        <v>92</v>
      </c>
      <c r="L7" s="48" t="s">
        <v>35</v>
      </c>
      <c r="M7" s="48" t="s">
        <v>18</v>
      </c>
      <c r="N7" s="48" t="s">
        <v>191</v>
      </c>
      <c r="O7" s="48" t="s">
        <v>190</v>
      </c>
      <c r="P7" s="48" t="s">
        <v>100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198</v>
      </c>
      <c r="O8" s="15"/>
      <c r="P8" s="15" t="s">
        <v>194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102</v>
      </c>
      <c r="R9" s="19" t="s">
        <v>103</v>
      </c>
    </row>
    <row r="10" spans="2:18" s="4" customFormat="1" ht="18" customHeight="1">
      <c r="B10" s="117" t="s">
        <v>2711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8">
        <v>0</v>
      </c>
      <c r="Q10" s="119">
        <v>0</v>
      </c>
      <c r="R10" s="119">
        <v>0</v>
      </c>
    </row>
    <row r="11" spans="2:18" ht="21.75" customHeight="1">
      <c r="B11" s="120" t="s">
        <v>206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2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20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20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12"/>
      <c r="C110" s="112"/>
      <c r="D110" s="112"/>
      <c r="E110" s="112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2"/>
      <c r="D111" s="112"/>
      <c r="E111" s="112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2"/>
      <c r="D112" s="112"/>
      <c r="E112" s="112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2"/>
      <c r="D113" s="112"/>
      <c r="E113" s="112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2"/>
      <c r="D114" s="112"/>
      <c r="E114" s="112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2"/>
      <c r="D115" s="112"/>
      <c r="E115" s="112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2"/>
      <c r="D116" s="112"/>
      <c r="E116" s="112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2"/>
      <c r="D117" s="112"/>
      <c r="E117" s="112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2"/>
      <c r="D118" s="112"/>
      <c r="E118" s="112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2"/>
      <c r="D119" s="112"/>
      <c r="E119" s="112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2"/>
      <c r="D120" s="112"/>
      <c r="E120" s="112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2"/>
      <c r="D121" s="112"/>
      <c r="E121" s="112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2"/>
      <c r="D122" s="112"/>
      <c r="E122" s="112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2"/>
      <c r="D123" s="112"/>
      <c r="E123" s="112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2"/>
      <c r="D124" s="112"/>
      <c r="E124" s="112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2"/>
      <c r="D125" s="112"/>
      <c r="E125" s="112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2"/>
      <c r="D126" s="112"/>
      <c r="E126" s="112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2"/>
      <c r="D127" s="112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2"/>
      <c r="D128" s="112"/>
      <c r="E128" s="112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2"/>
      <c r="D129" s="112"/>
      <c r="E129" s="112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2"/>
      <c r="D130" s="112"/>
      <c r="E130" s="112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2"/>
      <c r="D131" s="112"/>
      <c r="E131" s="112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2"/>
      <c r="D132" s="112"/>
      <c r="E132" s="112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2"/>
      <c r="D133" s="112"/>
      <c r="E133" s="112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2"/>
      <c r="D134" s="112"/>
      <c r="E134" s="112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2"/>
      <c r="D135" s="112"/>
      <c r="E135" s="112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2"/>
      <c r="D136" s="112"/>
      <c r="E136" s="112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2"/>
      <c r="D137" s="112"/>
      <c r="E137" s="112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2"/>
      <c r="D138" s="112"/>
      <c r="E138" s="112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2"/>
      <c r="D139" s="112"/>
      <c r="E139" s="112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2"/>
      <c r="D140" s="112"/>
      <c r="E140" s="112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2"/>
      <c r="D141" s="112"/>
      <c r="E141" s="112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2"/>
      <c r="D142" s="112"/>
      <c r="E142" s="112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B143" s="112"/>
      <c r="C143" s="112"/>
      <c r="D143" s="112"/>
      <c r="E143" s="112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2:18">
      <c r="B144" s="112"/>
      <c r="C144" s="112"/>
      <c r="D144" s="112"/>
      <c r="E144" s="112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>
      <c r="B145" s="112"/>
      <c r="C145" s="112"/>
      <c r="D145" s="112"/>
      <c r="E145" s="112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>
      <c r="B146" s="112"/>
      <c r="C146" s="112"/>
      <c r="D146" s="112"/>
      <c r="E146" s="112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>
      <c r="B147" s="112"/>
      <c r="C147" s="112"/>
      <c r="D147" s="112"/>
      <c r="E147" s="112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>
      <c r="B148" s="112"/>
      <c r="C148" s="112"/>
      <c r="D148" s="112"/>
      <c r="E148" s="112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>
      <c r="B149" s="112"/>
      <c r="C149" s="112"/>
      <c r="D149" s="112"/>
      <c r="E149" s="112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2"/>
      <c r="C150" s="112"/>
      <c r="D150" s="112"/>
      <c r="E150" s="112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>
      <c r="B151" s="112"/>
      <c r="C151" s="112"/>
      <c r="D151" s="112"/>
      <c r="E151" s="112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>
      <c r="B152" s="112"/>
      <c r="C152" s="112"/>
      <c r="D152" s="112"/>
      <c r="E152" s="112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2"/>
      <c r="C153" s="112"/>
      <c r="D153" s="112"/>
      <c r="E153" s="112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2:18">
      <c r="B154" s="112"/>
      <c r="C154" s="112"/>
      <c r="D154" s="112"/>
      <c r="E154" s="112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2:18">
      <c r="B155" s="112"/>
      <c r="C155" s="112"/>
      <c r="D155" s="112"/>
      <c r="E155" s="112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2:18">
      <c r="B156" s="112"/>
      <c r="C156" s="112"/>
      <c r="D156" s="112"/>
      <c r="E156" s="112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2:18">
      <c r="B157" s="112"/>
      <c r="C157" s="112"/>
      <c r="D157" s="112"/>
      <c r="E157" s="112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2"/>
      <c r="C158" s="112"/>
      <c r="D158" s="112"/>
      <c r="E158" s="112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2:18">
      <c r="B159" s="112"/>
      <c r="C159" s="112"/>
      <c r="D159" s="112"/>
      <c r="E159" s="112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112"/>
      <c r="C160" s="112"/>
      <c r="D160" s="112"/>
      <c r="E160" s="112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2:18">
      <c r="B161" s="112"/>
      <c r="C161" s="112"/>
      <c r="D161" s="112"/>
      <c r="E161" s="112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2:18">
      <c r="B162" s="112"/>
      <c r="C162" s="112"/>
      <c r="D162" s="112"/>
      <c r="E162" s="112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2:18">
      <c r="B163" s="112"/>
      <c r="C163" s="112"/>
      <c r="D163" s="112"/>
      <c r="E163" s="112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2:18">
      <c r="B164" s="112"/>
      <c r="C164" s="112"/>
      <c r="D164" s="112"/>
      <c r="E164" s="112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2:18">
      <c r="B165" s="112"/>
      <c r="C165" s="112"/>
      <c r="D165" s="112"/>
      <c r="E165" s="112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2:18">
      <c r="B166" s="112"/>
      <c r="C166" s="112"/>
      <c r="D166" s="112"/>
      <c r="E166" s="112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</row>
    <row r="167" spans="2:18">
      <c r="B167" s="112"/>
      <c r="C167" s="112"/>
      <c r="D167" s="112"/>
      <c r="E167" s="112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2:18">
      <c r="B168" s="112"/>
      <c r="C168" s="112"/>
      <c r="D168" s="112"/>
      <c r="E168" s="112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2:18">
      <c r="B169" s="112"/>
      <c r="C169" s="112"/>
      <c r="D169" s="112"/>
      <c r="E169" s="112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</row>
    <row r="170" spans="2:18">
      <c r="B170" s="112"/>
      <c r="C170" s="112"/>
      <c r="D170" s="112"/>
      <c r="E170" s="112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2:18">
      <c r="B171" s="112"/>
      <c r="C171" s="112"/>
      <c r="D171" s="112"/>
      <c r="E171" s="112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2:18">
      <c r="B172" s="112"/>
      <c r="C172" s="112"/>
      <c r="D172" s="112"/>
      <c r="E172" s="112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2:18">
      <c r="B173" s="112"/>
      <c r="C173" s="112"/>
      <c r="D173" s="112"/>
      <c r="E173" s="112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</row>
    <row r="174" spans="2:18">
      <c r="B174" s="112"/>
      <c r="C174" s="112"/>
      <c r="D174" s="112"/>
      <c r="E174" s="112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2:18">
      <c r="B175" s="112"/>
      <c r="C175" s="112"/>
      <c r="D175" s="112"/>
      <c r="E175" s="112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2:18">
      <c r="B176" s="112"/>
      <c r="C176" s="112"/>
      <c r="D176" s="112"/>
      <c r="E176" s="112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2:18">
      <c r="B177" s="112"/>
      <c r="C177" s="112"/>
      <c r="D177" s="112"/>
      <c r="E177" s="112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</row>
    <row r="178" spans="2:18">
      <c r="B178" s="112"/>
      <c r="C178" s="112"/>
      <c r="D178" s="112"/>
      <c r="E178" s="112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</row>
    <row r="179" spans="2:18">
      <c r="B179" s="112"/>
      <c r="C179" s="112"/>
      <c r="D179" s="112"/>
      <c r="E179" s="112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</row>
    <row r="180" spans="2:18">
      <c r="B180" s="112"/>
      <c r="C180" s="112"/>
      <c r="D180" s="112"/>
      <c r="E180" s="112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</row>
    <row r="181" spans="2:18">
      <c r="B181" s="112"/>
      <c r="C181" s="112"/>
      <c r="D181" s="112"/>
      <c r="E181" s="112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</row>
    <row r="182" spans="2:18">
      <c r="B182" s="112"/>
      <c r="C182" s="112"/>
      <c r="D182" s="112"/>
      <c r="E182" s="112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</row>
    <row r="183" spans="2:18">
      <c r="B183" s="112"/>
      <c r="C183" s="112"/>
      <c r="D183" s="112"/>
      <c r="E183" s="112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</row>
    <row r="184" spans="2:18">
      <c r="B184" s="112"/>
      <c r="C184" s="112"/>
      <c r="D184" s="112"/>
      <c r="E184" s="112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</row>
    <row r="185" spans="2:18">
      <c r="B185" s="112"/>
      <c r="C185" s="112"/>
      <c r="D185" s="112"/>
      <c r="E185" s="112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</row>
    <row r="186" spans="2:18">
      <c r="B186" s="112"/>
      <c r="C186" s="112"/>
      <c r="D186" s="112"/>
      <c r="E186" s="112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</row>
    <row r="187" spans="2:18">
      <c r="B187" s="112"/>
      <c r="C187" s="112"/>
      <c r="D187" s="112"/>
      <c r="E187" s="112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</row>
    <row r="188" spans="2:18">
      <c r="B188" s="112"/>
      <c r="C188" s="112"/>
      <c r="D188" s="112"/>
      <c r="E188" s="112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</row>
    <row r="189" spans="2:18">
      <c r="B189" s="112"/>
      <c r="C189" s="112"/>
      <c r="D189" s="112"/>
      <c r="E189" s="112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</row>
    <row r="190" spans="2:18">
      <c r="B190" s="112"/>
      <c r="C190" s="112"/>
      <c r="D190" s="112"/>
      <c r="E190" s="112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</row>
    <row r="191" spans="2:18">
      <c r="B191" s="112"/>
      <c r="C191" s="112"/>
      <c r="D191" s="112"/>
      <c r="E191" s="112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</row>
    <row r="192" spans="2:18">
      <c r="B192" s="112"/>
      <c r="C192" s="112"/>
      <c r="D192" s="112"/>
      <c r="E192" s="112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</row>
    <row r="193" spans="2:18">
      <c r="B193" s="112"/>
      <c r="C193" s="112"/>
      <c r="D193" s="112"/>
      <c r="E193" s="112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</row>
    <row r="194" spans="2:18">
      <c r="B194" s="112"/>
      <c r="C194" s="112"/>
      <c r="D194" s="112"/>
      <c r="E194" s="112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</row>
    <row r="195" spans="2:18">
      <c r="B195" s="112"/>
      <c r="C195" s="112"/>
      <c r="D195" s="112"/>
      <c r="E195" s="112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>
      <c r="B196" s="112"/>
      <c r="C196" s="112"/>
      <c r="D196" s="112"/>
      <c r="E196" s="112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2"/>
      <c r="C197" s="112"/>
      <c r="D197" s="112"/>
      <c r="E197" s="112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</row>
    <row r="198" spans="2:18">
      <c r="B198" s="112"/>
      <c r="C198" s="112"/>
      <c r="D198" s="112"/>
      <c r="E198" s="112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</row>
    <row r="199" spans="2:18">
      <c r="B199" s="112"/>
      <c r="C199" s="112"/>
      <c r="D199" s="112"/>
      <c r="E199" s="112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2"/>
      <c r="C200" s="112"/>
      <c r="D200" s="112"/>
      <c r="E200" s="112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</row>
    <row r="201" spans="2:18">
      <c r="B201" s="112"/>
      <c r="C201" s="112"/>
      <c r="D201" s="112"/>
      <c r="E201" s="112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</row>
    <row r="202" spans="2:18">
      <c r="B202" s="112"/>
      <c r="C202" s="112"/>
      <c r="D202" s="112"/>
      <c r="E202" s="112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</row>
    <row r="203" spans="2:18">
      <c r="B203" s="112"/>
      <c r="C203" s="112"/>
      <c r="D203" s="112"/>
      <c r="E203" s="112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</row>
    <row r="204" spans="2:18">
      <c r="B204" s="112"/>
      <c r="C204" s="112"/>
      <c r="D204" s="112"/>
      <c r="E204" s="112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2"/>
      <c r="C205" s="112"/>
      <c r="D205" s="112"/>
      <c r="E205" s="112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</row>
    <row r="206" spans="2:18">
      <c r="B206" s="112"/>
      <c r="C206" s="112"/>
      <c r="D206" s="112"/>
      <c r="E206" s="112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112"/>
      <c r="C207" s="112"/>
      <c r="D207" s="112"/>
      <c r="E207" s="112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</row>
    <row r="208" spans="2:18">
      <c r="B208" s="112"/>
      <c r="C208" s="112"/>
      <c r="D208" s="112"/>
      <c r="E208" s="112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</row>
    <row r="209" spans="2:18">
      <c r="B209" s="112"/>
      <c r="C209" s="112"/>
      <c r="D209" s="112"/>
      <c r="E209" s="112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</row>
    <row r="210" spans="2:18">
      <c r="B210" s="112"/>
      <c r="C210" s="112"/>
      <c r="D210" s="112"/>
      <c r="E210" s="112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</row>
    <row r="211" spans="2:18">
      <c r="B211" s="112"/>
      <c r="C211" s="112"/>
      <c r="D211" s="112"/>
      <c r="E211" s="112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</row>
    <row r="212" spans="2:18">
      <c r="B212" s="112"/>
      <c r="C212" s="112"/>
      <c r="D212" s="112"/>
      <c r="E212" s="112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</row>
    <row r="213" spans="2:18">
      <c r="B213" s="112"/>
      <c r="C213" s="112"/>
      <c r="D213" s="112"/>
      <c r="E213" s="112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</row>
    <row r="214" spans="2:18"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</row>
    <row r="215" spans="2:18">
      <c r="B215" s="112"/>
      <c r="C215" s="112"/>
      <c r="D215" s="112"/>
      <c r="E215" s="112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</row>
    <row r="216" spans="2:18">
      <c r="B216" s="112"/>
      <c r="C216" s="112"/>
      <c r="D216" s="112"/>
      <c r="E216" s="112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</row>
    <row r="217" spans="2:18">
      <c r="B217" s="112"/>
      <c r="C217" s="112"/>
      <c r="D217" s="112"/>
      <c r="E217" s="112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</row>
    <row r="218" spans="2:18">
      <c r="B218" s="112"/>
      <c r="C218" s="112"/>
      <c r="D218" s="112"/>
      <c r="E218" s="112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</row>
    <row r="219" spans="2:18">
      <c r="B219" s="112"/>
      <c r="C219" s="112"/>
      <c r="D219" s="112"/>
      <c r="E219" s="112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</row>
    <row r="220" spans="2:18">
      <c r="B220" s="112"/>
      <c r="C220" s="112"/>
      <c r="D220" s="112"/>
      <c r="E220" s="112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</row>
    <row r="221" spans="2:18">
      <c r="B221" s="112"/>
      <c r="C221" s="112"/>
      <c r="D221" s="112"/>
      <c r="E221" s="112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</row>
    <row r="222" spans="2:18">
      <c r="B222" s="112"/>
      <c r="C222" s="112"/>
      <c r="D222" s="112"/>
      <c r="E222" s="112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</row>
    <row r="223" spans="2:18">
      <c r="B223" s="112"/>
      <c r="C223" s="112"/>
      <c r="D223" s="112"/>
      <c r="E223" s="112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</row>
    <row r="224" spans="2:18">
      <c r="B224" s="112"/>
      <c r="C224" s="112"/>
      <c r="D224" s="112"/>
      <c r="E224" s="112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</row>
    <row r="225" spans="2:18">
      <c r="B225" s="112"/>
      <c r="C225" s="112"/>
      <c r="D225" s="112"/>
      <c r="E225" s="112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</row>
    <row r="226" spans="2:18">
      <c r="B226" s="112"/>
      <c r="C226" s="112"/>
      <c r="D226" s="112"/>
      <c r="E226" s="112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</row>
    <row r="227" spans="2:18">
      <c r="B227" s="112"/>
      <c r="C227" s="112"/>
      <c r="D227" s="112"/>
      <c r="E227" s="112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</row>
    <row r="228" spans="2:18">
      <c r="B228" s="112"/>
      <c r="C228" s="112"/>
      <c r="D228" s="112"/>
      <c r="E228" s="112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</row>
    <row r="229" spans="2:18">
      <c r="B229" s="112"/>
      <c r="C229" s="112"/>
      <c r="D229" s="112"/>
      <c r="E229" s="112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</row>
    <row r="230" spans="2:18">
      <c r="B230" s="112"/>
      <c r="C230" s="112"/>
      <c r="D230" s="112"/>
      <c r="E230" s="112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</row>
    <row r="231" spans="2:18">
      <c r="B231" s="112"/>
      <c r="C231" s="112"/>
      <c r="D231" s="112"/>
      <c r="E231" s="112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</row>
    <row r="232" spans="2:18">
      <c r="B232" s="112"/>
      <c r="C232" s="112"/>
      <c r="D232" s="112"/>
      <c r="E232" s="112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</row>
    <row r="233" spans="2:18">
      <c r="B233" s="112"/>
      <c r="C233" s="112"/>
      <c r="D233" s="112"/>
      <c r="E233" s="112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</row>
    <row r="234" spans="2:18">
      <c r="B234" s="112"/>
      <c r="C234" s="112"/>
      <c r="D234" s="112"/>
      <c r="E234" s="112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</row>
    <row r="235" spans="2:18">
      <c r="B235" s="112"/>
      <c r="C235" s="112"/>
      <c r="D235" s="112"/>
      <c r="E235" s="112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</row>
    <row r="236" spans="2:18">
      <c r="B236" s="112"/>
      <c r="C236" s="112"/>
      <c r="D236" s="112"/>
      <c r="E236" s="112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</row>
    <row r="237" spans="2:18">
      <c r="B237" s="112"/>
      <c r="C237" s="112"/>
      <c r="D237" s="112"/>
      <c r="E237" s="112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</row>
    <row r="238" spans="2:18">
      <c r="B238" s="112"/>
      <c r="C238" s="112"/>
      <c r="D238" s="112"/>
      <c r="E238" s="112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</row>
    <row r="239" spans="2:18">
      <c r="B239" s="112"/>
      <c r="C239" s="112"/>
      <c r="D239" s="112"/>
      <c r="E239" s="112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</row>
    <row r="240" spans="2:18">
      <c r="B240" s="112"/>
      <c r="C240" s="112"/>
      <c r="D240" s="112"/>
      <c r="E240" s="112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>
      <c r="B241" s="112"/>
      <c r="C241" s="112"/>
      <c r="D241" s="112"/>
      <c r="E241" s="112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2"/>
      <c r="C242" s="112"/>
      <c r="D242" s="112"/>
      <c r="E242" s="112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2:18">
      <c r="B243" s="112"/>
      <c r="C243" s="112"/>
      <c r="D243" s="112"/>
      <c r="E243" s="112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2:18">
      <c r="B244" s="112"/>
      <c r="C244" s="112"/>
      <c r="D244" s="112"/>
      <c r="E244" s="112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2"/>
      <c r="C245" s="112"/>
      <c r="D245" s="112"/>
      <c r="E245" s="112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2:18">
      <c r="B246" s="112"/>
      <c r="C246" s="112"/>
      <c r="D246" s="112"/>
      <c r="E246" s="112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2:18">
      <c r="B247" s="112"/>
      <c r="C247" s="112"/>
      <c r="D247" s="112"/>
      <c r="E247" s="112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2:18">
      <c r="B248" s="112"/>
      <c r="C248" s="112"/>
      <c r="D248" s="112"/>
      <c r="E248" s="112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2:18">
      <c r="B249" s="112"/>
      <c r="C249" s="112"/>
      <c r="D249" s="112"/>
      <c r="E249" s="112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2"/>
      <c r="C250" s="112"/>
      <c r="D250" s="112"/>
      <c r="E250" s="112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2:18">
      <c r="B251" s="112"/>
      <c r="C251" s="112"/>
      <c r="D251" s="112"/>
      <c r="E251" s="112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112"/>
      <c r="C252" s="112"/>
      <c r="D252" s="112"/>
      <c r="E252" s="112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2:18">
      <c r="B253" s="112"/>
      <c r="C253" s="112"/>
      <c r="D253" s="112"/>
      <c r="E253" s="112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2:18">
      <c r="B254" s="112"/>
      <c r="C254" s="112"/>
      <c r="D254" s="112"/>
      <c r="E254" s="112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</row>
    <row r="255" spans="2:18">
      <c r="B255" s="112"/>
      <c r="C255" s="112"/>
      <c r="D255" s="112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2:18">
      <c r="B256" s="112"/>
      <c r="C256" s="112"/>
      <c r="D256" s="112"/>
      <c r="E256" s="112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2:18">
      <c r="B257" s="112"/>
      <c r="C257" s="112"/>
      <c r="D257" s="112"/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2:18">
      <c r="B258" s="112"/>
      <c r="C258" s="112"/>
      <c r="D258" s="112"/>
      <c r="E258" s="112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</row>
    <row r="259" spans="2:18">
      <c r="B259" s="112"/>
      <c r="C259" s="112"/>
      <c r="D259" s="112"/>
      <c r="E259" s="112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</row>
    <row r="260" spans="2:18">
      <c r="B260" s="112"/>
      <c r="C260" s="112"/>
      <c r="D260" s="112"/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2:18">
      <c r="B261" s="112"/>
      <c r="C261" s="112"/>
      <c r="D261" s="112"/>
      <c r="E261" s="112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2:18">
      <c r="B262" s="112"/>
      <c r="C262" s="112"/>
      <c r="D262" s="112"/>
      <c r="E262" s="112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</row>
    <row r="263" spans="2:18">
      <c r="B263" s="112"/>
      <c r="C263" s="112"/>
      <c r="D263" s="112"/>
      <c r="E263" s="112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</row>
    <row r="264" spans="2:18">
      <c r="B264" s="112"/>
      <c r="C264" s="112"/>
      <c r="D264" s="112"/>
      <c r="E264" s="112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2:18">
      <c r="B265" s="112"/>
      <c r="C265" s="112"/>
      <c r="D265" s="112"/>
      <c r="E265" s="112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2:18">
      <c r="B266" s="112"/>
      <c r="C266" s="112"/>
      <c r="D266" s="112"/>
      <c r="E266" s="112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</row>
    <row r="267" spans="2:18">
      <c r="B267" s="112"/>
      <c r="C267" s="112"/>
      <c r="D267" s="112"/>
      <c r="E267" s="112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</row>
    <row r="268" spans="2:18">
      <c r="B268" s="112"/>
      <c r="C268" s="112"/>
      <c r="D268" s="112"/>
      <c r="E268" s="112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</row>
    <row r="269" spans="2:18">
      <c r="B269" s="112"/>
      <c r="C269" s="112"/>
      <c r="D269" s="112"/>
      <c r="E269" s="112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</row>
    <row r="270" spans="2:18">
      <c r="B270" s="112"/>
      <c r="C270" s="112"/>
      <c r="D270" s="112"/>
      <c r="E270" s="112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</row>
    <row r="271" spans="2:18">
      <c r="B271" s="112"/>
      <c r="C271" s="112"/>
      <c r="D271" s="112"/>
      <c r="E271" s="112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</row>
    <row r="272" spans="2:18">
      <c r="B272" s="112"/>
      <c r="C272" s="112"/>
      <c r="D272" s="112"/>
      <c r="E272" s="112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</row>
    <row r="273" spans="2:18">
      <c r="B273" s="112"/>
      <c r="C273" s="112"/>
      <c r="D273" s="112"/>
      <c r="E273" s="112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</row>
    <row r="274" spans="2:18">
      <c r="B274" s="112"/>
      <c r="C274" s="112"/>
      <c r="D274" s="112"/>
      <c r="E274" s="112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</row>
    <row r="275" spans="2:18">
      <c r="B275" s="112"/>
      <c r="C275" s="112"/>
      <c r="D275" s="112"/>
      <c r="E275" s="112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</row>
    <row r="276" spans="2:18">
      <c r="B276" s="112"/>
      <c r="C276" s="112"/>
      <c r="D276" s="112"/>
      <c r="E276" s="112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</row>
    <row r="277" spans="2:18">
      <c r="B277" s="112"/>
      <c r="C277" s="112"/>
      <c r="D277" s="112"/>
      <c r="E277" s="112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</row>
    <row r="278" spans="2:18">
      <c r="B278" s="112"/>
      <c r="C278" s="112"/>
      <c r="D278" s="112"/>
      <c r="E278" s="112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2:18">
      <c r="B279" s="112"/>
      <c r="C279" s="112"/>
      <c r="D279" s="112"/>
      <c r="E279" s="112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</row>
    <row r="280" spans="2:18">
      <c r="B280" s="112"/>
      <c r="C280" s="112"/>
      <c r="D280" s="112"/>
      <c r="E280" s="112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</row>
    <row r="281" spans="2:18">
      <c r="B281" s="112"/>
      <c r="C281" s="112"/>
      <c r="D281" s="112"/>
      <c r="E281" s="112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</row>
    <row r="282" spans="2:18">
      <c r="B282" s="112"/>
      <c r="C282" s="112"/>
      <c r="D282" s="112"/>
      <c r="E282" s="112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</row>
    <row r="283" spans="2:18">
      <c r="B283" s="112"/>
      <c r="C283" s="112"/>
      <c r="D283" s="112"/>
      <c r="E283" s="112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</row>
    <row r="284" spans="2:18">
      <c r="B284" s="112"/>
      <c r="C284" s="112"/>
      <c r="D284" s="112"/>
      <c r="E284" s="112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</row>
    <row r="285" spans="2:18">
      <c r="B285" s="112"/>
      <c r="C285" s="112"/>
      <c r="D285" s="112"/>
      <c r="E285" s="112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2:18">
      <c r="B286" s="112"/>
      <c r="C286" s="112"/>
      <c r="D286" s="112"/>
      <c r="E286" s="112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2:18">
      <c r="B287" s="112"/>
      <c r="C287" s="112"/>
      <c r="D287" s="112"/>
      <c r="E287" s="112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</row>
    <row r="288" spans="2:18">
      <c r="B288" s="112"/>
      <c r="C288" s="112"/>
      <c r="D288" s="112"/>
      <c r="E288" s="112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</row>
    <row r="289" spans="2:18">
      <c r="B289" s="112"/>
      <c r="C289" s="112"/>
      <c r="D289" s="112"/>
      <c r="E289" s="112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2"/>
      <c r="C290" s="112"/>
      <c r="D290" s="112"/>
      <c r="E290" s="112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</row>
    <row r="291" spans="2:18">
      <c r="B291" s="112"/>
      <c r="C291" s="112"/>
      <c r="D291" s="112"/>
      <c r="E291" s="112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</row>
    <row r="292" spans="2:18">
      <c r="B292" s="112"/>
      <c r="C292" s="112"/>
      <c r="D292" s="112"/>
      <c r="E292" s="112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2:18">
      <c r="B293" s="112"/>
      <c r="C293" s="112"/>
      <c r="D293" s="112"/>
      <c r="E293" s="112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2:18">
      <c r="B294" s="112"/>
      <c r="C294" s="112"/>
      <c r="D294" s="112"/>
      <c r="E294" s="112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2"/>
      <c r="C295" s="112"/>
      <c r="D295" s="112"/>
      <c r="E295" s="112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2:18">
      <c r="B296" s="112"/>
      <c r="C296" s="112"/>
      <c r="D296" s="112"/>
      <c r="E296" s="112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112"/>
      <c r="C297" s="112"/>
      <c r="D297" s="112"/>
      <c r="E297" s="112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</row>
    <row r="298" spans="2:18">
      <c r="B298" s="112"/>
      <c r="C298" s="112"/>
      <c r="D298" s="112"/>
      <c r="E298" s="112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</row>
    <row r="299" spans="2:18">
      <c r="B299" s="112"/>
      <c r="C299" s="112"/>
      <c r="D299" s="112"/>
      <c r="E299" s="112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</row>
    <row r="300" spans="2:18">
      <c r="B300" s="112"/>
      <c r="C300" s="112"/>
      <c r="D300" s="112"/>
      <c r="E300" s="112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</row>
    <row r="301" spans="2:18">
      <c r="B301" s="112"/>
      <c r="C301" s="112"/>
      <c r="D301" s="112"/>
      <c r="E301" s="112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</row>
    <row r="302" spans="2:18">
      <c r="B302" s="112"/>
      <c r="C302" s="112"/>
      <c r="D302" s="112"/>
      <c r="E302" s="112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2:18">
      <c r="B303" s="112"/>
      <c r="C303" s="112"/>
      <c r="D303" s="112"/>
      <c r="E303" s="112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</row>
    <row r="304" spans="2:18">
      <c r="B304" s="112"/>
      <c r="C304" s="112"/>
      <c r="D304" s="112"/>
      <c r="E304" s="112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</row>
    <row r="305" spans="2:18">
      <c r="B305" s="112"/>
      <c r="C305" s="112"/>
      <c r="D305" s="112"/>
      <c r="E305" s="112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</row>
    <row r="306" spans="2:18">
      <c r="B306" s="112"/>
      <c r="C306" s="112"/>
      <c r="D306" s="112"/>
      <c r="E306" s="112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2:18">
      <c r="B307" s="112"/>
      <c r="C307" s="112"/>
      <c r="D307" s="112"/>
      <c r="E307" s="112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2:18">
      <c r="B308" s="112"/>
      <c r="C308" s="112"/>
      <c r="D308" s="112"/>
      <c r="E308" s="112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2:18">
      <c r="B309" s="112"/>
      <c r="C309" s="112"/>
      <c r="D309" s="112"/>
      <c r="E309" s="112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</row>
    <row r="310" spans="2:18">
      <c r="B310" s="112"/>
      <c r="C310" s="112"/>
      <c r="D310" s="112"/>
      <c r="E310" s="112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</row>
    <row r="311" spans="2:18">
      <c r="B311" s="112"/>
      <c r="C311" s="112"/>
      <c r="D311" s="112"/>
      <c r="E311" s="112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2:18">
      <c r="B312" s="112"/>
      <c r="C312" s="112"/>
      <c r="D312" s="112"/>
      <c r="E312" s="112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2:18">
      <c r="B313" s="112"/>
      <c r="C313" s="112"/>
      <c r="D313" s="112"/>
      <c r="E313" s="112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2:18">
      <c r="B314" s="112"/>
      <c r="C314" s="112"/>
      <c r="D314" s="112"/>
      <c r="E314" s="112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</row>
    <row r="315" spans="2:18">
      <c r="B315" s="112"/>
      <c r="C315" s="112"/>
      <c r="D315" s="112"/>
      <c r="E315" s="112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</row>
    <row r="316" spans="2:18">
      <c r="B316" s="112"/>
      <c r="C316" s="112"/>
      <c r="D316" s="112"/>
      <c r="E316" s="112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</row>
    <row r="317" spans="2:18">
      <c r="B317" s="112"/>
      <c r="C317" s="112"/>
      <c r="D317" s="112"/>
      <c r="E317" s="112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</row>
    <row r="318" spans="2:18">
      <c r="B318" s="112"/>
      <c r="C318" s="112"/>
      <c r="D318" s="112"/>
      <c r="E318" s="112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</row>
    <row r="319" spans="2:18">
      <c r="B319" s="112"/>
      <c r="C319" s="112"/>
      <c r="D319" s="112"/>
      <c r="E319" s="112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</row>
    <row r="320" spans="2:18">
      <c r="B320" s="112"/>
      <c r="C320" s="112"/>
      <c r="D320" s="112"/>
      <c r="E320" s="112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</row>
    <row r="321" spans="2:18">
      <c r="B321" s="112"/>
      <c r="C321" s="112"/>
      <c r="D321" s="112"/>
      <c r="E321" s="112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</row>
    <row r="322" spans="2:18">
      <c r="B322" s="112"/>
      <c r="C322" s="112"/>
      <c r="D322" s="112"/>
      <c r="E322" s="112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</row>
    <row r="323" spans="2:18">
      <c r="B323" s="112"/>
      <c r="C323" s="112"/>
      <c r="D323" s="112"/>
      <c r="E323" s="112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</row>
    <row r="324" spans="2:18">
      <c r="B324" s="112"/>
      <c r="C324" s="112"/>
      <c r="D324" s="112"/>
      <c r="E324" s="112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</row>
    <row r="325" spans="2:18">
      <c r="B325" s="112"/>
      <c r="C325" s="112"/>
      <c r="D325" s="112"/>
      <c r="E325" s="112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</row>
    <row r="326" spans="2:18">
      <c r="B326" s="112"/>
      <c r="C326" s="112"/>
      <c r="D326" s="112"/>
      <c r="E326" s="112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</row>
    <row r="327" spans="2:18">
      <c r="B327" s="112"/>
      <c r="C327" s="112"/>
      <c r="D327" s="112"/>
      <c r="E327" s="112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</row>
    <row r="328" spans="2:18">
      <c r="B328" s="112"/>
      <c r="C328" s="112"/>
      <c r="D328" s="112"/>
      <c r="E328" s="112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</row>
    <row r="329" spans="2:18">
      <c r="B329" s="112"/>
      <c r="C329" s="112"/>
      <c r="D329" s="112"/>
      <c r="E329" s="112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</row>
    <row r="330" spans="2:18">
      <c r="B330" s="112"/>
      <c r="C330" s="112"/>
      <c r="D330" s="112"/>
      <c r="E330" s="112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</row>
    <row r="331" spans="2:18">
      <c r="B331" s="112"/>
      <c r="C331" s="112"/>
      <c r="D331" s="112"/>
      <c r="E331" s="112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</row>
    <row r="332" spans="2:18">
      <c r="B332" s="112"/>
      <c r="C332" s="112"/>
      <c r="D332" s="112"/>
      <c r="E332" s="112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2:18">
      <c r="B333" s="112"/>
      <c r="C333" s="112"/>
      <c r="D333" s="112"/>
      <c r="E333" s="112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2:18">
      <c r="B334" s="112"/>
      <c r="C334" s="112"/>
      <c r="D334" s="112"/>
      <c r="E334" s="112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</row>
    <row r="335" spans="2:18">
      <c r="B335" s="112"/>
      <c r="C335" s="112"/>
      <c r="D335" s="112"/>
      <c r="E335" s="112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</row>
    <row r="336" spans="2:18">
      <c r="B336" s="112"/>
      <c r="C336" s="112"/>
      <c r="D336" s="112"/>
      <c r="E336" s="112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2"/>
      <c r="C337" s="112"/>
      <c r="D337" s="112"/>
      <c r="E337" s="112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2:18">
      <c r="B338" s="112"/>
      <c r="C338" s="112"/>
      <c r="D338" s="112"/>
      <c r="E338" s="112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2:18">
      <c r="B339" s="112"/>
      <c r="C339" s="112"/>
      <c r="D339" s="112"/>
      <c r="E339" s="112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2:18">
      <c r="B340" s="112"/>
      <c r="C340" s="112"/>
      <c r="D340" s="112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2:18">
      <c r="B341" s="112"/>
      <c r="C341" s="112"/>
      <c r="D341" s="112"/>
      <c r="E341" s="112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2"/>
      <c r="C342" s="112"/>
      <c r="D342" s="112"/>
      <c r="E342" s="112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2:18">
      <c r="B343" s="112"/>
      <c r="C343" s="112"/>
      <c r="D343" s="112"/>
      <c r="E343" s="112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112"/>
      <c r="C344" s="112"/>
      <c r="D344" s="112"/>
      <c r="E344" s="112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2:18">
      <c r="B345" s="112"/>
      <c r="C345" s="112"/>
      <c r="D345" s="112"/>
      <c r="E345" s="112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</row>
    <row r="346" spans="2:18">
      <c r="B346" s="112"/>
      <c r="C346" s="112"/>
      <c r="D346" s="112"/>
      <c r="E346" s="112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</row>
    <row r="347" spans="2:18">
      <c r="B347" s="112"/>
      <c r="C347" s="112"/>
      <c r="D347" s="112"/>
      <c r="E347" s="112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</row>
    <row r="348" spans="2:18">
      <c r="B348" s="112"/>
      <c r="C348" s="112"/>
      <c r="D348" s="112"/>
      <c r="E348" s="112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2:18">
      <c r="B349" s="112"/>
      <c r="C349" s="112"/>
      <c r="D349" s="112"/>
      <c r="E349" s="112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2:18">
      <c r="B350" s="112"/>
      <c r="C350" s="112"/>
      <c r="D350" s="112"/>
      <c r="E350" s="112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</row>
    <row r="351" spans="2:18">
      <c r="B351" s="112"/>
      <c r="C351" s="112"/>
      <c r="D351" s="112"/>
      <c r="E351" s="112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</row>
    <row r="352" spans="2:18">
      <c r="B352" s="112"/>
      <c r="C352" s="112"/>
      <c r="D352" s="112"/>
      <c r="E352" s="112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</row>
    <row r="353" spans="2:18">
      <c r="B353" s="112"/>
      <c r="C353" s="112"/>
      <c r="D353" s="112"/>
      <c r="E353" s="112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</row>
    <row r="354" spans="2:18">
      <c r="B354" s="112"/>
      <c r="C354" s="112"/>
      <c r="D354" s="112"/>
      <c r="E354" s="112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</row>
    <row r="355" spans="2:18">
      <c r="B355" s="112"/>
      <c r="C355" s="112"/>
      <c r="D355" s="112"/>
      <c r="E355" s="112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</row>
    <row r="356" spans="2:18">
      <c r="B356" s="112"/>
      <c r="C356" s="112"/>
      <c r="D356" s="112"/>
      <c r="E356" s="112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2:18">
      <c r="B357" s="112"/>
      <c r="C357" s="112"/>
      <c r="D357" s="112"/>
      <c r="E357" s="112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2:18">
      <c r="B358" s="112"/>
      <c r="C358" s="112"/>
      <c r="D358" s="112"/>
      <c r="E358" s="112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2:18">
      <c r="B359" s="112"/>
      <c r="C359" s="112"/>
      <c r="D359" s="112"/>
      <c r="E359" s="112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2:18">
      <c r="B360" s="112"/>
      <c r="C360" s="112"/>
      <c r="D360" s="112"/>
      <c r="E360" s="112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2:18">
      <c r="B361" s="112"/>
      <c r="C361" s="112"/>
      <c r="D361" s="112"/>
      <c r="E361" s="112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2:18">
      <c r="B362" s="112"/>
      <c r="C362" s="112"/>
      <c r="D362" s="112"/>
      <c r="E362" s="112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</row>
    <row r="363" spans="2:18">
      <c r="B363" s="112"/>
      <c r="C363" s="112"/>
      <c r="D363" s="112"/>
      <c r="E363" s="112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</row>
    <row r="364" spans="2:18">
      <c r="B364" s="112"/>
      <c r="C364" s="112"/>
      <c r="D364" s="112"/>
      <c r="E364" s="112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2:18">
      <c r="B365" s="112"/>
      <c r="C365" s="112"/>
      <c r="D365" s="112"/>
      <c r="E365" s="112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2:18">
      <c r="B366" s="112"/>
      <c r="C366" s="112"/>
      <c r="D366" s="112"/>
      <c r="E366" s="112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</row>
    <row r="367" spans="2:18">
      <c r="B367" s="112"/>
      <c r="C367" s="112"/>
      <c r="D367" s="112"/>
      <c r="E367" s="112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</row>
    <row r="368" spans="2:18">
      <c r="B368" s="112"/>
      <c r="C368" s="112"/>
      <c r="D368" s="112"/>
      <c r="E368" s="112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2:18">
      <c r="B369" s="112"/>
      <c r="C369" s="112"/>
      <c r="D369" s="112"/>
      <c r="E369" s="112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2:18">
      <c r="B370" s="112"/>
      <c r="C370" s="112"/>
      <c r="D370" s="112"/>
      <c r="E370" s="112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</row>
    <row r="371" spans="2:18">
      <c r="B371" s="112"/>
      <c r="C371" s="112"/>
      <c r="D371" s="112"/>
      <c r="E371" s="112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</row>
    <row r="372" spans="2:18">
      <c r="B372" s="112"/>
      <c r="C372" s="112"/>
      <c r="D372" s="112"/>
      <c r="E372" s="112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</row>
    <row r="373" spans="2:18">
      <c r="B373" s="112"/>
      <c r="C373" s="112"/>
      <c r="D373" s="112"/>
      <c r="E373" s="112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</row>
    <row r="374" spans="2:18">
      <c r="B374" s="112"/>
      <c r="C374" s="112"/>
      <c r="D374" s="112"/>
      <c r="E374" s="112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</row>
    <row r="375" spans="2:18">
      <c r="B375" s="112"/>
      <c r="C375" s="112"/>
      <c r="D375" s="112"/>
      <c r="E375" s="112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</row>
    <row r="376" spans="2:18">
      <c r="B376" s="112"/>
      <c r="C376" s="112"/>
      <c r="D376" s="112"/>
      <c r="E376" s="112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</row>
    <row r="377" spans="2:18">
      <c r="B377" s="112"/>
      <c r="C377" s="112"/>
      <c r="D377" s="112"/>
      <c r="E377" s="112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</row>
    <row r="378" spans="2:18">
      <c r="B378" s="112"/>
      <c r="C378" s="112"/>
      <c r="D378" s="112"/>
      <c r="E378" s="112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</row>
    <row r="379" spans="2:18">
      <c r="B379" s="112"/>
      <c r="C379" s="112"/>
      <c r="D379" s="112"/>
      <c r="E379" s="112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2:18">
      <c r="B380" s="112"/>
      <c r="C380" s="112"/>
      <c r="D380" s="112"/>
      <c r="E380" s="112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2:18">
      <c r="B381" s="112"/>
      <c r="C381" s="112"/>
      <c r="D381" s="112"/>
      <c r="E381" s="112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2:18">
      <c r="B382" s="112"/>
      <c r="C382" s="112"/>
      <c r="D382" s="112"/>
      <c r="E382" s="112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12"/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12"/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12"/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2"/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  <row r="701" spans="2:18">
      <c r="B701" s="112"/>
      <c r="C701" s="112"/>
      <c r="D701" s="112"/>
      <c r="E701" s="112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</row>
    <row r="702" spans="2:18">
      <c r="B702" s="112"/>
      <c r="C702" s="112"/>
      <c r="D702" s="112"/>
      <c r="E702" s="112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</row>
    <row r="703" spans="2:18">
      <c r="B703" s="112"/>
      <c r="C703" s="112"/>
      <c r="D703" s="112"/>
      <c r="E703" s="112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</row>
    <row r="704" spans="2:18">
      <c r="B704" s="112"/>
      <c r="C704" s="112"/>
      <c r="D704" s="112"/>
      <c r="E704" s="112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</row>
    <row r="705" spans="2:18">
      <c r="B705" s="112"/>
      <c r="C705" s="112"/>
      <c r="D705" s="112"/>
      <c r="E705" s="112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</row>
    <row r="706" spans="2:18">
      <c r="B706" s="112"/>
      <c r="C706" s="112"/>
      <c r="D706" s="112"/>
      <c r="E706" s="112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</row>
    <row r="707" spans="2:18">
      <c r="B707" s="112"/>
      <c r="C707" s="112"/>
      <c r="D707" s="112"/>
      <c r="E707" s="112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</row>
    <row r="708" spans="2:18">
      <c r="B708" s="112"/>
      <c r="C708" s="112"/>
      <c r="D708" s="112"/>
      <c r="E708" s="112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</row>
    <row r="709" spans="2:18">
      <c r="B709" s="112"/>
      <c r="C709" s="112"/>
      <c r="D709" s="112"/>
      <c r="E709" s="112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</row>
    <row r="710" spans="2:18">
      <c r="B710" s="112"/>
      <c r="C710" s="112"/>
      <c r="D710" s="112"/>
      <c r="E710" s="112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</row>
    <row r="711" spans="2:18">
      <c r="B711" s="112"/>
      <c r="C711" s="112"/>
      <c r="D711" s="112"/>
      <c r="E711" s="112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</row>
    <row r="712" spans="2:18">
      <c r="B712" s="112"/>
      <c r="C712" s="112"/>
      <c r="D712" s="112"/>
      <c r="E712" s="112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</row>
    <row r="713" spans="2:18">
      <c r="B713" s="112"/>
      <c r="C713" s="112"/>
      <c r="D713" s="112"/>
      <c r="E713" s="112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</row>
    <row r="714" spans="2:18">
      <c r="B714" s="112"/>
      <c r="C714" s="112"/>
      <c r="D714" s="112"/>
      <c r="E714" s="112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</row>
    <row r="715" spans="2:18">
      <c r="B715" s="112"/>
      <c r="C715" s="112"/>
      <c r="D715" s="112"/>
      <c r="E715" s="112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</row>
    <row r="716" spans="2:18">
      <c r="B716" s="112"/>
      <c r="C716" s="112"/>
      <c r="D716" s="112"/>
      <c r="E716" s="112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</row>
    <row r="717" spans="2:18">
      <c r="B717" s="112"/>
      <c r="C717" s="112"/>
      <c r="D717" s="112"/>
      <c r="E717" s="112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</row>
    <row r="718" spans="2:18">
      <c r="B718" s="112"/>
      <c r="C718" s="112"/>
      <c r="D718" s="112"/>
      <c r="E718" s="112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</row>
    <row r="719" spans="2:18">
      <c r="B719" s="112"/>
      <c r="C719" s="112"/>
      <c r="D719" s="112"/>
      <c r="E719" s="112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</row>
    <row r="720" spans="2:18">
      <c r="B720" s="112"/>
      <c r="C720" s="112"/>
      <c r="D720" s="112"/>
      <c r="E720" s="112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</row>
    <row r="721" spans="2:18">
      <c r="B721" s="112"/>
      <c r="C721" s="112"/>
      <c r="D721" s="112"/>
      <c r="E721" s="112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</row>
    <row r="722" spans="2:18">
      <c r="B722" s="112"/>
      <c r="C722" s="112"/>
      <c r="D722" s="112"/>
      <c r="E722" s="112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</row>
    <row r="723" spans="2:18">
      <c r="B723" s="112"/>
      <c r="C723" s="112"/>
      <c r="D723" s="112"/>
      <c r="E723" s="112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</row>
    <row r="724" spans="2:18">
      <c r="B724" s="112"/>
      <c r="C724" s="112"/>
      <c r="D724" s="112"/>
      <c r="E724" s="112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</row>
    <row r="725" spans="2:18">
      <c r="B725" s="112"/>
      <c r="C725" s="112"/>
      <c r="D725" s="112"/>
      <c r="E725" s="112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</row>
    <row r="726" spans="2:18">
      <c r="B726" s="112"/>
      <c r="C726" s="112"/>
      <c r="D726" s="112"/>
      <c r="E726" s="112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</row>
    <row r="727" spans="2:18">
      <c r="B727" s="112"/>
      <c r="C727" s="112"/>
      <c r="D727" s="112"/>
      <c r="E727" s="112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</row>
    <row r="728" spans="2:18">
      <c r="B728" s="112"/>
      <c r="C728" s="112"/>
      <c r="D728" s="112"/>
      <c r="E728" s="112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</row>
    <row r="729" spans="2:18">
      <c r="B729" s="112"/>
      <c r="C729" s="112"/>
      <c r="D729" s="112"/>
      <c r="E729" s="112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</row>
    <row r="730" spans="2:18">
      <c r="B730" s="112"/>
      <c r="C730" s="112"/>
      <c r="D730" s="112"/>
      <c r="E730" s="112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</row>
    <row r="731" spans="2:18">
      <c r="B731" s="112"/>
      <c r="C731" s="112"/>
      <c r="D731" s="112"/>
      <c r="E731" s="112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</row>
    <row r="732" spans="2:18">
      <c r="B732" s="112"/>
      <c r="C732" s="112"/>
      <c r="D732" s="112"/>
      <c r="E732" s="112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</row>
    <row r="733" spans="2:18">
      <c r="B733" s="112"/>
      <c r="C733" s="112"/>
      <c r="D733" s="112"/>
      <c r="E733" s="112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</row>
    <row r="734" spans="2:18">
      <c r="B734" s="112"/>
      <c r="C734" s="112"/>
      <c r="D734" s="112"/>
      <c r="E734" s="112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</row>
    <row r="735" spans="2:18">
      <c r="B735" s="112"/>
      <c r="C735" s="112"/>
      <c r="D735" s="112"/>
      <c r="E735" s="112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</row>
    <row r="736" spans="2:18">
      <c r="B736" s="112"/>
      <c r="C736" s="112"/>
      <c r="D736" s="112"/>
      <c r="E736" s="112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</row>
    <row r="737" spans="2:18">
      <c r="B737" s="112"/>
      <c r="C737" s="112"/>
      <c r="D737" s="112"/>
      <c r="E737" s="112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</row>
    <row r="738" spans="2:18">
      <c r="B738" s="112"/>
      <c r="C738" s="112"/>
      <c r="D738" s="112"/>
      <c r="E738" s="112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</row>
    <row r="739" spans="2:18">
      <c r="B739" s="112"/>
      <c r="C739" s="112"/>
      <c r="D739" s="112"/>
      <c r="E739" s="112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</row>
    <row r="740" spans="2:18">
      <c r="B740" s="112"/>
      <c r="C740" s="112"/>
      <c r="D740" s="112"/>
      <c r="E740" s="112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</row>
    <row r="741" spans="2:18">
      <c r="B741" s="112"/>
      <c r="C741" s="112"/>
      <c r="D741" s="112"/>
      <c r="E741" s="112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</row>
    <row r="742" spans="2:18">
      <c r="B742" s="112"/>
      <c r="C742" s="112"/>
      <c r="D742" s="112"/>
      <c r="E742" s="112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</row>
    <row r="743" spans="2:18">
      <c r="B743" s="112"/>
      <c r="C743" s="112"/>
      <c r="D743" s="112"/>
      <c r="E743" s="112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</row>
    <row r="744" spans="2:18">
      <c r="B744" s="112"/>
      <c r="C744" s="112"/>
      <c r="D744" s="112"/>
      <c r="E744" s="112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</row>
    <row r="745" spans="2:18">
      <c r="B745" s="112"/>
      <c r="C745" s="112"/>
      <c r="D745" s="112"/>
      <c r="E745" s="112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</row>
    <row r="746" spans="2:18">
      <c r="B746" s="112"/>
      <c r="C746" s="112"/>
      <c r="D746" s="112"/>
      <c r="E746" s="112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</row>
    <row r="747" spans="2:18">
      <c r="B747" s="112"/>
      <c r="C747" s="112"/>
      <c r="D747" s="112"/>
      <c r="E747" s="112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</row>
    <row r="748" spans="2:18">
      <c r="B748" s="112"/>
      <c r="C748" s="112"/>
      <c r="D748" s="112"/>
      <c r="E748" s="112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</row>
    <row r="749" spans="2:18">
      <c r="B749" s="112"/>
      <c r="C749" s="112"/>
      <c r="D749" s="112"/>
      <c r="E749" s="112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</row>
    <row r="750" spans="2:18">
      <c r="B750" s="112"/>
      <c r="C750" s="112"/>
      <c r="D750" s="112"/>
      <c r="E750" s="112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</row>
    <row r="751" spans="2:18">
      <c r="B751" s="112"/>
      <c r="C751" s="112"/>
      <c r="D751" s="112"/>
      <c r="E751" s="112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</row>
    <row r="752" spans="2:18">
      <c r="B752" s="112"/>
      <c r="C752" s="112"/>
      <c r="D752" s="112"/>
      <c r="E752" s="112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</row>
    <row r="753" spans="2:18">
      <c r="B753" s="112"/>
      <c r="C753" s="112"/>
      <c r="D753" s="112"/>
      <c r="E753" s="112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</row>
    <row r="754" spans="2:18">
      <c r="B754" s="112"/>
      <c r="C754" s="112"/>
      <c r="D754" s="112"/>
      <c r="E754" s="112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</row>
    <row r="755" spans="2:18">
      <c r="B755" s="112"/>
      <c r="C755" s="112"/>
      <c r="D755" s="112"/>
      <c r="E755" s="112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</row>
    <row r="756" spans="2:18">
      <c r="B756" s="112"/>
      <c r="C756" s="112"/>
      <c r="D756" s="112"/>
      <c r="E756" s="112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</row>
    <row r="757" spans="2:18">
      <c r="B757" s="112"/>
      <c r="C757" s="112"/>
      <c r="D757" s="112"/>
      <c r="E757" s="112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</row>
    <row r="758" spans="2:18">
      <c r="B758" s="112"/>
      <c r="C758" s="112"/>
      <c r="D758" s="112"/>
      <c r="E758" s="112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</row>
    <row r="759" spans="2:18">
      <c r="B759" s="112"/>
      <c r="C759" s="112"/>
      <c r="D759" s="112"/>
      <c r="E759" s="112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</row>
    <row r="760" spans="2:18">
      <c r="B760" s="112"/>
      <c r="C760" s="112"/>
      <c r="D760" s="112"/>
      <c r="E760" s="112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</row>
    <row r="761" spans="2:18">
      <c r="B761" s="112"/>
      <c r="C761" s="112"/>
      <c r="D761" s="112"/>
      <c r="E761" s="112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</row>
    <row r="762" spans="2:18">
      <c r="B762" s="112"/>
      <c r="C762" s="112"/>
      <c r="D762" s="112"/>
      <c r="E762" s="112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</row>
    <row r="763" spans="2:18">
      <c r="B763" s="112"/>
      <c r="C763" s="112"/>
      <c r="D763" s="112"/>
      <c r="E763" s="112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</row>
    <row r="764" spans="2:18">
      <c r="B764" s="112"/>
      <c r="C764" s="112"/>
      <c r="D764" s="112"/>
      <c r="E764" s="112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</row>
    <row r="765" spans="2:18">
      <c r="B765" s="112"/>
      <c r="C765" s="112"/>
      <c r="D765" s="112"/>
      <c r="E765" s="112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</row>
    <row r="766" spans="2:18">
      <c r="B766" s="112"/>
      <c r="C766" s="112"/>
      <c r="D766" s="112"/>
      <c r="E766" s="112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</row>
    <row r="767" spans="2:18">
      <c r="B767" s="112"/>
      <c r="C767" s="112"/>
      <c r="D767" s="112"/>
      <c r="E767" s="112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</row>
    <row r="768" spans="2:18">
      <c r="B768" s="112"/>
      <c r="C768" s="112"/>
      <c r="D768" s="112"/>
      <c r="E768" s="112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</row>
    <row r="769" spans="2:18">
      <c r="B769" s="112"/>
      <c r="C769" s="112"/>
      <c r="D769" s="112"/>
      <c r="E769" s="112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</row>
    <row r="770" spans="2:18">
      <c r="B770" s="112"/>
      <c r="C770" s="112"/>
      <c r="D770" s="112"/>
      <c r="E770" s="112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</row>
    <row r="771" spans="2:18">
      <c r="B771" s="112"/>
      <c r="C771" s="112"/>
      <c r="D771" s="112"/>
      <c r="E771" s="112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</row>
    <row r="772" spans="2:18">
      <c r="B772" s="112"/>
      <c r="C772" s="112"/>
      <c r="D772" s="112"/>
      <c r="E772" s="112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</row>
    <row r="773" spans="2:18">
      <c r="B773" s="112"/>
      <c r="C773" s="112"/>
      <c r="D773" s="112"/>
      <c r="E773" s="112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</row>
    <row r="774" spans="2:18">
      <c r="B774" s="112"/>
      <c r="C774" s="112"/>
      <c r="D774" s="112"/>
      <c r="E774" s="112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</row>
    <row r="775" spans="2:18">
      <c r="B775" s="112"/>
      <c r="C775" s="112"/>
      <c r="D775" s="112"/>
      <c r="E775" s="112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</row>
    <row r="776" spans="2:18">
      <c r="B776" s="112"/>
      <c r="C776" s="112"/>
      <c r="D776" s="112"/>
      <c r="E776" s="112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</row>
    <row r="777" spans="2:18">
      <c r="B777" s="112"/>
      <c r="C777" s="112"/>
      <c r="D777" s="112"/>
      <c r="E777" s="112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</row>
    <row r="778" spans="2:18">
      <c r="B778" s="112"/>
      <c r="C778" s="112"/>
      <c r="D778" s="112"/>
      <c r="E778" s="112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</row>
    <row r="779" spans="2:18">
      <c r="B779" s="112"/>
      <c r="C779" s="112"/>
      <c r="D779" s="112"/>
      <c r="E779" s="112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</row>
    <row r="780" spans="2:18">
      <c r="B780" s="112"/>
      <c r="C780" s="112"/>
      <c r="D780" s="112"/>
      <c r="E780" s="112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</row>
    <row r="781" spans="2:18">
      <c r="B781" s="112"/>
      <c r="C781" s="112"/>
      <c r="D781" s="112"/>
      <c r="E781" s="112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</row>
    <row r="782" spans="2:18">
      <c r="B782" s="112"/>
      <c r="C782" s="112"/>
      <c r="D782" s="112"/>
      <c r="E782" s="112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</row>
    <row r="783" spans="2:18">
      <c r="B783" s="112"/>
      <c r="C783" s="112"/>
      <c r="D783" s="112"/>
      <c r="E783" s="112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</row>
    <row r="784" spans="2:18">
      <c r="B784" s="112"/>
      <c r="C784" s="112"/>
      <c r="D784" s="112"/>
      <c r="E784" s="112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</row>
    <row r="785" spans="2:18">
      <c r="B785" s="112"/>
      <c r="C785" s="112"/>
      <c r="D785" s="112"/>
      <c r="E785" s="112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</row>
    <row r="786" spans="2:18">
      <c r="B786" s="112"/>
      <c r="C786" s="112"/>
      <c r="D786" s="112"/>
      <c r="E786" s="112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</row>
    <row r="787" spans="2:18">
      <c r="B787" s="112"/>
      <c r="C787" s="112"/>
      <c r="D787" s="112"/>
      <c r="E787" s="112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</row>
    <row r="788" spans="2:18">
      <c r="B788" s="112"/>
      <c r="C788" s="112"/>
      <c r="D788" s="112"/>
      <c r="E788" s="112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</row>
    <row r="789" spans="2:18">
      <c r="B789" s="112"/>
      <c r="C789" s="112"/>
      <c r="D789" s="112"/>
      <c r="E789" s="112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</row>
    <row r="790" spans="2:18">
      <c r="B790" s="112"/>
      <c r="C790" s="112"/>
      <c r="D790" s="112"/>
      <c r="E790" s="112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</row>
    <row r="791" spans="2:18">
      <c r="B791" s="112"/>
      <c r="C791" s="112"/>
      <c r="D791" s="112"/>
      <c r="E791" s="112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</row>
    <row r="792" spans="2:18">
      <c r="B792" s="112"/>
      <c r="C792" s="112"/>
      <c r="D792" s="112"/>
      <c r="E792" s="112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</row>
    <row r="793" spans="2:18">
      <c r="B793" s="112"/>
      <c r="C793" s="112"/>
      <c r="D793" s="112"/>
      <c r="E793" s="112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</row>
    <row r="794" spans="2:18">
      <c r="B794" s="112"/>
      <c r="C794" s="112"/>
      <c r="D794" s="112"/>
      <c r="E794" s="112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</row>
    <row r="795" spans="2:18">
      <c r="B795" s="112"/>
      <c r="C795" s="112"/>
      <c r="D795" s="112"/>
      <c r="E795" s="112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</row>
    <row r="796" spans="2:18">
      <c r="B796" s="112"/>
      <c r="C796" s="112"/>
      <c r="D796" s="112"/>
      <c r="E796" s="112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</row>
    <row r="797" spans="2:18">
      <c r="B797" s="112"/>
      <c r="C797" s="112"/>
      <c r="D797" s="112"/>
      <c r="E797" s="112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</row>
    <row r="798" spans="2:18">
      <c r="B798" s="112"/>
      <c r="C798" s="112"/>
      <c r="D798" s="112"/>
      <c r="E798" s="112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</row>
    <row r="799" spans="2:18">
      <c r="B799" s="112"/>
      <c r="C799" s="112"/>
      <c r="D799" s="112"/>
      <c r="E799" s="112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</row>
    <row r="800" spans="2:18">
      <c r="B800" s="112"/>
      <c r="C800" s="112"/>
      <c r="D800" s="112"/>
      <c r="E800" s="112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</row>
    <row r="801" spans="2:18">
      <c r="B801" s="112"/>
      <c r="C801" s="112"/>
      <c r="D801" s="112"/>
      <c r="E801" s="112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</row>
    <row r="802" spans="2:18">
      <c r="B802" s="112"/>
      <c r="C802" s="112"/>
      <c r="D802" s="112"/>
      <c r="E802" s="112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</row>
    <row r="803" spans="2:18">
      <c r="B803" s="112"/>
      <c r="C803" s="112"/>
      <c r="D803" s="112"/>
      <c r="E803" s="112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</row>
    <row r="804" spans="2:18">
      <c r="B804" s="112"/>
      <c r="C804" s="112"/>
      <c r="D804" s="112"/>
      <c r="E804" s="112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</row>
    <row r="805" spans="2:18">
      <c r="B805" s="112"/>
      <c r="C805" s="112"/>
      <c r="D805" s="112"/>
      <c r="E805" s="112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</row>
    <row r="806" spans="2:18">
      <c r="B806" s="112"/>
      <c r="C806" s="112"/>
      <c r="D806" s="112"/>
      <c r="E806" s="112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</row>
    <row r="807" spans="2:18">
      <c r="B807" s="112"/>
      <c r="C807" s="112"/>
      <c r="D807" s="112"/>
      <c r="E807" s="112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</row>
    <row r="808" spans="2:18">
      <c r="B808" s="112"/>
      <c r="C808" s="112"/>
      <c r="D808" s="112"/>
      <c r="E808" s="112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</row>
    <row r="809" spans="2:18">
      <c r="B809" s="112"/>
      <c r="C809" s="112"/>
      <c r="D809" s="112"/>
      <c r="E809" s="112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</row>
    <row r="810" spans="2:18">
      <c r="B810" s="112"/>
      <c r="C810" s="112"/>
      <c r="D810" s="112"/>
      <c r="E810" s="112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</row>
    <row r="811" spans="2:18">
      <c r="B811" s="112"/>
      <c r="C811" s="112"/>
      <c r="D811" s="112"/>
      <c r="E811" s="112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</row>
    <row r="812" spans="2:18">
      <c r="B812" s="112"/>
      <c r="C812" s="112"/>
      <c r="D812" s="112"/>
      <c r="E812" s="112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</row>
    <row r="813" spans="2:18">
      <c r="B813" s="112"/>
      <c r="C813" s="112"/>
      <c r="D813" s="112"/>
      <c r="E813" s="112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</row>
    <row r="814" spans="2:18">
      <c r="B814" s="112"/>
      <c r="C814" s="112"/>
      <c r="D814" s="112"/>
      <c r="E814" s="112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</row>
    <row r="815" spans="2:18">
      <c r="B815" s="112"/>
      <c r="C815" s="112"/>
      <c r="D815" s="112"/>
      <c r="E815" s="112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</row>
    <row r="816" spans="2:18">
      <c r="B816" s="112"/>
      <c r="C816" s="112"/>
      <c r="D816" s="112"/>
      <c r="E816" s="112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</row>
    <row r="817" spans="2:18">
      <c r="B817" s="112"/>
      <c r="C817" s="112"/>
      <c r="D817" s="112"/>
      <c r="E817" s="112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</row>
    <row r="818" spans="2:18">
      <c r="B818" s="112"/>
      <c r="C818" s="112"/>
      <c r="D818" s="112"/>
      <c r="E818" s="112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</row>
    <row r="819" spans="2:18">
      <c r="B819" s="112"/>
      <c r="C819" s="112"/>
      <c r="D819" s="112"/>
      <c r="E819" s="112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</row>
    <row r="820" spans="2:18">
      <c r="B820" s="112"/>
      <c r="C820" s="112"/>
      <c r="D820" s="112"/>
      <c r="E820" s="112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</row>
    <row r="821" spans="2:18">
      <c r="B821" s="112"/>
      <c r="C821" s="112"/>
      <c r="D821" s="112"/>
      <c r="E821" s="112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</row>
    <row r="822" spans="2:18">
      <c r="B822" s="112"/>
      <c r="C822" s="112"/>
      <c r="D822" s="112"/>
      <c r="E822" s="112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</row>
    <row r="823" spans="2:18">
      <c r="B823" s="112"/>
      <c r="C823" s="112"/>
      <c r="D823" s="112"/>
      <c r="E823" s="112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</row>
    <row r="824" spans="2:18">
      <c r="B824" s="112"/>
      <c r="C824" s="112"/>
      <c r="D824" s="112"/>
      <c r="E824" s="112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</row>
    <row r="825" spans="2:18">
      <c r="B825" s="112"/>
      <c r="C825" s="112"/>
      <c r="D825" s="112"/>
      <c r="E825" s="112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</row>
    <row r="826" spans="2:18">
      <c r="B826" s="112"/>
      <c r="C826" s="112"/>
      <c r="D826" s="112"/>
      <c r="E826" s="112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</row>
    <row r="827" spans="2:18">
      <c r="B827" s="112"/>
      <c r="C827" s="112"/>
      <c r="D827" s="112"/>
      <c r="E827" s="112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</row>
    <row r="828" spans="2:18">
      <c r="B828" s="112"/>
      <c r="C828" s="112"/>
      <c r="D828" s="112"/>
      <c r="E828" s="112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</row>
    <row r="829" spans="2:18">
      <c r="B829" s="112"/>
      <c r="C829" s="112"/>
      <c r="D829" s="112"/>
      <c r="E829" s="112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</row>
    <row r="830" spans="2:18">
      <c r="B830" s="112"/>
      <c r="C830" s="112"/>
      <c r="D830" s="112"/>
      <c r="E830" s="112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</row>
    <row r="831" spans="2:18">
      <c r="B831" s="112"/>
      <c r="C831" s="112"/>
      <c r="D831" s="112"/>
      <c r="E831" s="112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</row>
    <row r="832" spans="2:18">
      <c r="B832" s="112"/>
      <c r="C832" s="112"/>
      <c r="D832" s="112"/>
      <c r="E832" s="112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</row>
    <row r="833" spans="2:18">
      <c r="B833" s="112"/>
      <c r="C833" s="112"/>
      <c r="D833" s="112"/>
      <c r="E833" s="112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</row>
    <row r="834" spans="2:18">
      <c r="B834" s="112"/>
      <c r="C834" s="112"/>
      <c r="D834" s="112"/>
      <c r="E834" s="112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</row>
    <row r="835" spans="2:18">
      <c r="B835" s="112"/>
      <c r="C835" s="112"/>
      <c r="D835" s="112"/>
      <c r="E835" s="112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</row>
    <row r="836" spans="2:18">
      <c r="B836" s="112"/>
      <c r="C836" s="112"/>
      <c r="D836" s="112"/>
      <c r="E836" s="112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</row>
    <row r="837" spans="2:18">
      <c r="B837" s="112"/>
      <c r="C837" s="112"/>
      <c r="D837" s="112"/>
      <c r="E837" s="112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</row>
    <row r="838" spans="2:18">
      <c r="B838" s="112"/>
      <c r="C838" s="112"/>
      <c r="D838" s="112"/>
      <c r="E838" s="112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</row>
    <row r="839" spans="2:18">
      <c r="B839" s="112"/>
      <c r="C839" s="112"/>
      <c r="D839" s="112"/>
      <c r="E839" s="112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</row>
    <row r="840" spans="2:18">
      <c r="B840" s="112"/>
      <c r="C840" s="112"/>
      <c r="D840" s="112"/>
      <c r="E840" s="112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</row>
    <row r="841" spans="2:18">
      <c r="B841" s="112"/>
      <c r="C841" s="112"/>
      <c r="D841" s="112"/>
      <c r="E841" s="112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</row>
    <row r="842" spans="2:18">
      <c r="B842" s="112"/>
      <c r="C842" s="112"/>
      <c r="D842" s="112"/>
      <c r="E842" s="112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</row>
    <row r="843" spans="2:18">
      <c r="B843" s="112"/>
      <c r="C843" s="112"/>
      <c r="D843" s="112"/>
      <c r="E843" s="112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</row>
    <row r="844" spans="2:18">
      <c r="B844" s="112"/>
      <c r="C844" s="112"/>
      <c r="D844" s="112"/>
      <c r="E844" s="112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</row>
    <row r="845" spans="2:18">
      <c r="B845" s="112"/>
      <c r="C845" s="112"/>
      <c r="D845" s="112"/>
      <c r="E845" s="112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</row>
    <row r="846" spans="2:18">
      <c r="B846" s="112"/>
      <c r="C846" s="112"/>
      <c r="D846" s="112"/>
      <c r="E846" s="112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</row>
    <row r="847" spans="2:18">
      <c r="B847" s="112"/>
      <c r="C847" s="112"/>
      <c r="D847" s="112"/>
      <c r="E847" s="112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</row>
    <row r="848" spans="2:18">
      <c r="B848" s="112"/>
      <c r="C848" s="112"/>
      <c r="D848" s="112"/>
      <c r="E848" s="112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</row>
    <row r="849" spans="2:18">
      <c r="B849" s="112"/>
      <c r="C849" s="112"/>
      <c r="D849" s="112"/>
      <c r="E849" s="112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</row>
    <row r="850" spans="2:18">
      <c r="B850" s="112"/>
      <c r="C850" s="112"/>
      <c r="D850" s="112"/>
      <c r="E850" s="112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</row>
    <row r="851" spans="2:18">
      <c r="B851" s="112"/>
      <c r="C851" s="112"/>
      <c r="D851" s="112"/>
      <c r="E851" s="112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</row>
    <row r="852" spans="2:18">
      <c r="B852" s="112"/>
      <c r="C852" s="112"/>
      <c r="D852" s="112"/>
      <c r="E852" s="112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</row>
    <row r="853" spans="2:18">
      <c r="B853" s="112"/>
      <c r="C853" s="112"/>
      <c r="D853" s="112"/>
      <c r="E853" s="112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</row>
    <row r="854" spans="2:18">
      <c r="B854" s="112"/>
      <c r="C854" s="112"/>
      <c r="D854" s="112"/>
      <c r="E854" s="112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</row>
    <row r="855" spans="2:18">
      <c r="B855" s="112"/>
      <c r="C855" s="112"/>
      <c r="D855" s="112"/>
      <c r="E855" s="112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</row>
    <row r="856" spans="2:18">
      <c r="B856" s="112"/>
      <c r="C856" s="112"/>
      <c r="D856" s="112"/>
      <c r="E856" s="112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</row>
    <row r="857" spans="2:18">
      <c r="B857" s="112"/>
      <c r="C857" s="112"/>
      <c r="D857" s="112"/>
      <c r="E857" s="112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</row>
    <row r="858" spans="2:18">
      <c r="B858" s="112"/>
      <c r="C858" s="112"/>
      <c r="D858" s="112"/>
      <c r="E858" s="112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</row>
    <row r="859" spans="2:18">
      <c r="B859" s="112"/>
      <c r="C859" s="112"/>
      <c r="D859" s="112"/>
      <c r="E859" s="112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</row>
    <row r="860" spans="2:18">
      <c r="B860" s="112"/>
      <c r="C860" s="112"/>
      <c r="D860" s="112"/>
      <c r="E860" s="112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</row>
    <row r="861" spans="2:18">
      <c r="B861" s="112"/>
      <c r="C861" s="112"/>
      <c r="D861" s="112"/>
      <c r="E861" s="112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</row>
    <row r="862" spans="2:18">
      <c r="B862" s="112"/>
      <c r="C862" s="112"/>
      <c r="D862" s="112"/>
      <c r="E862" s="112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</row>
    <row r="863" spans="2:18">
      <c r="B863" s="112"/>
      <c r="C863" s="112"/>
      <c r="D863" s="112"/>
      <c r="E863" s="112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</row>
    <row r="864" spans="2:18">
      <c r="B864" s="112"/>
      <c r="C864" s="112"/>
      <c r="D864" s="112"/>
      <c r="E864" s="112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</row>
    <row r="865" spans="2:18">
      <c r="B865" s="112"/>
      <c r="C865" s="112"/>
      <c r="D865" s="112"/>
      <c r="E865" s="112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</row>
    <row r="866" spans="2:18">
      <c r="B866" s="112"/>
      <c r="C866" s="112"/>
      <c r="D866" s="112"/>
      <c r="E866" s="112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</row>
    <row r="867" spans="2:18">
      <c r="B867" s="112"/>
      <c r="C867" s="112"/>
      <c r="D867" s="112"/>
      <c r="E867" s="112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</row>
    <row r="868" spans="2:18">
      <c r="B868" s="112"/>
      <c r="C868" s="112"/>
      <c r="D868" s="112"/>
      <c r="E868" s="112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</row>
    <row r="869" spans="2:18">
      <c r="B869" s="112"/>
      <c r="C869" s="112"/>
      <c r="D869" s="112"/>
      <c r="E869" s="112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</row>
    <row r="870" spans="2:18">
      <c r="B870" s="112"/>
      <c r="C870" s="112"/>
      <c r="D870" s="112"/>
      <c r="E870" s="112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</row>
    <row r="871" spans="2:18">
      <c r="B871" s="112"/>
      <c r="C871" s="112"/>
      <c r="D871" s="112"/>
      <c r="E871" s="112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</row>
    <row r="872" spans="2:18">
      <c r="B872" s="112"/>
      <c r="C872" s="112"/>
      <c r="D872" s="112"/>
      <c r="E872" s="112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</row>
    <row r="873" spans="2:18">
      <c r="B873" s="112"/>
      <c r="C873" s="112"/>
      <c r="D873" s="112"/>
      <c r="E873" s="112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</row>
    <row r="874" spans="2:18">
      <c r="B874" s="112"/>
      <c r="C874" s="112"/>
      <c r="D874" s="112"/>
      <c r="E874" s="112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</row>
    <row r="875" spans="2:18">
      <c r="B875" s="112"/>
      <c r="C875" s="112"/>
      <c r="D875" s="112"/>
      <c r="E875" s="112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</row>
    <row r="876" spans="2:18">
      <c r="B876" s="112"/>
      <c r="C876" s="112"/>
      <c r="D876" s="112"/>
      <c r="E876" s="112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</row>
    <row r="877" spans="2:18">
      <c r="B877" s="112"/>
      <c r="C877" s="112"/>
      <c r="D877" s="112"/>
      <c r="E877" s="112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</row>
    <row r="878" spans="2:18">
      <c r="B878" s="112"/>
      <c r="C878" s="112"/>
      <c r="D878" s="112"/>
      <c r="E878" s="112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</row>
    <row r="879" spans="2:18">
      <c r="B879" s="112"/>
      <c r="C879" s="112"/>
      <c r="D879" s="112"/>
      <c r="E879" s="112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</row>
    <row r="880" spans="2:18">
      <c r="B880" s="112"/>
      <c r="C880" s="112"/>
      <c r="D880" s="112"/>
      <c r="E880" s="112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</row>
    <row r="881" spans="2:18">
      <c r="B881" s="112"/>
      <c r="C881" s="112"/>
      <c r="D881" s="112"/>
      <c r="E881" s="112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</row>
    <row r="882" spans="2:18">
      <c r="B882" s="112"/>
      <c r="C882" s="112"/>
      <c r="D882" s="112"/>
      <c r="E882" s="112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</row>
    <row r="883" spans="2:18">
      <c r="B883" s="112"/>
      <c r="C883" s="112"/>
      <c r="D883" s="112"/>
      <c r="E883" s="112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</row>
    <row r="884" spans="2:18">
      <c r="B884" s="112"/>
      <c r="C884" s="112"/>
      <c r="D884" s="112"/>
      <c r="E884" s="112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</row>
    <row r="885" spans="2:18">
      <c r="B885" s="112"/>
      <c r="C885" s="112"/>
      <c r="D885" s="112"/>
      <c r="E885" s="112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</row>
    <row r="886" spans="2:18">
      <c r="B886" s="112"/>
      <c r="C886" s="112"/>
      <c r="D886" s="112"/>
      <c r="E886" s="112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</row>
    <row r="887" spans="2:18">
      <c r="B887" s="112"/>
      <c r="C887" s="112"/>
      <c r="D887" s="112"/>
      <c r="E887" s="112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</row>
    <row r="888" spans="2:18">
      <c r="B888" s="112"/>
      <c r="C888" s="112"/>
      <c r="D888" s="112"/>
      <c r="E888" s="112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</row>
    <row r="889" spans="2:18">
      <c r="B889" s="112"/>
      <c r="C889" s="112"/>
      <c r="D889" s="112"/>
      <c r="E889" s="112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</row>
    <row r="890" spans="2:18">
      <c r="B890" s="112"/>
      <c r="C890" s="112"/>
      <c r="D890" s="112"/>
      <c r="E890" s="112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</row>
    <row r="891" spans="2:18">
      <c r="B891" s="112"/>
      <c r="C891" s="112"/>
      <c r="D891" s="112"/>
      <c r="E891" s="112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</row>
    <row r="892" spans="2:18">
      <c r="B892" s="112"/>
      <c r="C892" s="112"/>
      <c r="D892" s="112"/>
      <c r="E892" s="112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</row>
    <row r="893" spans="2:18">
      <c r="B893" s="112"/>
      <c r="C893" s="112"/>
      <c r="D893" s="112"/>
      <c r="E893" s="112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</row>
    <row r="894" spans="2:18">
      <c r="B894" s="112"/>
      <c r="C894" s="112"/>
      <c r="D894" s="112"/>
      <c r="E894" s="112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</row>
    <row r="895" spans="2:18">
      <c r="B895" s="112"/>
      <c r="C895" s="112"/>
      <c r="D895" s="112"/>
      <c r="E895" s="112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</row>
    <row r="896" spans="2:18">
      <c r="B896" s="112"/>
      <c r="C896" s="112"/>
      <c r="D896" s="112"/>
      <c r="E896" s="112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</row>
    <row r="897" spans="2:18">
      <c r="B897" s="112"/>
      <c r="C897" s="112"/>
      <c r="D897" s="112"/>
      <c r="E897" s="112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</row>
    <row r="898" spans="2:18">
      <c r="B898" s="112"/>
      <c r="C898" s="112"/>
      <c r="D898" s="112"/>
      <c r="E898" s="112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</row>
    <row r="899" spans="2:18">
      <c r="B899" s="112"/>
      <c r="C899" s="112"/>
      <c r="D899" s="112"/>
      <c r="E899" s="112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</row>
    <row r="900" spans="2:18">
      <c r="B900" s="112"/>
      <c r="C900" s="112"/>
      <c r="D900" s="112"/>
      <c r="E900" s="112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</row>
    <row r="901" spans="2:18">
      <c r="B901" s="112"/>
      <c r="C901" s="112"/>
      <c r="D901" s="112"/>
      <c r="E901" s="112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</row>
    <row r="902" spans="2:18">
      <c r="B902" s="112"/>
      <c r="C902" s="112"/>
      <c r="D902" s="112"/>
      <c r="E902" s="112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</row>
    <row r="903" spans="2:18">
      <c r="B903" s="112"/>
      <c r="C903" s="112"/>
      <c r="D903" s="112"/>
      <c r="E903" s="112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</row>
    <row r="904" spans="2:18">
      <c r="B904" s="112"/>
      <c r="C904" s="112"/>
      <c r="D904" s="112"/>
      <c r="E904" s="112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</row>
    <row r="905" spans="2:18">
      <c r="B905" s="112"/>
      <c r="C905" s="112"/>
      <c r="D905" s="112"/>
      <c r="E905" s="112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</row>
    <row r="906" spans="2:18">
      <c r="B906" s="112"/>
      <c r="C906" s="112"/>
      <c r="D906" s="112"/>
      <c r="E906" s="112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</row>
    <row r="907" spans="2:18">
      <c r="B907" s="112"/>
      <c r="C907" s="112"/>
      <c r="D907" s="112"/>
      <c r="E907" s="112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</row>
    <row r="908" spans="2:18">
      <c r="B908" s="112"/>
      <c r="C908" s="112"/>
      <c r="D908" s="112"/>
      <c r="E908" s="112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</row>
    <row r="909" spans="2:18">
      <c r="B909" s="112"/>
      <c r="C909" s="112"/>
      <c r="D909" s="112"/>
      <c r="E909" s="112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</row>
    <row r="910" spans="2:18">
      <c r="B910" s="112"/>
      <c r="C910" s="112"/>
      <c r="D910" s="112"/>
      <c r="E910" s="112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</row>
    <row r="911" spans="2:18">
      <c r="B911" s="112"/>
      <c r="C911" s="112"/>
      <c r="D911" s="112"/>
      <c r="E911" s="112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</row>
    <row r="912" spans="2:18">
      <c r="B912" s="112"/>
      <c r="C912" s="112"/>
      <c r="D912" s="112"/>
      <c r="E912" s="112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</row>
    <row r="913" spans="2:18">
      <c r="B913" s="112"/>
      <c r="C913" s="112"/>
      <c r="D913" s="112"/>
      <c r="E913" s="112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</row>
    <row r="914" spans="2:18">
      <c r="B914" s="112"/>
      <c r="C914" s="112"/>
      <c r="D914" s="112"/>
      <c r="E914" s="112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</row>
    <row r="915" spans="2:18">
      <c r="B915" s="112"/>
      <c r="C915" s="112"/>
      <c r="D915" s="112"/>
      <c r="E915" s="112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</row>
    <row r="916" spans="2:18">
      <c r="B916" s="112"/>
      <c r="C916" s="112"/>
      <c r="D916" s="112"/>
      <c r="E916" s="112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</row>
    <row r="917" spans="2:18">
      <c r="B917" s="112"/>
      <c r="C917" s="112"/>
      <c r="D917" s="112"/>
      <c r="E917" s="112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</row>
    <row r="918" spans="2:18">
      <c r="B918" s="112"/>
      <c r="C918" s="112"/>
      <c r="D918" s="112"/>
      <c r="E918" s="112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</row>
    <row r="919" spans="2:18">
      <c r="B919" s="112"/>
      <c r="C919" s="112"/>
      <c r="D919" s="112"/>
      <c r="E919" s="112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</row>
    <row r="920" spans="2:18">
      <c r="B920" s="112"/>
      <c r="C920" s="112"/>
      <c r="D920" s="112"/>
      <c r="E920" s="112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</row>
    <row r="921" spans="2:18">
      <c r="B921" s="112"/>
      <c r="C921" s="112"/>
      <c r="D921" s="112"/>
      <c r="E921" s="112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</row>
    <row r="922" spans="2:18">
      <c r="B922" s="112"/>
      <c r="C922" s="112"/>
      <c r="D922" s="112"/>
      <c r="E922" s="112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</row>
    <row r="923" spans="2:18">
      <c r="B923" s="112"/>
      <c r="C923" s="112"/>
      <c r="D923" s="112"/>
      <c r="E923" s="112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</row>
    <row r="924" spans="2:18">
      <c r="B924" s="112"/>
      <c r="C924" s="112"/>
      <c r="D924" s="112"/>
      <c r="E924" s="112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</row>
    <row r="925" spans="2:18">
      <c r="B925" s="112"/>
      <c r="C925" s="112"/>
      <c r="D925" s="112"/>
      <c r="E925" s="112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</row>
    <row r="926" spans="2:18">
      <c r="B926" s="112"/>
      <c r="C926" s="112"/>
      <c r="D926" s="112"/>
      <c r="E926" s="112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</row>
    <row r="927" spans="2:18">
      <c r="B927" s="112"/>
      <c r="C927" s="112"/>
      <c r="D927" s="112"/>
      <c r="E927" s="112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</row>
    <row r="928" spans="2:18">
      <c r="B928" s="112"/>
      <c r="C928" s="112"/>
      <c r="D928" s="112"/>
      <c r="E928" s="112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</row>
    <row r="929" spans="2:18">
      <c r="B929" s="112"/>
      <c r="C929" s="112"/>
      <c r="D929" s="112"/>
      <c r="E929" s="112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</row>
    <row r="930" spans="2:18">
      <c r="B930" s="112"/>
      <c r="C930" s="112"/>
      <c r="D930" s="112"/>
      <c r="E930" s="112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</row>
    <row r="931" spans="2:18">
      <c r="B931" s="112"/>
      <c r="C931" s="112"/>
      <c r="D931" s="112"/>
      <c r="E931" s="112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</row>
    <row r="932" spans="2:18">
      <c r="B932" s="112"/>
      <c r="C932" s="112"/>
      <c r="D932" s="112"/>
      <c r="E932" s="112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</row>
    <row r="933" spans="2:18">
      <c r="B933" s="112"/>
      <c r="C933" s="112"/>
      <c r="D933" s="112"/>
      <c r="E933" s="112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</row>
    <row r="934" spans="2:18">
      <c r="B934" s="112"/>
      <c r="C934" s="112"/>
      <c r="D934" s="112"/>
      <c r="E934" s="112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</row>
    <row r="935" spans="2:18">
      <c r="B935" s="112"/>
      <c r="C935" s="112"/>
      <c r="D935" s="112"/>
      <c r="E935" s="112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</row>
    <row r="936" spans="2:18">
      <c r="B936" s="112"/>
      <c r="C936" s="112"/>
      <c r="D936" s="112"/>
      <c r="E936" s="112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</row>
    <row r="937" spans="2:18">
      <c r="B937" s="112"/>
      <c r="C937" s="112"/>
      <c r="D937" s="112"/>
      <c r="E937" s="112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</row>
    <row r="938" spans="2:18">
      <c r="B938" s="112"/>
      <c r="C938" s="112"/>
      <c r="D938" s="112"/>
      <c r="E938" s="112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</row>
    <row r="939" spans="2:18">
      <c r="B939" s="112"/>
      <c r="C939" s="112"/>
      <c r="D939" s="112"/>
      <c r="E939" s="112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</row>
    <row r="940" spans="2:18">
      <c r="B940" s="112"/>
      <c r="C940" s="112"/>
      <c r="D940" s="112"/>
      <c r="E940" s="112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</row>
    <row r="941" spans="2:18">
      <c r="B941" s="112"/>
      <c r="C941" s="112"/>
      <c r="D941" s="112"/>
      <c r="E941" s="112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</row>
    <row r="942" spans="2:18">
      <c r="B942" s="112"/>
      <c r="C942" s="112"/>
      <c r="D942" s="112"/>
      <c r="E942" s="112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</row>
    <row r="943" spans="2:18">
      <c r="B943" s="112"/>
      <c r="C943" s="112"/>
      <c r="D943" s="112"/>
      <c r="E943" s="112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</row>
    <row r="944" spans="2:18">
      <c r="B944" s="112"/>
      <c r="C944" s="112"/>
      <c r="D944" s="112"/>
      <c r="E944" s="112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</row>
    <row r="945" spans="2:18">
      <c r="B945" s="112"/>
      <c r="C945" s="112"/>
      <c r="D945" s="112"/>
      <c r="E945" s="112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</row>
    <row r="946" spans="2:18">
      <c r="B946" s="112"/>
      <c r="C946" s="112"/>
      <c r="D946" s="112"/>
      <c r="E946" s="112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</row>
    <row r="947" spans="2:18">
      <c r="B947" s="112"/>
      <c r="C947" s="112"/>
      <c r="D947" s="112"/>
      <c r="E947" s="112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</row>
    <row r="948" spans="2:18">
      <c r="B948" s="112"/>
      <c r="C948" s="112"/>
      <c r="D948" s="112"/>
      <c r="E948" s="112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</row>
    <row r="949" spans="2:18">
      <c r="B949" s="112"/>
      <c r="C949" s="112"/>
      <c r="D949" s="112"/>
      <c r="E949" s="112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</row>
    <row r="950" spans="2:18">
      <c r="B950" s="112"/>
      <c r="C950" s="112"/>
      <c r="D950" s="112"/>
      <c r="E950" s="112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</row>
    <row r="951" spans="2:18">
      <c r="B951" s="112"/>
      <c r="C951" s="112"/>
      <c r="D951" s="112"/>
      <c r="E951" s="112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</row>
    <row r="952" spans="2:18">
      <c r="B952" s="112"/>
      <c r="C952" s="112"/>
      <c r="D952" s="112"/>
      <c r="E952" s="112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</row>
    <row r="953" spans="2:18">
      <c r="B953" s="112"/>
      <c r="C953" s="112"/>
      <c r="D953" s="112"/>
      <c r="E953" s="112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</row>
    <row r="954" spans="2:18">
      <c r="B954" s="112"/>
      <c r="C954" s="112"/>
      <c r="D954" s="112"/>
      <c r="E954" s="112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</row>
    <row r="955" spans="2:18">
      <c r="B955" s="112"/>
      <c r="C955" s="112"/>
      <c r="D955" s="112"/>
      <c r="E955" s="112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</row>
    <row r="956" spans="2:18">
      <c r="B956" s="112"/>
      <c r="C956" s="112"/>
      <c r="D956" s="112"/>
      <c r="E956" s="112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</row>
    <row r="957" spans="2:18">
      <c r="B957" s="112"/>
      <c r="C957" s="112"/>
      <c r="D957" s="112"/>
      <c r="E957" s="112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</row>
    <row r="958" spans="2:18">
      <c r="B958" s="112"/>
      <c r="C958" s="112"/>
      <c r="D958" s="112"/>
      <c r="E958" s="112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</row>
    <row r="959" spans="2:18">
      <c r="B959" s="112"/>
      <c r="C959" s="112"/>
      <c r="D959" s="112"/>
      <c r="E959" s="112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</row>
    <row r="960" spans="2:18">
      <c r="B960" s="112"/>
      <c r="C960" s="112"/>
      <c r="D960" s="112"/>
      <c r="E960" s="112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</row>
    <row r="961" spans="2:18">
      <c r="B961" s="112"/>
      <c r="C961" s="112"/>
      <c r="D961" s="112"/>
      <c r="E961" s="112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</row>
    <row r="962" spans="2:18">
      <c r="B962" s="112"/>
      <c r="C962" s="112"/>
      <c r="D962" s="112"/>
      <c r="E962" s="112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</row>
    <row r="963" spans="2:18">
      <c r="B963" s="112"/>
      <c r="C963" s="112"/>
      <c r="D963" s="112"/>
      <c r="E963" s="112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</row>
    <row r="964" spans="2:18">
      <c r="B964" s="112"/>
      <c r="C964" s="112"/>
      <c r="D964" s="112"/>
      <c r="E964" s="112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</row>
    <row r="965" spans="2:18">
      <c r="B965" s="112"/>
      <c r="C965" s="112"/>
      <c r="D965" s="112"/>
      <c r="E965" s="112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</row>
    <row r="966" spans="2:18">
      <c r="B966" s="112"/>
      <c r="C966" s="112"/>
      <c r="D966" s="112"/>
      <c r="E966" s="112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</row>
    <row r="967" spans="2:18">
      <c r="B967" s="112"/>
      <c r="C967" s="112"/>
      <c r="D967" s="112"/>
      <c r="E967" s="112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</row>
    <row r="968" spans="2:18">
      <c r="B968" s="112"/>
      <c r="C968" s="112"/>
      <c r="D968" s="112"/>
      <c r="E968" s="112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</row>
    <row r="969" spans="2:18">
      <c r="B969" s="112"/>
      <c r="C969" s="112"/>
      <c r="D969" s="112"/>
      <c r="E969" s="112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</row>
    <row r="970" spans="2:18">
      <c r="B970" s="112"/>
      <c r="C970" s="112"/>
      <c r="D970" s="112"/>
      <c r="E970" s="112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</row>
    <row r="971" spans="2:18">
      <c r="B971" s="112"/>
      <c r="C971" s="112"/>
      <c r="D971" s="112"/>
      <c r="E971" s="112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</row>
    <row r="972" spans="2:18">
      <c r="B972" s="112"/>
      <c r="C972" s="112"/>
      <c r="D972" s="112"/>
      <c r="E972" s="112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</row>
    <row r="973" spans="2:18">
      <c r="B973" s="112"/>
      <c r="C973" s="112"/>
      <c r="D973" s="112"/>
      <c r="E973" s="112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</row>
    <row r="974" spans="2:18">
      <c r="B974" s="112"/>
      <c r="C974" s="112"/>
      <c r="D974" s="112"/>
      <c r="E974" s="112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</row>
    <row r="975" spans="2:18">
      <c r="B975" s="112"/>
      <c r="C975" s="112"/>
      <c r="D975" s="112"/>
      <c r="E975" s="112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</row>
    <row r="976" spans="2:18">
      <c r="B976" s="112"/>
      <c r="C976" s="112"/>
      <c r="D976" s="112"/>
      <c r="E976" s="112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</row>
    <row r="977" spans="2:18">
      <c r="B977" s="112"/>
      <c r="C977" s="112"/>
      <c r="D977" s="112"/>
      <c r="E977" s="112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</row>
    <row r="978" spans="2:18">
      <c r="B978" s="112"/>
      <c r="C978" s="112"/>
      <c r="D978" s="112"/>
      <c r="E978" s="112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</row>
    <row r="979" spans="2:18">
      <c r="B979" s="112"/>
      <c r="C979" s="112"/>
      <c r="D979" s="112"/>
      <c r="E979" s="112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</row>
    <row r="980" spans="2:18">
      <c r="B980" s="112"/>
      <c r="C980" s="112"/>
      <c r="D980" s="112"/>
      <c r="E980" s="112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</row>
    <row r="981" spans="2:18">
      <c r="B981" s="112"/>
      <c r="C981" s="112"/>
      <c r="D981" s="112"/>
      <c r="E981" s="112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</row>
    <row r="982" spans="2:18">
      <c r="B982" s="112"/>
      <c r="C982" s="112"/>
      <c r="D982" s="112"/>
      <c r="E982" s="112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</row>
    <row r="983" spans="2:18">
      <c r="B983" s="112"/>
      <c r="C983" s="112"/>
      <c r="D983" s="112"/>
      <c r="E983" s="112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</row>
    <row r="984" spans="2:18">
      <c r="B984" s="112"/>
      <c r="C984" s="112"/>
      <c r="D984" s="112"/>
      <c r="E984" s="112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</row>
    <row r="985" spans="2:18">
      <c r="B985" s="112"/>
      <c r="C985" s="112"/>
      <c r="D985" s="112"/>
      <c r="E985" s="112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</row>
    <row r="986" spans="2:18">
      <c r="B986" s="112"/>
      <c r="C986" s="112"/>
      <c r="D986" s="112"/>
      <c r="E986" s="112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</row>
    <row r="987" spans="2:18">
      <c r="B987" s="112"/>
      <c r="C987" s="112"/>
      <c r="D987" s="112"/>
      <c r="E987" s="112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</row>
    <row r="988" spans="2:18">
      <c r="B988" s="112"/>
      <c r="C988" s="112"/>
      <c r="D988" s="112"/>
      <c r="E988" s="112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</row>
    <row r="989" spans="2:18">
      <c r="B989" s="112"/>
      <c r="C989" s="112"/>
      <c r="D989" s="112"/>
      <c r="E989" s="112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</row>
    <row r="990" spans="2:18">
      <c r="B990" s="112"/>
      <c r="C990" s="112"/>
      <c r="D990" s="112"/>
      <c r="E990" s="112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</row>
    <row r="991" spans="2:18">
      <c r="B991" s="112"/>
      <c r="C991" s="112"/>
      <c r="D991" s="112"/>
      <c r="E991" s="112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</row>
    <row r="992" spans="2:18">
      <c r="B992" s="112"/>
      <c r="C992" s="112"/>
      <c r="D992" s="112"/>
      <c r="E992" s="112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</row>
    <row r="993" spans="2:18">
      <c r="B993" s="112"/>
      <c r="C993" s="112"/>
      <c r="D993" s="112"/>
      <c r="E993" s="112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</row>
    <row r="994" spans="2:18">
      <c r="B994" s="112"/>
      <c r="C994" s="112"/>
      <c r="D994" s="112"/>
      <c r="E994" s="112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</row>
    <row r="995" spans="2:18">
      <c r="B995" s="112"/>
      <c r="C995" s="112"/>
      <c r="D995" s="112"/>
      <c r="E995" s="112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</row>
    <row r="996" spans="2:18">
      <c r="B996" s="112"/>
      <c r="C996" s="112"/>
      <c r="D996" s="112"/>
      <c r="E996" s="112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</row>
    <row r="997" spans="2:18">
      <c r="B997" s="112"/>
      <c r="C997" s="112"/>
      <c r="D997" s="112"/>
      <c r="E997" s="112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</row>
    <row r="998" spans="2:18">
      <c r="B998" s="112"/>
      <c r="C998" s="112"/>
      <c r="D998" s="112"/>
      <c r="E998" s="112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</row>
    <row r="999" spans="2:18">
      <c r="B999" s="112"/>
      <c r="C999" s="112"/>
      <c r="D999" s="112"/>
      <c r="E999" s="112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</row>
    <row r="1000" spans="2:18">
      <c r="B1000" s="112"/>
      <c r="C1000" s="112"/>
      <c r="D1000" s="112"/>
      <c r="E1000" s="112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</row>
    <row r="1001" spans="2:18">
      <c r="B1001" s="112"/>
      <c r="C1001" s="112"/>
      <c r="D1001" s="112"/>
      <c r="E1001" s="112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</row>
    <row r="1002" spans="2:18">
      <c r="B1002" s="112"/>
      <c r="C1002" s="112"/>
      <c r="D1002" s="112"/>
      <c r="E1002" s="112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</row>
    <row r="1003" spans="2:18">
      <c r="B1003" s="112"/>
      <c r="C1003" s="112"/>
      <c r="D1003" s="112"/>
      <c r="E1003" s="112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</row>
    <row r="1004" spans="2:18">
      <c r="B1004" s="112"/>
      <c r="C1004" s="112"/>
      <c r="D1004" s="112"/>
      <c r="E1004" s="112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</row>
    <row r="1005" spans="2:18">
      <c r="B1005" s="112"/>
      <c r="C1005" s="112"/>
      <c r="D1005" s="112"/>
      <c r="E1005" s="112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</row>
    <row r="1006" spans="2:18">
      <c r="B1006" s="112"/>
      <c r="C1006" s="112"/>
      <c r="D1006" s="112"/>
      <c r="E1006" s="112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</row>
    <row r="1007" spans="2:18">
      <c r="B1007" s="112"/>
      <c r="C1007" s="112"/>
      <c r="D1007" s="112"/>
      <c r="E1007" s="112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</row>
    <row r="1008" spans="2:18">
      <c r="B1008" s="112"/>
      <c r="C1008" s="112"/>
      <c r="D1008" s="112"/>
      <c r="E1008" s="112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</row>
    <row r="1009" spans="2:18">
      <c r="B1009" s="112"/>
      <c r="C1009" s="112"/>
      <c r="D1009" s="112"/>
      <c r="E1009" s="112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</row>
    <row r="1010" spans="2:18">
      <c r="B1010" s="112"/>
      <c r="C1010" s="112"/>
      <c r="D1010" s="112"/>
      <c r="E1010" s="112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</row>
    <row r="1011" spans="2:18">
      <c r="B1011" s="112"/>
      <c r="C1011" s="112"/>
      <c r="D1011" s="112"/>
      <c r="E1011" s="112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</row>
    <row r="1012" spans="2:18">
      <c r="B1012" s="112"/>
      <c r="C1012" s="112"/>
      <c r="D1012" s="112"/>
      <c r="E1012" s="112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</row>
    <row r="1013" spans="2:18">
      <c r="B1013" s="112"/>
      <c r="C1013" s="112"/>
      <c r="D1013" s="112"/>
      <c r="E1013" s="112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</row>
    <row r="1014" spans="2:18">
      <c r="B1014" s="112"/>
      <c r="C1014" s="112"/>
      <c r="D1014" s="112"/>
      <c r="E1014" s="112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</row>
    <row r="1015" spans="2:18">
      <c r="B1015" s="112"/>
      <c r="C1015" s="112"/>
      <c r="D1015" s="112"/>
      <c r="E1015" s="112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</row>
    <row r="1016" spans="2:18">
      <c r="B1016" s="112"/>
      <c r="C1016" s="112"/>
      <c r="D1016" s="112"/>
      <c r="E1016" s="112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</row>
    <row r="1017" spans="2:18">
      <c r="B1017" s="112"/>
      <c r="C1017" s="112"/>
      <c r="D1017" s="112"/>
      <c r="E1017" s="112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</row>
    <row r="1018" spans="2:18">
      <c r="B1018" s="112"/>
      <c r="C1018" s="112"/>
      <c r="D1018" s="112"/>
      <c r="E1018" s="112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  <c r="P1018" s="113"/>
      <c r="Q1018" s="113"/>
      <c r="R1018" s="113"/>
    </row>
    <row r="1019" spans="2:18">
      <c r="B1019" s="112"/>
      <c r="C1019" s="112"/>
      <c r="D1019" s="112"/>
      <c r="E1019" s="112"/>
      <c r="F1019" s="113"/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</row>
    <row r="1020" spans="2:18">
      <c r="B1020" s="112"/>
      <c r="C1020" s="112"/>
      <c r="D1020" s="112"/>
      <c r="E1020" s="112"/>
      <c r="F1020" s="113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</row>
    <row r="1021" spans="2:18">
      <c r="B1021" s="112"/>
      <c r="C1021" s="112"/>
      <c r="D1021" s="112"/>
      <c r="E1021" s="112"/>
      <c r="F1021" s="113"/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</row>
    <row r="1022" spans="2:18">
      <c r="B1022" s="112"/>
      <c r="C1022" s="112"/>
      <c r="D1022" s="112"/>
      <c r="E1022" s="112"/>
      <c r="F1022" s="113"/>
      <c r="G1022" s="113"/>
      <c r="H1022" s="113"/>
      <c r="I1022" s="113"/>
      <c r="J1022" s="113"/>
      <c r="K1022" s="113"/>
      <c r="L1022" s="113"/>
      <c r="M1022" s="113"/>
      <c r="N1022" s="113"/>
      <c r="O1022" s="113"/>
      <c r="P1022" s="113"/>
      <c r="Q1022" s="113"/>
      <c r="R1022" s="113"/>
    </row>
    <row r="1023" spans="2:18">
      <c r="B1023" s="112"/>
      <c r="C1023" s="112"/>
      <c r="D1023" s="112"/>
      <c r="E1023" s="112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</row>
    <row r="1024" spans="2:18">
      <c r="B1024" s="112"/>
      <c r="C1024" s="112"/>
      <c r="D1024" s="112"/>
      <c r="E1024" s="112"/>
      <c r="F1024" s="113"/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</row>
    <row r="1025" spans="2:18">
      <c r="B1025" s="112"/>
      <c r="C1025" s="112"/>
      <c r="D1025" s="112"/>
      <c r="E1025" s="112"/>
      <c r="F1025" s="113"/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</row>
    <row r="1026" spans="2:18">
      <c r="B1026" s="112"/>
      <c r="C1026" s="112"/>
      <c r="D1026" s="112"/>
      <c r="E1026" s="112"/>
      <c r="F1026" s="113"/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</row>
    <row r="1027" spans="2:18">
      <c r="B1027" s="112"/>
      <c r="C1027" s="112"/>
      <c r="D1027" s="112"/>
      <c r="E1027" s="112"/>
      <c r="F1027" s="113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</row>
    <row r="1028" spans="2:18">
      <c r="B1028" s="112"/>
      <c r="C1028" s="112"/>
      <c r="D1028" s="112"/>
      <c r="E1028" s="112"/>
      <c r="F1028" s="113"/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</row>
    <row r="1029" spans="2:18">
      <c r="B1029" s="112"/>
      <c r="C1029" s="112"/>
      <c r="D1029" s="112"/>
      <c r="E1029" s="112"/>
      <c r="F1029" s="113"/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</row>
    <row r="1030" spans="2:18">
      <c r="B1030" s="112"/>
      <c r="C1030" s="112"/>
      <c r="D1030" s="112"/>
      <c r="E1030" s="112"/>
      <c r="F1030" s="113"/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</row>
    <row r="1031" spans="2:18">
      <c r="B1031" s="112"/>
      <c r="C1031" s="112"/>
      <c r="D1031" s="112"/>
      <c r="E1031" s="112"/>
      <c r="F1031" s="113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</row>
    <row r="1032" spans="2:18">
      <c r="B1032" s="112"/>
      <c r="C1032" s="112"/>
      <c r="D1032" s="112"/>
      <c r="E1032" s="112"/>
      <c r="F1032" s="113"/>
      <c r="G1032" s="113"/>
      <c r="H1032" s="113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</row>
    <row r="1033" spans="2:18">
      <c r="B1033" s="112"/>
      <c r="C1033" s="112"/>
      <c r="D1033" s="112"/>
      <c r="E1033" s="112"/>
      <c r="F1033" s="113"/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</row>
    <row r="1034" spans="2:18">
      <c r="B1034" s="112"/>
      <c r="C1034" s="112"/>
      <c r="D1034" s="112"/>
      <c r="E1034" s="112"/>
      <c r="F1034" s="113"/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</row>
    <row r="1035" spans="2:18">
      <c r="B1035" s="112"/>
      <c r="C1035" s="112"/>
      <c r="D1035" s="112"/>
      <c r="E1035" s="112"/>
      <c r="F1035" s="113"/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</row>
    <row r="1036" spans="2:18">
      <c r="B1036" s="112"/>
      <c r="C1036" s="112"/>
      <c r="D1036" s="112"/>
      <c r="E1036" s="112"/>
      <c r="F1036" s="113"/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</row>
    <row r="1037" spans="2:18">
      <c r="B1037" s="112"/>
      <c r="C1037" s="112"/>
      <c r="D1037" s="112"/>
      <c r="E1037" s="112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</row>
    <row r="1038" spans="2:18">
      <c r="B1038" s="112"/>
      <c r="C1038" s="112"/>
      <c r="D1038" s="112"/>
      <c r="E1038" s="112"/>
      <c r="F1038" s="113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</row>
    <row r="1039" spans="2:18">
      <c r="B1039" s="112"/>
      <c r="C1039" s="112"/>
      <c r="D1039" s="112"/>
      <c r="E1039" s="112"/>
      <c r="F1039" s="113"/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</row>
    <row r="1040" spans="2:18">
      <c r="B1040" s="112"/>
      <c r="C1040" s="112"/>
      <c r="D1040" s="112"/>
      <c r="E1040" s="112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/>
      <c r="R1040" s="113"/>
    </row>
    <row r="1041" spans="2:18">
      <c r="B1041" s="112"/>
      <c r="C1041" s="112"/>
      <c r="D1041" s="112"/>
      <c r="E1041" s="112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</row>
    <row r="1042" spans="2:18">
      <c r="B1042" s="112"/>
      <c r="C1042" s="112"/>
      <c r="D1042" s="112"/>
      <c r="E1042" s="112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</row>
    <row r="1043" spans="2:18">
      <c r="B1043" s="112"/>
      <c r="C1043" s="112"/>
      <c r="D1043" s="112"/>
      <c r="E1043" s="112"/>
      <c r="F1043" s="113"/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</row>
    <row r="1044" spans="2:18">
      <c r="B1044" s="112"/>
      <c r="C1044" s="112"/>
      <c r="D1044" s="112"/>
      <c r="E1044" s="112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</row>
    <row r="1045" spans="2:18">
      <c r="B1045" s="112"/>
      <c r="C1045" s="112"/>
      <c r="D1045" s="112"/>
      <c r="E1045" s="112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</row>
    <row r="1046" spans="2:18">
      <c r="B1046" s="112"/>
      <c r="C1046" s="112"/>
      <c r="D1046" s="112"/>
      <c r="E1046" s="112"/>
      <c r="F1046" s="113"/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/>
      <c r="R1046" s="113"/>
    </row>
    <row r="1047" spans="2:18">
      <c r="B1047" s="112"/>
      <c r="C1047" s="112"/>
      <c r="D1047" s="112"/>
      <c r="E1047" s="112"/>
      <c r="F1047" s="113"/>
      <c r="G1047" s="113"/>
      <c r="H1047" s="113"/>
      <c r="I1047" s="113"/>
      <c r="J1047" s="113"/>
      <c r="K1047" s="113"/>
      <c r="L1047" s="113"/>
      <c r="M1047" s="113"/>
      <c r="N1047" s="113"/>
      <c r="O1047" s="113"/>
      <c r="P1047" s="113"/>
      <c r="Q1047" s="113"/>
      <c r="R1047" s="113"/>
    </row>
    <row r="1048" spans="2:18">
      <c r="B1048" s="112"/>
      <c r="C1048" s="112"/>
      <c r="D1048" s="112"/>
      <c r="E1048" s="112"/>
      <c r="F1048" s="113"/>
      <c r="G1048" s="113"/>
      <c r="H1048" s="113"/>
      <c r="I1048" s="113"/>
      <c r="J1048" s="113"/>
      <c r="K1048" s="113"/>
      <c r="L1048" s="113"/>
      <c r="M1048" s="113"/>
      <c r="N1048" s="113"/>
      <c r="O1048" s="113"/>
      <c r="P1048" s="113"/>
      <c r="Q1048" s="113"/>
      <c r="R1048" s="113"/>
    </row>
    <row r="1049" spans="2:18">
      <c r="B1049" s="112"/>
      <c r="C1049" s="112"/>
      <c r="D1049" s="112"/>
      <c r="E1049" s="112"/>
      <c r="F1049" s="113"/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</row>
    <row r="1050" spans="2:18">
      <c r="B1050" s="112"/>
      <c r="C1050" s="112"/>
      <c r="D1050" s="112"/>
      <c r="E1050" s="112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</row>
    <row r="1051" spans="2:18">
      <c r="B1051" s="112"/>
      <c r="C1051" s="112"/>
      <c r="D1051" s="112"/>
      <c r="E1051" s="112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</row>
    <row r="1052" spans="2:18">
      <c r="B1052" s="112"/>
      <c r="C1052" s="112"/>
      <c r="D1052" s="112"/>
      <c r="E1052" s="112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</row>
    <row r="1053" spans="2:18">
      <c r="B1053" s="112"/>
      <c r="C1053" s="112"/>
      <c r="D1053" s="112"/>
      <c r="E1053" s="112"/>
      <c r="F1053" s="113"/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</row>
    <row r="1054" spans="2:18">
      <c r="B1054" s="112"/>
      <c r="C1054" s="112"/>
      <c r="D1054" s="112"/>
      <c r="E1054" s="112"/>
      <c r="F1054" s="113"/>
      <c r="G1054" s="113"/>
      <c r="H1054" s="113"/>
      <c r="I1054" s="113"/>
      <c r="J1054" s="113"/>
      <c r="K1054" s="113"/>
      <c r="L1054" s="113"/>
      <c r="M1054" s="113"/>
      <c r="N1054" s="113"/>
      <c r="O1054" s="113"/>
      <c r="P1054" s="113"/>
      <c r="Q1054" s="113"/>
      <c r="R1054" s="113"/>
    </row>
    <row r="1055" spans="2:18">
      <c r="B1055" s="112"/>
      <c r="C1055" s="112"/>
      <c r="D1055" s="112"/>
      <c r="E1055" s="112"/>
      <c r="F1055" s="113"/>
      <c r="G1055" s="113"/>
      <c r="H1055" s="113"/>
      <c r="I1055" s="113"/>
      <c r="J1055" s="113"/>
      <c r="K1055" s="113"/>
      <c r="L1055" s="113"/>
      <c r="M1055" s="113"/>
      <c r="N1055" s="113"/>
      <c r="O1055" s="113"/>
      <c r="P1055" s="113"/>
      <c r="Q1055" s="113"/>
      <c r="R1055" s="113"/>
    </row>
    <row r="1056" spans="2:18">
      <c r="B1056" s="112"/>
      <c r="C1056" s="112"/>
      <c r="D1056" s="112"/>
      <c r="E1056" s="112"/>
      <c r="F1056" s="113"/>
      <c r="G1056" s="113"/>
      <c r="H1056" s="113"/>
      <c r="I1056" s="113"/>
      <c r="J1056" s="113"/>
      <c r="K1056" s="113"/>
      <c r="L1056" s="113"/>
      <c r="M1056" s="113"/>
      <c r="N1056" s="113"/>
      <c r="O1056" s="113"/>
      <c r="P1056" s="113"/>
      <c r="Q1056" s="113"/>
      <c r="R1056" s="113"/>
    </row>
    <row r="1057" spans="2:18">
      <c r="B1057" s="112"/>
      <c r="C1057" s="112"/>
      <c r="D1057" s="112"/>
      <c r="E1057" s="112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</row>
    <row r="1058" spans="2:18">
      <c r="B1058" s="112"/>
      <c r="C1058" s="112"/>
      <c r="D1058" s="112"/>
      <c r="E1058" s="112"/>
      <c r="F1058" s="113"/>
      <c r="G1058" s="113"/>
      <c r="H1058" s="113"/>
      <c r="I1058" s="113"/>
      <c r="J1058" s="113"/>
      <c r="K1058" s="113"/>
      <c r="L1058" s="113"/>
      <c r="M1058" s="113"/>
      <c r="N1058" s="113"/>
      <c r="O1058" s="113"/>
      <c r="P1058" s="113"/>
      <c r="Q1058" s="113"/>
      <c r="R1058" s="113"/>
    </row>
    <row r="1059" spans="2:18">
      <c r="B1059" s="112"/>
      <c r="C1059" s="112"/>
      <c r="D1059" s="112"/>
      <c r="E1059" s="112"/>
      <c r="F1059" s="113"/>
      <c r="G1059" s="113"/>
      <c r="H1059" s="113"/>
      <c r="I1059" s="113"/>
      <c r="J1059" s="113"/>
      <c r="K1059" s="113"/>
      <c r="L1059" s="113"/>
      <c r="M1059" s="113"/>
      <c r="N1059" s="113"/>
      <c r="O1059" s="113"/>
      <c r="P1059" s="113"/>
      <c r="Q1059" s="113"/>
      <c r="R1059" s="113"/>
    </row>
    <row r="1060" spans="2:18">
      <c r="B1060" s="112"/>
      <c r="C1060" s="112"/>
      <c r="D1060" s="112"/>
      <c r="E1060" s="112"/>
      <c r="F1060" s="113"/>
      <c r="G1060" s="113"/>
      <c r="H1060" s="113"/>
      <c r="I1060" s="113"/>
      <c r="J1060" s="113"/>
      <c r="K1060" s="113"/>
      <c r="L1060" s="113"/>
      <c r="M1060" s="113"/>
      <c r="N1060" s="113"/>
      <c r="O1060" s="113"/>
      <c r="P1060" s="113"/>
      <c r="Q1060" s="113"/>
      <c r="R1060" s="113"/>
    </row>
    <row r="1061" spans="2:18">
      <c r="B1061" s="112"/>
      <c r="C1061" s="112"/>
      <c r="D1061" s="112"/>
      <c r="E1061" s="112"/>
      <c r="F1061" s="113"/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</row>
    <row r="1062" spans="2:18">
      <c r="B1062" s="112"/>
      <c r="C1062" s="112"/>
      <c r="D1062" s="112"/>
      <c r="E1062" s="112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</row>
    <row r="1063" spans="2:18">
      <c r="B1063" s="112"/>
      <c r="C1063" s="112"/>
      <c r="D1063" s="112"/>
      <c r="E1063" s="112"/>
      <c r="F1063" s="113"/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</row>
    <row r="1064" spans="2:18">
      <c r="B1064" s="112"/>
      <c r="C1064" s="112"/>
      <c r="D1064" s="112"/>
      <c r="E1064" s="112"/>
      <c r="F1064" s="113"/>
      <c r="G1064" s="113"/>
      <c r="H1064" s="113"/>
      <c r="I1064" s="113"/>
      <c r="J1064" s="113"/>
      <c r="K1064" s="113"/>
      <c r="L1064" s="113"/>
      <c r="M1064" s="113"/>
      <c r="N1064" s="113"/>
      <c r="O1064" s="113"/>
      <c r="P1064" s="113"/>
      <c r="Q1064" s="113"/>
      <c r="R1064" s="113"/>
    </row>
    <row r="1065" spans="2:18">
      <c r="B1065" s="112"/>
      <c r="C1065" s="112"/>
      <c r="D1065" s="112"/>
      <c r="E1065" s="112"/>
      <c r="F1065" s="113"/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</row>
    <row r="1066" spans="2:18">
      <c r="B1066" s="112"/>
      <c r="C1066" s="112"/>
      <c r="D1066" s="112"/>
      <c r="E1066" s="112"/>
      <c r="F1066" s="113"/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216</v>
      </c>
    </row>
    <row r="2" spans="2:15">
      <c r="B2" s="46" t="s">
        <v>134</v>
      </c>
      <c r="C2" s="67" t="s">
        <v>217</v>
      </c>
    </row>
    <row r="3" spans="2:15">
      <c r="B3" s="46" t="s">
        <v>136</v>
      </c>
      <c r="C3" s="67" t="s">
        <v>215</v>
      </c>
    </row>
    <row r="4" spans="2:15">
      <c r="B4" s="46" t="s">
        <v>137</v>
      </c>
      <c r="C4" s="67">
        <v>14242</v>
      </c>
    </row>
    <row r="6" spans="2:15" ht="26.25" customHeight="1">
      <c r="B6" s="143" t="s">
        <v>165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s="3" customFormat="1" ht="78.75">
      <c r="B7" s="47" t="s">
        <v>105</v>
      </c>
      <c r="C7" s="48" t="s">
        <v>40</v>
      </c>
      <c r="D7" s="48" t="s">
        <v>106</v>
      </c>
      <c r="E7" s="48" t="s">
        <v>14</v>
      </c>
      <c r="F7" s="48" t="s">
        <v>59</v>
      </c>
      <c r="G7" s="48" t="s">
        <v>17</v>
      </c>
      <c r="H7" s="48" t="s">
        <v>92</v>
      </c>
      <c r="I7" s="48" t="s">
        <v>48</v>
      </c>
      <c r="J7" s="48" t="s">
        <v>18</v>
      </c>
      <c r="K7" s="48" t="s">
        <v>191</v>
      </c>
      <c r="L7" s="48" t="s">
        <v>190</v>
      </c>
      <c r="M7" s="48" t="s">
        <v>100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198</v>
      </c>
      <c r="L8" s="31"/>
      <c r="M8" s="31" t="s">
        <v>194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7" t="s">
        <v>2712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119">
        <v>0</v>
      </c>
      <c r="O10" s="119">
        <v>0</v>
      </c>
    </row>
    <row r="11" spans="2:15" ht="20.25" customHeight="1">
      <c r="B11" s="120" t="s">
        <v>206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0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0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67" t="s" vm="1">
        <v>216</v>
      </c>
    </row>
    <row r="2" spans="2:10">
      <c r="B2" s="46" t="s">
        <v>134</v>
      </c>
      <c r="C2" s="67" t="s">
        <v>217</v>
      </c>
    </row>
    <row r="3" spans="2:10">
      <c r="B3" s="46" t="s">
        <v>136</v>
      </c>
      <c r="C3" s="67" t="s">
        <v>215</v>
      </c>
    </row>
    <row r="4" spans="2:10">
      <c r="B4" s="46" t="s">
        <v>137</v>
      </c>
      <c r="C4" s="67">
        <v>14242</v>
      </c>
    </row>
    <row r="6" spans="2:10" ht="26.25" customHeight="1">
      <c r="B6" s="143" t="s">
        <v>166</v>
      </c>
      <c r="C6" s="144"/>
      <c r="D6" s="144"/>
      <c r="E6" s="144"/>
      <c r="F6" s="144"/>
      <c r="G6" s="144"/>
      <c r="H6" s="144"/>
      <c r="I6" s="144"/>
      <c r="J6" s="145"/>
    </row>
    <row r="7" spans="2:10" s="3" customFormat="1" ht="78.75">
      <c r="B7" s="47" t="s">
        <v>105</v>
      </c>
      <c r="C7" s="49" t="s">
        <v>50</v>
      </c>
      <c r="D7" s="49" t="s">
        <v>77</v>
      </c>
      <c r="E7" s="49" t="s">
        <v>51</v>
      </c>
      <c r="F7" s="49" t="s">
        <v>92</v>
      </c>
      <c r="G7" s="49" t="s">
        <v>177</v>
      </c>
      <c r="H7" s="49" t="s">
        <v>138</v>
      </c>
      <c r="I7" s="49" t="s">
        <v>139</v>
      </c>
      <c r="J7" s="64" t="s">
        <v>201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7" t="s">
        <v>2713</v>
      </c>
      <c r="C10" s="88"/>
      <c r="D10" s="88"/>
      <c r="E10" s="88"/>
      <c r="F10" s="88"/>
      <c r="G10" s="118">
        <v>0</v>
      </c>
      <c r="H10" s="119">
        <v>0</v>
      </c>
      <c r="I10" s="119">
        <v>0</v>
      </c>
      <c r="J10" s="88"/>
    </row>
    <row r="11" spans="2:10" ht="22.5" customHeight="1">
      <c r="B11" s="115"/>
      <c r="C11" s="88"/>
      <c r="D11" s="88"/>
      <c r="E11" s="88"/>
      <c r="F11" s="88"/>
      <c r="G11" s="88"/>
      <c r="H11" s="88"/>
      <c r="I11" s="88"/>
      <c r="J11" s="88"/>
    </row>
    <row r="12" spans="2:10">
      <c r="B12" s="115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2"/>
      <c r="C110" s="112"/>
      <c r="D110" s="113"/>
      <c r="E110" s="113"/>
      <c r="F110" s="125"/>
      <c r="G110" s="125"/>
      <c r="H110" s="125"/>
      <c r="I110" s="125"/>
      <c r="J110" s="113"/>
    </row>
    <row r="111" spans="2:10">
      <c r="B111" s="112"/>
      <c r="C111" s="112"/>
      <c r="D111" s="113"/>
      <c r="E111" s="113"/>
      <c r="F111" s="125"/>
      <c r="G111" s="125"/>
      <c r="H111" s="125"/>
      <c r="I111" s="125"/>
      <c r="J111" s="113"/>
    </row>
    <row r="112" spans="2:10">
      <c r="B112" s="112"/>
      <c r="C112" s="112"/>
      <c r="D112" s="113"/>
      <c r="E112" s="113"/>
      <c r="F112" s="125"/>
      <c r="G112" s="125"/>
      <c r="H112" s="125"/>
      <c r="I112" s="125"/>
      <c r="J112" s="113"/>
    </row>
    <row r="113" spans="2:10">
      <c r="B113" s="112"/>
      <c r="C113" s="112"/>
      <c r="D113" s="113"/>
      <c r="E113" s="113"/>
      <c r="F113" s="125"/>
      <c r="G113" s="125"/>
      <c r="H113" s="125"/>
      <c r="I113" s="125"/>
      <c r="J113" s="113"/>
    </row>
    <row r="114" spans="2:10">
      <c r="B114" s="112"/>
      <c r="C114" s="112"/>
      <c r="D114" s="113"/>
      <c r="E114" s="113"/>
      <c r="F114" s="125"/>
      <c r="G114" s="125"/>
      <c r="H114" s="125"/>
      <c r="I114" s="125"/>
      <c r="J114" s="113"/>
    </row>
    <row r="115" spans="2:10">
      <c r="B115" s="112"/>
      <c r="C115" s="112"/>
      <c r="D115" s="113"/>
      <c r="E115" s="113"/>
      <c r="F115" s="125"/>
      <c r="G115" s="125"/>
      <c r="H115" s="125"/>
      <c r="I115" s="125"/>
      <c r="J115" s="113"/>
    </row>
    <row r="116" spans="2:10">
      <c r="B116" s="112"/>
      <c r="C116" s="112"/>
      <c r="D116" s="113"/>
      <c r="E116" s="113"/>
      <c r="F116" s="125"/>
      <c r="G116" s="125"/>
      <c r="H116" s="125"/>
      <c r="I116" s="125"/>
      <c r="J116" s="113"/>
    </row>
    <row r="117" spans="2:10">
      <c r="B117" s="112"/>
      <c r="C117" s="112"/>
      <c r="D117" s="113"/>
      <c r="E117" s="113"/>
      <c r="F117" s="125"/>
      <c r="G117" s="125"/>
      <c r="H117" s="125"/>
      <c r="I117" s="125"/>
      <c r="J117" s="113"/>
    </row>
    <row r="118" spans="2:10">
      <c r="B118" s="112"/>
      <c r="C118" s="112"/>
      <c r="D118" s="113"/>
      <c r="E118" s="113"/>
      <c r="F118" s="125"/>
      <c r="G118" s="125"/>
      <c r="H118" s="125"/>
      <c r="I118" s="125"/>
      <c r="J118" s="113"/>
    </row>
    <row r="119" spans="2:10">
      <c r="B119" s="112"/>
      <c r="C119" s="112"/>
      <c r="D119" s="113"/>
      <c r="E119" s="113"/>
      <c r="F119" s="125"/>
      <c r="G119" s="125"/>
      <c r="H119" s="125"/>
      <c r="I119" s="125"/>
      <c r="J119" s="113"/>
    </row>
    <row r="120" spans="2:10">
      <c r="B120" s="112"/>
      <c r="C120" s="112"/>
      <c r="D120" s="113"/>
      <c r="E120" s="113"/>
      <c r="F120" s="125"/>
      <c r="G120" s="125"/>
      <c r="H120" s="125"/>
      <c r="I120" s="125"/>
      <c r="J120" s="113"/>
    </row>
    <row r="121" spans="2:10">
      <c r="B121" s="112"/>
      <c r="C121" s="112"/>
      <c r="D121" s="113"/>
      <c r="E121" s="113"/>
      <c r="F121" s="125"/>
      <c r="G121" s="125"/>
      <c r="H121" s="125"/>
      <c r="I121" s="125"/>
      <c r="J121" s="113"/>
    </row>
    <row r="122" spans="2:10">
      <c r="B122" s="112"/>
      <c r="C122" s="112"/>
      <c r="D122" s="113"/>
      <c r="E122" s="113"/>
      <c r="F122" s="125"/>
      <c r="G122" s="125"/>
      <c r="H122" s="125"/>
      <c r="I122" s="125"/>
      <c r="J122" s="113"/>
    </row>
    <row r="123" spans="2:10">
      <c r="B123" s="112"/>
      <c r="C123" s="112"/>
      <c r="D123" s="113"/>
      <c r="E123" s="113"/>
      <c r="F123" s="125"/>
      <c r="G123" s="125"/>
      <c r="H123" s="125"/>
      <c r="I123" s="125"/>
      <c r="J123" s="113"/>
    </row>
    <row r="124" spans="2:10">
      <c r="B124" s="112"/>
      <c r="C124" s="112"/>
      <c r="D124" s="113"/>
      <c r="E124" s="113"/>
      <c r="F124" s="125"/>
      <c r="G124" s="125"/>
      <c r="H124" s="125"/>
      <c r="I124" s="125"/>
      <c r="J124" s="113"/>
    </row>
    <row r="125" spans="2:10">
      <c r="B125" s="112"/>
      <c r="C125" s="112"/>
      <c r="D125" s="113"/>
      <c r="E125" s="113"/>
      <c r="F125" s="125"/>
      <c r="G125" s="125"/>
      <c r="H125" s="125"/>
      <c r="I125" s="125"/>
      <c r="J125" s="113"/>
    </row>
    <row r="126" spans="2:10">
      <c r="B126" s="112"/>
      <c r="C126" s="112"/>
      <c r="D126" s="113"/>
      <c r="E126" s="113"/>
      <c r="F126" s="125"/>
      <c r="G126" s="125"/>
      <c r="H126" s="125"/>
      <c r="I126" s="125"/>
      <c r="J126" s="113"/>
    </row>
    <row r="127" spans="2:10">
      <c r="B127" s="112"/>
      <c r="C127" s="112"/>
      <c r="D127" s="113"/>
      <c r="E127" s="113"/>
      <c r="F127" s="125"/>
      <c r="G127" s="125"/>
      <c r="H127" s="125"/>
      <c r="I127" s="125"/>
      <c r="J127" s="113"/>
    </row>
    <row r="128" spans="2:10">
      <c r="B128" s="112"/>
      <c r="C128" s="112"/>
      <c r="D128" s="113"/>
      <c r="E128" s="113"/>
      <c r="F128" s="125"/>
      <c r="G128" s="125"/>
      <c r="H128" s="125"/>
      <c r="I128" s="125"/>
      <c r="J128" s="113"/>
    </row>
    <row r="129" spans="2:10">
      <c r="B129" s="112"/>
      <c r="C129" s="112"/>
      <c r="D129" s="113"/>
      <c r="E129" s="113"/>
      <c r="F129" s="125"/>
      <c r="G129" s="125"/>
      <c r="H129" s="125"/>
      <c r="I129" s="125"/>
      <c r="J129" s="113"/>
    </row>
    <row r="130" spans="2:10">
      <c r="B130" s="112"/>
      <c r="C130" s="112"/>
      <c r="D130" s="113"/>
      <c r="E130" s="113"/>
      <c r="F130" s="125"/>
      <c r="G130" s="125"/>
      <c r="H130" s="125"/>
      <c r="I130" s="125"/>
      <c r="J130" s="113"/>
    </row>
    <row r="131" spans="2:10">
      <c r="B131" s="112"/>
      <c r="C131" s="112"/>
      <c r="D131" s="113"/>
      <c r="E131" s="113"/>
      <c r="F131" s="125"/>
      <c r="G131" s="125"/>
      <c r="H131" s="125"/>
      <c r="I131" s="125"/>
      <c r="J131" s="113"/>
    </row>
    <row r="132" spans="2:10">
      <c r="B132" s="112"/>
      <c r="C132" s="112"/>
      <c r="D132" s="113"/>
      <c r="E132" s="113"/>
      <c r="F132" s="125"/>
      <c r="G132" s="125"/>
      <c r="H132" s="125"/>
      <c r="I132" s="125"/>
      <c r="J132" s="113"/>
    </row>
    <row r="133" spans="2:10">
      <c r="B133" s="112"/>
      <c r="C133" s="112"/>
      <c r="D133" s="113"/>
      <c r="E133" s="113"/>
      <c r="F133" s="125"/>
      <c r="G133" s="125"/>
      <c r="H133" s="125"/>
      <c r="I133" s="125"/>
      <c r="J133" s="113"/>
    </row>
    <row r="134" spans="2:10">
      <c r="B134" s="112"/>
      <c r="C134" s="112"/>
      <c r="D134" s="113"/>
      <c r="E134" s="113"/>
      <c r="F134" s="125"/>
      <c r="G134" s="125"/>
      <c r="H134" s="125"/>
      <c r="I134" s="125"/>
      <c r="J134" s="113"/>
    </row>
    <row r="135" spans="2:10">
      <c r="B135" s="112"/>
      <c r="C135" s="112"/>
      <c r="D135" s="113"/>
      <c r="E135" s="113"/>
      <c r="F135" s="125"/>
      <c r="G135" s="125"/>
      <c r="H135" s="125"/>
      <c r="I135" s="125"/>
      <c r="J135" s="113"/>
    </row>
    <row r="136" spans="2:10">
      <c r="B136" s="112"/>
      <c r="C136" s="112"/>
      <c r="D136" s="113"/>
      <c r="E136" s="113"/>
      <c r="F136" s="125"/>
      <c r="G136" s="125"/>
      <c r="H136" s="125"/>
      <c r="I136" s="125"/>
      <c r="J136" s="113"/>
    </row>
    <row r="137" spans="2:10">
      <c r="B137" s="112"/>
      <c r="C137" s="112"/>
      <c r="D137" s="113"/>
      <c r="E137" s="113"/>
      <c r="F137" s="125"/>
      <c r="G137" s="125"/>
      <c r="H137" s="125"/>
      <c r="I137" s="125"/>
      <c r="J137" s="113"/>
    </row>
    <row r="138" spans="2:10">
      <c r="B138" s="112"/>
      <c r="C138" s="112"/>
      <c r="D138" s="113"/>
      <c r="E138" s="113"/>
      <c r="F138" s="125"/>
      <c r="G138" s="125"/>
      <c r="H138" s="125"/>
      <c r="I138" s="125"/>
      <c r="J138" s="113"/>
    </row>
    <row r="139" spans="2:10">
      <c r="B139" s="112"/>
      <c r="C139" s="112"/>
      <c r="D139" s="113"/>
      <c r="E139" s="113"/>
      <c r="F139" s="125"/>
      <c r="G139" s="125"/>
      <c r="H139" s="125"/>
      <c r="I139" s="125"/>
      <c r="J139" s="113"/>
    </row>
    <row r="140" spans="2:10">
      <c r="B140" s="112"/>
      <c r="C140" s="112"/>
      <c r="D140" s="113"/>
      <c r="E140" s="113"/>
      <c r="F140" s="125"/>
      <c r="G140" s="125"/>
      <c r="H140" s="125"/>
      <c r="I140" s="125"/>
      <c r="J140" s="113"/>
    </row>
    <row r="141" spans="2:10">
      <c r="B141" s="112"/>
      <c r="C141" s="112"/>
      <c r="D141" s="113"/>
      <c r="E141" s="113"/>
      <c r="F141" s="125"/>
      <c r="G141" s="125"/>
      <c r="H141" s="125"/>
      <c r="I141" s="125"/>
      <c r="J141" s="113"/>
    </row>
    <row r="142" spans="2:10">
      <c r="B142" s="112"/>
      <c r="C142" s="112"/>
      <c r="D142" s="113"/>
      <c r="E142" s="113"/>
      <c r="F142" s="125"/>
      <c r="G142" s="125"/>
      <c r="H142" s="125"/>
      <c r="I142" s="125"/>
      <c r="J142" s="113"/>
    </row>
    <row r="143" spans="2:10">
      <c r="B143" s="112"/>
      <c r="C143" s="112"/>
      <c r="D143" s="113"/>
      <c r="E143" s="113"/>
      <c r="F143" s="125"/>
      <c r="G143" s="125"/>
      <c r="H143" s="125"/>
      <c r="I143" s="125"/>
      <c r="J143" s="113"/>
    </row>
    <row r="144" spans="2:10">
      <c r="B144" s="112"/>
      <c r="C144" s="112"/>
      <c r="D144" s="113"/>
      <c r="E144" s="113"/>
      <c r="F144" s="125"/>
      <c r="G144" s="125"/>
      <c r="H144" s="125"/>
      <c r="I144" s="125"/>
      <c r="J144" s="113"/>
    </row>
    <row r="145" spans="2:10">
      <c r="B145" s="112"/>
      <c r="C145" s="112"/>
      <c r="D145" s="113"/>
      <c r="E145" s="113"/>
      <c r="F145" s="125"/>
      <c r="G145" s="125"/>
      <c r="H145" s="125"/>
      <c r="I145" s="125"/>
      <c r="J145" s="113"/>
    </row>
    <row r="146" spans="2:10">
      <c r="B146" s="112"/>
      <c r="C146" s="112"/>
      <c r="D146" s="113"/>
      <c r="E146" s="113"/>
      <c r="F146" s="125"/>
      <c r="G146" s="125"/>
      <c r="H146" s="125"/>
      <c r="I146" s="125"/>
      <c r="J146" s="113"/>
    </row>
    <row r="147" spans="2:10">
      <c r="B147" s="112"/>
      <c r="C147" s="112"/>
      <c r="D147" s="113"/>
      <c r="E147" s="113"/>
      <c r="F147" s="125"/>
      <c r="G147" s="125"/>
      <c r="H147" s="125"/>
      <c r="I147" s="125"/>
      <c r="J147" s="113"/>
    </row>
    <row r="148" spans="2:10">
      <c r="B148" s="112"/>
      <c r="C148" s="112"/>
      <c r="D148" s="113"/>
      <c r="E148" s="113"/>
      <c r="F148" s="125"/>
      <c r="G148" s="125"/>
      <c r="H148" s="125"/>
      <c r="I148" s="125"/>
      <c r="J148" s="113"/>
    </row>
    <row r="149" spans="2:10">
      <c r="B149" s="112"/>
      <c r="C149" s="112"/>
      <c r="D149" s="113"/>
      <c r="E149" s="113"/>
      <c r="F149" s="125"/>
      <c r="G149" s="125"/>
      <c r="H149" s="125"/>
      <c r="I149" s="125"/>
      <c r="J149" s="113"/>
    </row>
    <row r="150" spans="2:10">
      <c r="B150" s="112"/>
      <c r="C150" s="112"/>
      <c r="D150" s="113"/>
      <c r="E150" s="113"/>
      <c r="F150" s="125"/>
      <c r="G150" s="125"/>
      <c r="H150" s="125"/>
      <c r="I150" s="125"/>
      <c r="J150" s="113"/>
    </row>
    <row r="151" spans="2:10">
      <c r="B151" s="112"/>
      <c r="C151" s="112"/>
      <c r="D151" s="113"/>
      <c r="E151" s="113"/>
      <c r="F151" s="125"/>
      <c r="G151" s="125"/>
      <c r="H151" s="125"/>
      <c r="I151" s="125"/>
      <c r="J151" s="113"/>
    </row>
    <row r="152" spans="2:10">
      <c r="B152" s="112"/>
      <c r="C152" s="112"/>
      <c r="D152" s="113"/>
      <c r="E152" s="113"/>
      <c r="F152" s="125"/>
      <c r="G152" s="125"/>
      <c r="H152" s="125"/>
      <c r="I152" s="125"/>
      <c r="J152" s="113"/>
    </row>
    <row r="153" spans="2:10">
      <c r="B153" s="112"/>
      <c r="C153" s="112"/>
      <c r="D153" s="113"/>
      <c r="E153" s="113"/>
      <c r="F153" s="125"/>
      <c r="G153" s="125"/>
      <c r="H153" s="125"/>
      <c r="I153" s="125"/>
      <c r="J153" s="113"/>
    </row>
    <row r="154" spans="2:10">
      <c r="B154" s="112"/>
      <c r="C154" s="112"/>
      <c r="D154" s="113"/>
      <c r="E154" s="113"/>
      <c r="F154" s="125"/>
      <c r="G154" s="125"/>
      <c r="H154" s="125"/>
      <c r="I154" s="125"/>
      <c r="J154" s="113"/>
    </row>
    <row r="155" spans="2:10">
      <c r="B155" s="112"/>
      <c r="C155" s="112"/>
      <c r="D155" s="113"/>
      <c r="E155" s="113"/>
      <c r="F155" s="125"/>
      <c r="G155" s="125"/>
      <c r="H155" s="125"/>
      <c r="I155" s="125"/>
      <c r="J155" s="113"/>
    </row>
    <row r="156" spans="2:10">
      <c r="B156" s="112"/>
      <c r="C156" s="112"/>
      <c r="D156" s="113"/>
      <c r="E156" s="113"/>
      <c r="F156" s="125"/>
      <c r="G156" s="125"/>
      <c r="H156" s="125"/>
      <c r="I156" s="125"/>
      <c r="J156" s="113"/>
    </row>
    <row r="157" spans="2:10">
      <c r="B157" s="112"/>
      <c r="C157" s="112"/>
      <c r="D157" s="113"/>
      <c r="E157" s="113"/>
      <c r="F157" s="125"/>
      <c r="G157" s="125"/>
      <c r="H157" s="125"/>
      <c r="I157" s="125"/>
      <c r="J157" s="113"/>
    </row>
    <row r="158" spans="2:10">
      <c r="B158" s="112"/>
      <c r="C158" s="112"/>
      <c r="D158" s="113"/>
      <c r="E158" s="113"/>
      <c r="F158" s="125"/>
      <c r="G158" s="125"/>
      <c r="H158" s="125"/>
      <c r="I158" s="125"/>
      <c r="J158" s="113"/>
    </row>
    <row r="159" spans="2:10">
      <c r="B159" s="112"/>
      <c r="C159" s="112"/>
      <c r="D159" s="113"/>
      <c r="E159" s="113"/>
      <c r="F159" s="125"/>
      <c r="G159" s="125"/>
      <c r="H159" s="125"/>
      <c r="I159" s="125"/>
      <c r="J159" s="113"/>
    </row>
    <row r="160" spans="2:10">
      <c r="B160" s="112"/>
      <c r="C160" s="112"/>
      <c r="D160" s="113"/>
      <c r="E160" s="113"/>
      <c r="F160" s="125"/>
      <c r="G160" s="125"/>
      <c r="H160" s="125"/>
      <c r="I160" s="125"/>
      <c r="J160" s="113"/>
    </row>
    <row r="161" spans="2:10">
      <c r="B161" s="112"/>
      <c r="C161" s="112"/>
      <c r="D161" s="113"/>
      <c r="E161" s="113"/>
      <c r="F161" s="125"/>
      <c r="G161" s="125"/>
      <c r="H161" s="125"/>
      <c r="I161" s="125"/>
      <c r="J161" s="113"/>
    </row>
    <row r="162" spans="2:10">
      <c r="B162" s="112"/>
      <c r="C162" s="112"/>
      <c r="D162" s="113"/>
      <c r="E162" s="113"/>
      <c r="F162" s="125"/>
      <c r="G162" s="125"/>
      <c r="H162" s="125"/>
      <c r="I162" s="125"/>
      <c r="J162" s="113"/>
    </row>
    <row r="163" spans="2:10">
      <c r="B163" s="112"/>
      <c r="C163" s="112"/>
      <c r="D163" s="113"/>
      <c r="E163" s="113"/>
      <c r="F163" s="125"/>
      <c r="G163" s="125"/>
      <c r="H163" s="125"/>
      <c r="I163" s="125"/>
      <c r="J163" s="113"/>
    </row>
    <row r="164" spans="2:10">
      <c r="B164" s="112"/>
      <c r="C164" s="112"/>
      <c r="D164" s="113"/>
      <c r="E164" s="113"/>
      <c r="F164" s="125"/>
      <c r="G164" s="125"/>
      <c r="H164" s="125"/>
      <c r="I164" s="125"/>
      <c r="J164" s="113"/>
    </row>
    <row r="165" spans="2:10">
      <c r="B165" s="112"/>
      <c r="C165" s="112"/>
      <c r="D165" s="113"/>
      <c r="E165" s="113"/>
      <c r="F165" s="125"/>
      <c r="G165" s="125"/>
      <c r="H165" s="125"/>
      <c r="I165" s="125"/>
      <c r="J165" s="113"/>
    </row>
    <row r="166" spans="2:10">
      <c r="B166" s="112"/>
      <c r="C166" s="112"/>
      <c r="D166" s="113"/>
      <c r="E166" s="113"/>
      <c r="F166" s="125"/>
      <c r="G166" s="125"/>
      <c r="H166" s="125"/>
      <c r="I166" s="125"/>
      <c r="J166" s="113"/>
    </row>
    <row r="167" spans="2:10">
      <c r="B167" s="112"/>
      <c r="C167" s="112"/>
      <c r="D167" s="113"/>
      <c r="E167" s="113"/>
      <c r="F167" s="125"/>
      <c r="G167" s="125"/>
      <c r="H167" s="125"/>
      <c r="I167" s="125"/>
      <c r="J167" s="113"/>
    </row>
    <row r="168" spans="2:10">
      <c r="B168" s="112"/>
      <c r="C168" s="112"/>
      <c r="D168" s="113"/>
      <c r="E168" s="113"/>
      <c r="F168" s="125"/>
      <c r="G168" s="125"/>
      <c r="H168" s="125"/>
      <c r="I168" s="125"/>
      <c r="J168" s="113"/>
    </row>
    <row r="169" spans="2:10">
      <c r="B169" s="112"/>
      <c r="C169" s="112"/>
      <c r="D169" s="113"/>
      <c r="E169" s="113"/>
      <c r="F169" s="125"/>
      <c r="G169" s="125"/>
      <c r="H169" s="125"/>
      <c r="I169" s="125"/>
      <c r="J169" s="113"/>
    </row>
    <row r="170" spans="2:10">
      <c r="B170" s="112"/>
      <c r="C170" s="112"/>
      <c r="D170" s="113"/>
      <c r="E170" s="113"/>
      <c r="F170" s="125"/>
      <c r="G170" s="125"/>
      <c r="H170" s="125"/>
      <c r="I170" s="125"/>
      <c r="J170" s="113"/>
    </row>
    <row r="171" spans="2:10">
      <c r="B171" s="112"/>
      <c r="C171" s="112"/>
      <c r="D171" s="113"/>
      <c r="E171" s="113"/>
      <c r="F171" s="125"/>
      <c r="G171" s="125"/>
      <c r="H171" s="125"/>
      <c r="I171" s="125"/>
      <c r="J171" s="113"/>
    </row>
    <row r="172" spans="2:10">
      <c r="B172" s="112"/>
      <c r="C172" s="112"/>
      <c r="D172" s="113"/>
      <c r="E172" s="113"/>
      <c r="F172" s="125"/>
      <c r="G172" s="125"/>
      <c r="H172" s="125"/>
      <c r="I172" s="125"/>
      <c r="J172" s="113"/>
    </row>
    <row r="173" spans="2:10">
      <c r="B173" s="112"/>
      <c r="C173" s="112"/>
      <c r="D173" s="113"/>
      <c r="E173" s="113"/>
      <c r="F173" s="125"/>
      <c r="G173" s="125"/>
      <c r="H173" s="125"/>
      <c r="I173" s="125"/>
      <c r="J173" s="113"/>
    </row>
    <row r="174" spans="2:10">
      <c r="B174" s="112"/>
      <c r="C174" s="112"/>
      <c r="D174" s="113"/>
      <c r="E174" s="113"/>
      <c r="F174" s="125"/>
      <c r="G174" s="125"/>
      <c r="H174" s="125"/>
      <c r="I174" s="125"/>
      <c r="J174" s="113"/>
    </row>
    <row r="175" spans="2:10">
      <c r="B175" s="112"/>
      <c r="C175" s="112"/>
      <c r="D175" s="113"/>
      <c r="E175" s="113"/>
      <c r="F175" s="125"/>
      <c r="G175" s="125"/>
      <c r="H175" s="125"/>
      <c r="I175" s="125"/>
      <c r="J175" s="113"/>
    </row>
    <row r="176" spans="2:10">
      <c r="B176" s="112"/>
      <c r="C176" s="112"/>
      <c r="D176" s="113"/>
      <c r="E176" s="113"/>
      <c r="F176" s="125"/>
      <c r="G176" s="125"/>
      <c r="H176" s="125"/>
      <c r="I176" s="125"/>
      <c r="J176" s="113"/>
    </row>
    <row r="177" spans="2:10">
      <c r="B177" s="112"/>
      <c r="C177" s="112"/>
      <c r="D177" s="113"/>
      <c r="E177" s="113"/>
      <c r="F177" s="125"/>
      <c r="G177" s="125"/>
      <c r="H177" s="125"/>
      <c r="I177" s="125"/>
      <c r="J177" s="113"/>
    </row>
    <row r="178" spans="2:10">
      <c r="B178" s="112"/>
      <c r="C178" s="112"/>
      <c r="D178" s="113"/>
      <c r="E178" s="113"/>
      <c r="F178" s="125"/>
      <c r="G178" s="125"/>
      <c r="H178" s="125"/>
      <c r="I178" s="125"/>
      <c r="J178" s="113"/>
    </row>
    <row r="179" spans="2:10">
      <c r="B179" s="112"/>
      <c r="C179" s="112"/>
      <c r="D179" s="113"/>
      <c r="E179" s="113"/>
      <c r="F179" s="125"/>
      <c r="G179" s="125"/>
      <c r="H179" s="125"/>
      <c r="I179" s="125"/>
      <c r="J179" s="113"/>
    </row>
    <row r="180" spans="2:10">
      <c r="B180" s="112"/>
      <c r="C180" s="112"/>
      <c r="D180" s="113"/>
      <c r="E180" s="113"/>
      <c r="F180" s="125"/>
      <c r="G180" s="125"/>
      <c r="H180" s="125"/>
      <c r="I180" s="125"/>
      <c r="J180" s="113"/>
    </row>
    <row r="181" spans="2:10">
      <c r="B181" s="112"/>
      <c r="C181" s="112"/>
      <c r="D181" s="113"/>
      <c r="E181" s="113"/>
      <c r="F181" s="125"/>
      <c r="G181" s="125"/>
      <c r="H181" s="125"/>
      <c r="I181" s="125"/>
      <c r="J181" s="113"/>
    </row>
    <row r="182" spans="2:10">
      <c r="B182" s="112"/>
      <c r="C182" s="112"/>
      <c r="D182" s="113"/>
      <c r="E182" s="113"/>
      <c r="F182" s="125"/>
      <c r="G182" s="125"/>
      <c r="H182" s="125"/>
      <c r="I182" s="125"/>
      <c r="J182" s="113"/>
    </row>
    <row r="183" spans="2:10">
      <c r="B183" s="112"/>
      <c r="C183" s="112"/>
      <c r="D183" s="113"/>
      <c r="E183" s="113"/>
      <c r="F183" s="125"/>
      <c r="G183" s="125"/>
      <c r="H183" s="125"/>
      <c r="I183" s="125"/>
      <c r="J183" s="113"/>
    </row>
    <row r="184" spans="2:10">
      <c r="B184" s="112"/>
      <c r="C184" s="112"/>
      <c r="D184" s="113"/>
      <c r="E184" s="113"/>
      <c r="F184" s="125"/>
      <c r="G184" s="125"/>
      <c r="H184" s="125"/>
      <c r="I184" s="125"/>
      <c r="J184" s="113"/>
    </row>
    <row r="185" spans="2:10">
      <c r="B185" s="112"/>
      <c r="C185" s="112"/>
      <c r="D185" s="113"/>
      <c r="E185" s="113"/>
      <c r="F185" s="125"/>
      <c r="G185" s="125"/>
      <c r="H185" s="125"/>
      <c r="I185" s="125"/>
      <c r="J185" s="113"/>
    </row>
    <row r="186" spans="2:10">
      <c r="B186" s="112"/>
      <c r="C186" s="112"/>
      <c r="D186" s="113"/>
      <c r="E186" s="113"/>
      <c r="F186" s="125"/>
      <c r="G186" s="125"/>
      <c r="H186" s="125"/>
      <c r="I186" s="125"/>
      <c r="J186" s="113"/>
    </row>
    <row r="187" spans="2:10">
      <c r="B187" s="112"/>
      <c r="C187" s="112"/>
      <c r="D187" s="113"/>
      <c r="E187" s="113"/>
      <c r="F187" s="125"/>
      <c r="G187" s="125"/>
      <c r="H187" s="125"/>
      <c r="I187" s="125"/>
      <c r="J187" s="113"/>
    </row>
    <row r="188" spans="2:10">
      <c r="B188" s="112"/>
      <c r="C188" s="112"/>
      <c r="D188" s="113"/>
      <c r="E188" s="113"/>
      <c r="F188" s="125"/>
      <c r="G188" s="125"/>
      <c r="H188" s="125"/>
      <c r="I188" s="125"/>
      <c r="J188" s="113"/>
    </row>
    <row r="189" spans="2:10">
      <c r="B189" s="112"/>
      <c r="C189" s="112"/>
      <c r="D189" s="113"/>
      <c r="E189" s="113"/>
      <c r="F189" s="125"/>
      <c r="G189" s="125"/>
      <c r="H189" s="125"/>
      <c r="I189" s="125"/>
      <c r="J189" s="113"/>
    </row>
    <row r="190" spans="2:10">
      <c r="B190" s="112"/>
      <c r="C190" s="112"/>
      <c r="D190" s="113"/>
      <c r="E190" s="113"/>
      <c r="F190" s="125"/>
      <c r="G190" s="125"/>
      <c r="H190" s="125"/>
      <c r="I190" s="125"/>
      <c r="J190" s="113"/>
    </row>
    <row r="191" spans="2:10">
      <c r="B191" s="112"/>
      <c r="C191" s="112"/>
      <c r="D191" s="113"/>
      <c r="E191" s="113"/>
      <c r="F191" s="125"/>
      <c r="G191" s="125"/>
      <c r="H191" s="125"/>
      <c r="I191" s="125"/>
      <c r="J191" s="113"/>
    </row>
    <row r="192" spans="2:10">
      <c r="B192" s="112"/>
      <c r="C192" s="112"/>
      <c r="D192" s="113"/>
      <c r="E192" s="113"/>
      <c r="F192" s="125"/>
      <c r="G192" s="125"/>
      <c r="H192" s="125"/>
      <c r="I192" s="125"/>
      <c r="J192" s="113"/>
    </row>
    <row r="193" spans="2:10">
      <c r="B193" s="112"/>
      <c r="C193" s="112"/>
      <c r="D193" s="113"/>
      <c r="E193" s="113"/>
      <c r="F193" s="125"/>
      <c r="G193" s="125"/>
      <c r="H193" s="125"/>
      <c r="I193" s="125"/>
      <c r="J193" s="113"/>
    </row>
    <row r="194" spans="2:10">
      <c r="B194" s="112"/>
      <c r="C194" s="112"/>
      <c r="D194" s="113"/>
      <c r="E194" s="113"/>
      <c r="F194" s="125"/>
      <c r="G194" s="125"/>
      <c r="H194" s="125"/>
      <c r="I194" s="125"/>
      <c r="J194" s="113"/>
    </row>
    <row r="195" spans="2:10">
      <c r="B195" s="112"/>
      <c r="C195" s="112"/>
      <c r="D195" s="113"/>
      <c r="E195" s="113"/>
      <c r="F195" s="125"/>
      <c r="G195" s="125"/>
      <c r="H195" s="125"/>
      <c r="I195" s="125"/>
      <c r="J195" s="113"/>
    </row>
    <row r="196" spans="2:10">
      <c r="B196" s="112"/>
      <c r="C196" s="112"/>
      <c r="D196" s="113"/>
      <c r="E196" s="113"/>
      <c r="F196" s="125"/>
      <c r="G196" s="125"/>
      <c r="H196" s="125"/>
      <c r="I196" s="125"/>
      <c r="J196" s="113"/>
    </row>
    <row r="197" spans="2:10">
      <c r="B197" s="112"/>
      <c r="C197" s="112"/>
      <c r="D197" s="113"/>
      <c r="E197" s="113"/>
      <c r="F197" s="125"/>
      <c r="G197" s="125"/>
      <c r="H197" s="125"/>
      <c r="I197" s="125"/>
      <c r="J197" s="113"/>
    </row>
    <row r="198" spans="2:10">
      <c r="B198" s="112"/>
      <c r="C198" s="112"/>
      <c r="D198" s="113"/>
      <c r="E198" s="113"/>
      <c r="F198" s="125"/>
      <c r="G198" s="125"/>
      <c r="H198" s="125"/>
      <c r="I198" s="125"/>
      <c r="J198" s="113"/>
    </row>
    <row r="199" spans="2:10">
      <c r="B199" s="112"/>
      <c r="C199" s="112"/>
      <c r="D199" s="113"/>
      <c r="E199" s="113"/>
      <c r="F199" s="125"/>
      <c r="G199" s="125"/>
      <c r="H199" s="125"/>
      <c r="I199" s="125"/>
      <c r="J199" s="113"/>
    </row>
    <row r="200" spans="2:10">
      <c r="B200" s="112"/>
      <c r="C200" s="112"/>
      <c r="D200" s="113"/>
      <c r="E200" s="113"/>
      <c r="F200" s="125"/>
      <c r="G200" s="125"/>
      <c r="H200" s="125"/>
      <c r="I200" s="125"/>
      <c r="J200" s="11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135</v>
      </c>
      <c r="C1" s="67" t="s" vm="1">
        <v>216</v>
      </c>
    </row>
    <row r="2" spans="2:11">
      <c r="B2" s="46" t="s">
        <v>134</v>
      </c>
      <c r="C2" s="67" t="s">
        <v>217</v>
      </c>
    </row>
    <row r="3" spans="2:11">
      <c r="B3" s="46" t="s">
        <v>136</v>
      </c>
      <c r="C3" s="67" t="s">
        <v>215</v>
      </c>
    </row>
    <row r="4" spans="2:11">
      <c r="B4" s="46" t="s">
        <v>137</v>
      </c>
      <c r="C4" s="67">
        <v>14242</v>
      </c>
    </row>
    <row r="6" spans="2:11" ht="26.25" customHeight="1">
      <c r="B6" s="143" t="s">
        <v>167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s="3" customFormat="1" ht="63">
      <c r="B7" s="47" t="s">
        <v>105</v>
      </c>
      <c r="C7" s="49" t="s">
        <v>106</v>
      </c>
      <c r="D7" s="49" t="s">
        <v>14</v>
      </c>
      <c r="E7" s="49" t="s">
        <v>15</v>
      </c>
      <c r="F7" s="49" t="s">
        <v>52</v>
      </c>
      <c r="G7" s="49" t="s">
        <v>92</v>
      </c>
      <c r="H7" s="49" t="s">
        <v>49</v>
      </c>
      <c r="I7" s="49" t="s">
        <v>100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7" t="s">
        <v>2714</v>
      </c>
      <c r="C10" s="88"/>
      <c r="D10" s="88"/>
      <c r="E10" s="88"/>
      <c r="F10" s="88"/>
      <c r="G10" s="88"/>
      <c r="H10" s="88"/>
      <c r="I10" s="118">
        <v>0</v>
      </c>
      <c r="J10" s="119">
        <v>0</v>
      </c>
      <c r="K10" s="119">
        <v>0</v>
      </c>
    </row>
    <row r="11" spans="2:11" ht="21" customHeight="1">
      <c r="B11" s="115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5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2"/>
      <c r="C110" s="112"/>
      <c r="D110" s="125"/>
      <c r="E110" s="125"/>
      <c r="F110" s="125"/>
      <c r="G110" s="125"/>
      <c r="H110" s="125"/>
      <c r="I110" s="113"/>
      <c r="J110" s="113"/>
      <c r="K110" s="113"/>
    </row>
    <row r="111" spans="2:11">
      <c r="B111" s="112"/>
      <c r="C111" s="112"/>
      <c r="D111" s="125"/>
      <c r="E111" s="125"/>
      <c r="F111" s="125"/>
      <c r="G111" s="125"/>
      <c r="H111" s="125"/>
      <c r="I111" s="113"/>
      <c r="J111" s="113"/>
      <c r="K111" s="113"/>
    </row>
    <row r="112" spans="2:11">
      <c r="B112" s="112"/>
      <c r="C112" s="112"/>
      <c r="D112" s="125"/>
      <c r="E112" s="125"/>
      <c r="F112" s="125"/>
      <c r="G112" s="125"/>
      <c r="H112" s="125"/>
      <c r="I112" s="113"/>
      <c r="J112" s="113"/>
      <c r="K112" s="113"/>
    </row>
    <row r="113" spans="2:11">
      <c r="B113" s="112"/>
      <c r="C113" s="112"/>
      <c r="D113" s="125"/>
      <c r="E113" s="125"/>
      <c r="F113" s="125"/>
      <c r="G113" s="125"/>
      <c r="H113" s="125"/>
      <c r="I113" s="113"/>
      <c r="J113" s="113"/>
      <c r="K113" s="113"/>
    </row>
    <row r="114" spans="2:11">
      <c r="B114" s="112"/>
      <c r="C114" s="112"/>
      <c r="D114" s="125"/>
      <c r="E114" s="125"/>
      <c r="F114" s="125"/>
      <c r="G114" s="125"/>
      <c r="H114" s="125"/>
      <c r="I114" s="113"/>
      <c r="J114" s="113"/>
      <c r="K114" s="113"/>
    </row>
    <row r="115" spans="2:11">
      <c r="B115" s="112"/>
      <c r="C115" s="112"/>
      <c r="D115" s="125"/>
      <c r="E115" s="125"/>
      <c r="F115" s="125"/>
      <c r="G115" s="125"/>
      <c r="H115" s="125"/>
      <c r="I115" s="113"/>
      <c r="J115" s="113"/>
      <c r="K115" s="113"/>
    </row>
    <row r="116" spans="2:11">
      <c r="B116" s="112"/>
      <c r="C116" s="112"/>
      <c r="D116" s="125"/>
      <c r="E116" s="125"/>
      <c r="F116" s="125"/>
      <c r="G116" s="125"/>
      <c r="H116" s="125"/>
      <c r="I116" s="113"/>
      <c r="J116" s="113"/>
      <c r="K116" s="113"/>
    </row>
    <row r="117" spans="2:11">
      <c r="B117" s="112"/>
      <c r="C117" s="112"/>
      <c r="D117" s="125"/>
      <c r="E117" s="125"/>
      <c r="F117" s="125"/>
      <c r="G117" s="125"/>
      <c r="H117" s="125"/>
      <c r="I117" s="113"/>
      <c r="J117" s="113"/>
      <c r="K117" s="113"/>
    </row>
    <row r="118" spans="2:11">
      <c r="B118" s="112"/>
      <c r="C118" s="112"/>
      <c r="D118" s="125"/>
      <c r="E118" s="125"/>
      <c r="F118" s="125"/>
      <c r="G118" s="125"/>
      <c r="H118" s="125"/>
      <c r="I118" s="113"/>
      <c r="J118" s="113"/>
      <c r="K118" s="113"/>
    </row>
    <row r="119" spans="2:11">
      <c r="B119" s="112"/>
      <c r="C119" s="112"/>
      <c r="D119" s="125"/>
      <c r="E119" s="125"/>
      <c r="F119" s="125"/>
      <c r="G119" s="125"/>
      <c r="H119" s="125"/>
      <c r="I119" s="113"/>
      <c r="J119" s="113"/>
      <c r="K119" s="113"/>
    </row>
    <row r="120" spans="2:11">
      <c r="B120" s="112"/>
      <c r="C120" s="112"/>
      <c r="D120" s="125"/>
      <c r="E120" s="125"/>
      <c r="F120" s="125"/>
      <c r="G120" s="125"/>
      <c r="H120" s="125"/>
      <c r="I120" s="113"/>
      <c r="J120" s="113"/>
      <c r="K120" s="113"/>
    </row>
    <row r="121" spans="2:11">
      <c r="B121" s="112"/>
      <c r="C121" s="112"/>
      <c r="D121" s="125"/>
      <c r="E121" s="125"/>
      <c r="F121" s="125"/>
      <c r="G121" s="125"/>
      <c r="H121" s="125"/>
      <c r="I121" s="113"/>
      <c r="J121" s="113"/>
      <c r="K121" s="113"/>
    </row>
    <row r="122" spans="2:11">
      <c r="B122" s="112"/>
      <c r="C122" s="112"/>
      <c r="D122" s="125"/>
      <c r="E122" s="125"/>
      <c r="F122" s="125"/>
      <c r="G122" s="125"/>
      <c r="H122" s="125"/>
      <c r="I122" s="113"/>
      <c r="J122" s="113"/>
      <c r="K122" s="113"/>
    </row>
    <row r="123" spans="2:11">
      <c r="B123" s="112"/>
      <c r="C123" s="112"/>
      <c r="D123" s="125"/>
      <c r="E123" s="125"/>
      <c r="F123" s="125"/>
      <c r="G123" s="125"/>
      <c r="H123" s="125"/>
      <c r="I123" s="113"/>
      <c r="J123" s="113"/>
      <c r="K123" s="113"/>
    </row>
    <row r="124" spans="2:11">
      <c r="B124" s="112"/>
      <c r="C124" s="112"/>
      <c r="D124" s="125"/>
      <c r="E124" s="125"/>
      <c r="F124" s="125"/>
      <c r="G124" s="125"/>
      <c r="H124" s="125"/>
      <c r="I124" s="113"/>
      <c r="J124" s="113"/>
      <c r="K124" s="113"/>
    </row>
    <row r="125" spans="2:11">
      <c r="B125" s="112"/>
      <c r="C125" s="112"/>
      <c r="D125" s="125"/>
      <c r="E125" s="125"/>
      <c r="F125" s="125"/>
      <c r="G125" s="125"/>
      <c r="H125" s="125"/>
      <c r="I125" s="113"/>
      <c r="J125" s="113"/>
      <c r="K125" s="113"/>
    </row>
    <row r="126" spans="2:11">
      <c r="B126" s="112"/>
      <c r="C126" s="112"/>
      <c r="D126" s="125"/>
      <c r="E126" s="125"/>
      <c r="F126" s="125"/>
      <c r="G126" s="125"/>
      <c r="H126" s="125"/>
      <c r="I126" s="113"/>
      <c r="J126" s="113"/>
      <c r="K126" s="113"/>
    </row>
    <row r="127" spans="2:11">
      <c r="B127" s="112"/>
      <c r="C127" s="112"/>
      <c r="D127" s="125"/>
      <c r="E127" s="125"/>
      <c r="F127" s="125"/>
      <c r="G127" s="125"/>
      <c r="H127" s="125"/>
      <c r="I127" s="113"/>
      <c r="J127" s="113"/>
      <c r="K127" s="113"/>
    </row>
    <row r="128" spans="2:11">
      <c r="B128" s="112"/>
      <c r="C128" s="112"/>
      <c r="D128" s="125"/>
      <c r="E128" s="125"/>
      <c r="F128" s="125"/>
      <c r="G128" s="125"/>
      <c r="H128" s="125"/>
      <c r="I128" s="113"/>
      <c r="J128" s="113"/>
      <c r="K128" s="113"/>
    </row>
    <row r="129" spans="2:11">
      <c r="B129" s="112"/>
      <c r="C129" s="112"/>
      <c r="D129" s="125"/>
      <c r="E129" s="125"/>
      <c r="F129" s="125"/>
      <c r="G129" s="125"/>
      <c r="H129" s="125"/>
      <c r="I129" s="113"/>
      <c r="J129" s="113"/>
      <c r="K129" s="113"/>
    </row>
    <row r="130" spans="2:11">
      <c r="B130" s="112"/>
      <c r="C130" s="112"/>
      <c r="D130" s="125"/>
      <c r="E130" s="125"/>
      <c r="F130" s="125"/>
      <c r="G130" s="125"/>
      <c r="H130" s="125"/>
      <c r="I130" s="113"/>
      <c r="J130" s="113"/>
      <c r="K130" s="113"/>
    </row>
    <row r="131" spans="2:11">
      <c r="B131" s="112"/>
      <c r="C131" s="112"/>
      <c r="D131" s="125"/>
      <c r="E131" s="125"/>
      <c r="F131" s="125"/>
      <c r="G131" s="125"/>
      <c r="H131" s="125"/>
      <c r="I131" s="113"/>
      <c r="J131" s="113"/>
      <c r="K131" s="113"/>
    </row>
    <row r="132" spans="2:11">
      <c r="B132" s="112"/>
      <c r="C132" s="112"/>
      <c r="D132" s="125"/>
      <c r="E132" s="125"/>
      <c r="F132" s="125"/>
      <c r="G132" s="125"/>
      <c r="H132" s="125"/>
      <c r="I132" s="113"/>
      <c r="J132" s="113"/>
      <c r="K132" s="113"/>
    </row>
    <row r="133" spans="2:11">
      <c r="B133" s="112"/>
      <c r="C133" s="112"/>
      <c r="D133" s="125"/>
      <c r="E133" s="125"/>
      <c r="F133" s="125"/>
      <c r="G133" s="125"/>
      <c r="H133" s="125"/>
      <c r="I133" s="113"/>
      <c r="J133" s="113"/>
      <c r="K133" s="113"/>
    </row>
    <row r="134" spans="2:11">
      <c r="B134" s="112"/>
      <c r="C134" s="112"/>
      <c r="D134" s="125"/>
      <c r="E134" s="125"/>
      <c r="F134" s="125"/>
      <c r="G134" s="125"/>
      <c r="H134" s="125"/>
      <c r="I134" s="113"/>
      <c r="J134" s="113"/>
      <c r="K134" s="113"/>
    </row>
    <row r="135" spans="2:11">
      <c r="B135" s="112"/>
      <c r="C135" s="112"/>
      <c r="D135" s="125"/>
      <c r="E135" s="125"/>
      <c r="F135" s="125"/>
      <c r="G135" s="125"/>
      <c r="H135" s="125"/>
      <c r="I135" s="113"/>
      <c r="J135" s="113"/>
      <c r="K135" s="113"/>
    </row>
    <row r="136" spans="2:11">
      <c r="B136" s="112"/>
      <c r="C136" s="112"/>
      <c r="D136" s="125"/>
      <c r="E136" s="125"/>
      <c r="F136" s="125"/>
      <c r="G136" s="125"/>
      <c r="H136" s="125"/>
      <c r="I136" s="113"/>
      <c r="J136" s="113"/>
      <c r="K136" s="113"/>
    </row>
    <row r="137" spans="2:11">
      <c r="B137" s="112"/>
      <c r="C137" s="112"/>
      <c r="D137" s="125"/>
      <c r="E137" s="125"/>
      <c r="F137" s="125"/>
      <c r="G137" s="125"/>
      <c r="H137" s="125"/>
      <c r="I137" s="113"/>
      <c r="J137" s="113"/>
      <c r="K137" s="113"/>
    </row>
    <row r="138" spans="2:11">
      <c r="B138" s="112"/>
      <c r="C138" s="112"/>
      <c r="D138" s="125"/>
      <c r="E138" s="125"/>
      <c r="F138" s="125"/>
      <c r="G138" s="125"/>
      <c r="H138" s="125"/>
      <c r="I138" s="113"/>
      <c r="J138" s="113"/>
      <c r="K138" s="113"/>
    </row>
    <row r="139" spans="2:11">
      <c r="B139" s="112"/>
      <c r="C139" s="112"/>
      <c r="D139" s="125"/>
      <c r="E139" s="125"/>
      <c r="F139" s="125"/>
      <c r="G139" s="125"/>
      <c r="H139" s="125"/>
      <c r="I139" s="113"/>
      <c r="J139" s="113"/>
      <c r="K139" s="113"/>
    </row>
    <row r="140" spans="2:11">
      <c r="B140" s="112"/>
      <c r="C140" s="112"/>
      <c r="D140" s="125"/>
      <c r="E140" s="125"/>
      <c r="F140" s="125"/>
      <c r="G140" s="125"/>
      <c r="H140" s="125"/>
      <c r="I140" s="113"/>
      <c r="J140" s="113"/>
      <c r="K140" s="113"/>
    </row>
    <row r="141" spans="2:11">
      <c r="B141" s="112"/>
      <c r="C141" s="112"/>
      <c r="D141" s="125"/>
      <c r="E141" s="125"/>
      <c r="F141" s="125"/>
      <c r="G141" s="125"/>
      <c r="H141" s="125"/>
      <c r="I141" s="113"/>
      <c r="J141" s="113"/>
      <c r="K141" s="113"/>
    </row>
    <row r="142" spans="2:11">
      <c r="B142" s="112"/>
      <c r="C142" s="112"/>
      <c r="D142" s="125"/>
      <c r="E142" s="125"/>
      <c r="F142" s="125"/>
      <c r="G142" s="125"/>
      <c r="H142" s="125"/>
      <c r="I142" s="113"/>
      <c r="J142" s="113"/>
      <c r="K142" s="113"/>
    </row>
    <row r="143" spans="2:11">
      <c r="B143" s="112"/>
      <c r="C143" s="112"/>
      <c r="D143" s="125"/>
      <c r="E143" s="125"/>
      <c r="F143" s="125"/>
      <c r="G143" s="125"/>
      <c r="H143" s="125"/>
      <c r="I143" s="113"/>
      <c r="J143" s="113"/>
      <c r="K143" s="113"/>
    </row>
    <row r="144" spans="2:11">
      <c r="B144" s="112"/>
      <c r="C144" s="112"/>
      <c r="D144" s="125"/>
      <c r="E144" s="125"/>
      <c r="F144" s="125"/>
      <c r="G144" s="125"/>
      <c r="H144" s="125"/>
      <c r="I144" s="113"/>
      <c r="J144" s="113"/>
      <c r="K144" s="113"/>
    </row>
    <row r="145" spans="2:11">
      <c r="B145" s="112"/>
      <c r="C145" s="112"/>
      <c r="D145" s="125"/>
      <c r="E145" s="125"/>
      <c r="F145" s="125"/>
      <c r="G145" s="125"/>
      <c r="H145" s="125"/>
      <c r="I145" s="113"/>
      <c r="J145" s="113"/>
      <c r="K145" s="113"/>
    </row>
    <row r="146" spans="2:11">
      <c r="B146" s="112"/>
      <c r="C146" s="112"/>
      <c r="D146" s="125"/>
      <c r="E146" s="125"/>
      <c r="F146" s="125"/>
      <c r="G146" s="125"/>
      <c r="H146" s="125"/>
      <c r="I146" s="113"/>
      <c r="J146" s="113"/>
      <c r="K146" s="113"/>
    </row>
    <row r="147" spans="2:11">
      <c r="B147" s="112"/>
      <c r="C147" s="112"/>
      <c r="D147" s="125"/>
      <c r="E147" s="125"/>
      <c r="F147" s="125"/>
      <c r="G147" s="125"/>
      <c r="H147" s="125"/>
      <c r="I147" s="113"/>
      <c r="J147" s="113"/>
      <c r="K147" s="113"/>
    </row>
    <row r="148" spans="2:11">
      <c r="B148" s="112"/>
      <c r="C148" s="112"/>
      <c r="D148" s="125"/>
      <c r="E148" s="125"/>
      <c r="F148" s="125"/>
      <c r="G148" s="125"/>
      <c r="H148" s="125"/>
      <c r="I148" s="113"/>
      <c r="J148" s="113"/>
      <c r="K148" s="113"/>
    </row>
    <row r="149" spans="2:11">
      <c r="B149" s="112"/>
      <c r="C149" s="112"/>
      <c r="D149" s="125"/>
      <c r="E149" s="125"/>
      <c r="F149" s="125"/>
      <c r="G149" s="125"/>
      <c r="H149" s="125"/>
      <c r="I149" s="113"/>
      <c r="J149" s="113"/>
      <c r="K149" s="113"/>
    </row>
    <row r="150" spans="2:11">
      <c r="B150" s="112"/>
      <c r="C150" s="112"/>
      <c r="D150" s="125"/>
      <c r="E150" s="125"/>
      <c r="F150" s="125"/>
      <c r="G150" s="125"/>
      <c r="H150" s="125"/>
      <c r="I150" s="113"/>
      <c r="J150" s="113"/>
      <c r="K150" s="113"/>
    </row>
    <row r="151" spans="2:11">
      <c r="B151" s="112"/>
      <c r="C151" s="112"/>
      <c r="D151" s="125"/>
      <c r="E151" s="125"/>
      <c r="F151" s="125"/>
      <c r="G151" s="125"/>
      <c r="H151" s="125"/>
      <c r="I151" s="113"/>
      <c r="J151" s="113"/>
      <c r="K151" s="113"/>
    </row>
    <row r="152" spans="2:11">
      <c r="B152" s="112"/>
      <c r="C152" s="112"/>
      <c r="D152" s="125"/>
      <c r="E152" s="125"/>
      <c r="F152" s="125"/>
      <c r="G152" s="125"/>
      <c r="H152" s="125"/>
      <c r="I152" s="113"/>
      <c r="J152" s="113"/>
      <c r="K152" s="113"/>
    </row>
    <row r="153" spans="2:11">
      <c r="B153" s="112"/>
      <c r="C153" s="112"/>
      <c r="D153" s="125"/>
      <c r="E153" s="125"/>
      <c r="F153" s="125"/>
      <c r="G153" s="125"/>
      <c r="H153" s="125"/>
      <c r="I153" s="113"/>
      <c r="J153" s="113"/>
      <c r="K153" s="113"/>
    </row>
    <row r="154" spans="2:11">
      <c r="B154" s="112"/>
      <c r="C154" s="112"/>
      <c r="D154" s="125"/>
      <c r="E154" s="125"/>
      <c r="F154" s="125"/>
      <c r="G154" s="125"/>
      <c r="H154" s="125"/>
      <c r="I154" s="113"/>
      <c r="J154" s="113"/>
      <c r="K154" s="113"/>
    </row>
    <row r="155" spans="2:11">
      <c r="B155" s="112"/>
      <c r="C155" s="112"/>
      <c r="D155" s="125"/>
      <c r="E155" s="125"/>
      <c r="F155" s="125"/>
      <c r="G155" s="125"/>
      <c r="H155" s="125"/>
      <c r="I155" s="113"/>
      <c r="J155" s="113"/>
      <c r="K155" s="113"/>
    </row>
    <row r="156" spans="2:11">
      <c r="B156" s="112"/>
      <c r="C156" s="112"/>
      <c r="D156" s="125"/>
      <c r="E156" s="125"/>
      <c r="F156" s="125"/>
      <c r="G156" s="125"/>
      <c r="H156" s="125"/>
      <c r="I156" s="113"/>
      <c r="J156" s="113"/>
      <c r="K156" s="113"/>
    </row>
    <row r="157" spans="2:11">
      <c r="B157" s="112"/>
      <c r="C157" s="112"/>
      <c r="D157" s="125"/>
      <c r="E157" s="125"/>
      <c r="F157" s="125"/>
      <c r="G157" s="125"/>
      <c r="H157" s="125"/>
      <c r="I157" s="113"/>
      <c r="J157" s="113"/>
      <c r="K157" s="113"/>
    </row>
    <row r="158" spans="2:11">
      <c r="B158" s="112"/>
      <c r="C158" s="112"/>
      <c r="D158" s="125"/>
      <c r="E158" s="125"/>
      <c r="F158" s="125"/>
      <c r="G158" s="125"/>
      <c r="H158" s="125"/>
      <c r="I158" s="113"/>
      <c r="J158" s="113"/>
      <c r="K158" s="113"/>
    </row>
    <row r="159" spans="2:11">
      <c r="B159" s="112"/>
      <c r="C159" s="112"/>
      <c r="D159" s="125"/>
      <c r="E159" s="125"/>
      <c r="F159" s="125"/>
      <c r="G159" s="125"/>
      <c r="H159" s="125"/>
      <c r="I159" s="113"/>
      <c r="J159" s="113"/>
      <c r="K159" s="113"/>
    </row>
    <row r="160" spans="2:11">
      <c r="B160" s="112"/>
      <c r="C160" s="112"/>
      <c r="D160" s="125"/>
      <c r="E160" s="125"/>
      <c r="F160" s="125"/>
      <c r="G160" s="125"/>
      <c r="H160" s="125"/>
      <c r="I160" s="113"/>
      <c r="J160" s="113"/>
      <c r="K160" s="113"/>
    </row>
    <row r="161" spans="2:11">
      <c r="B161" s="112"/>
      <c r="C161" s="112"/>
      <c r="D161" s="125"/>
      <c r="E161" s="125"/>
      <c r="F161" s="125"/>
      <c r="G161" s="125"/>
      <c r="H161" s="125"/>
      <c r="I161" s="113"/>
      <c r="J161" s="113"/>
      <c r="K161" s="113"/>
    </row>
    <row r="162" spans="2:11">
      <c r="B162" s="112"/>
      <c r="C162" s="112"/>
      <c r="D162" s="125"/>
      <c r="E162" s="125"/>
      <c r="F162" s="125"/>
      <c r="G162" s="125"/>
      <c r="H162" s="125"/>
      <c r="I162" s="113"/>
      <c r="J162" s="113"/>
      <c r="K162" s="113"/>
    </row>
    <row r="163" spans="2:11">
      <c r="B163" s="112"/>
      <c r="C163" s="112"/>
      <c r="D163" s="125"/>
      <c r="E163" s="125"/>
      <c r="F163" s="125"/>
      <c r="G163" s="125"/>
      <c r="H163" s="125"/>
      <c r="I163" s="113"/>
      <c r="J163" s="113"/>
      <c r="K163" s="113"/>
    </row>
    <row r="164" spans="2:11">
      <c r="B164" s="112"/>
      <c r="C164" s="112"/>
      <c r="D164" s="125"/>
      <c r="E164" s="125"/>
      <c r="F164" s="125"/>
      <c r="G164" s="125"/>
      <c r="H164" s="125"/>
      <c r="I164" s="113"/>
      <c r="J164" s="113"/>
      <c r="K164" s="113"/>
    </row>
    <row r="165" spans="2:11">
      <c r="B165" s="112"/>
      <c r="C165" s="112"/>
      <c r="D165" s="125"/>
      <c r="E165" s="125"/>
      <c r="F165" s="125"/>
      <c r="G165" s="125"/>
      <c r="H165" s="125"/>
      <c r="I165" s="113"/>
      <c r="J165" s="113"/>
      <c r="K165" s="113"/>
    </row>
    <row r="166" spans="2:11">
      <c r="B166" s="112"/>
      <c r="C166" s="112"/>
      <c r="D166" s="125"/>
      <c r="E166" s="125"/>
      <c r="F166" s="125"/>
      <c r="G166" s="125"/>
      <c r="H166" s="125"/>
      <c r="I166" s="113"/>
      <c r="J166" s="113"/>
      <c r="K166" s="113"/>
    </row>
    <row r="167" spans="2:11">
      <c r="B167" s="112"/>
      <c r="C167" s="112"/>
      <c r="D167" s="125"/>
      <c r="E167" s="125"/>
      <c r="F167" s="125"/>
      <c r="G167" s="125"/>
      <c r="H167" s="125"/>
      <c r="I167" s="113"/>
      <c r="J167" s="113"/>
      <c r="K167" s="113"/>
    </row>
    <row r="168" spans="2:11">
      <c r="B168" s="112"/>
      <c r="C168" s="112"/>
      <c r="D168" s="125"/>
      <c r="E168" s="125"/>
      <c r="F168" s="125"/>
      <c r="G168" s="125"/>
      <c r="H168" s="125"/>
      <c r="I168" s="113"/>
      <c r="J168" s="113"/>
      <c r="K168" s="113"/>
    </row>
    <row r="169" spans="2:11">
      <c r="B169" s="112"/>
      <c r="C169" s="112"/>
      <c r="D169" s="125"/>
      <c r="E169" s="125"/>
      <c r="F169" s="125"/>
      <c r="G169" s="125"/>
      <c r="H169" s="125"/>
      <c r="I169" s="113"/>
      <c r="J169" s="113"/>
      <c r="K169" s="113"/>
    </row>
    <row r="170" spans="2:11">
      <c r="B170" s="112"/>
      <c r="C170" s="112"/>
      <c r="D170" s="125"/>
      <c r="E170" s="125"/>
      <c r="F170" s="125"/>
      <c r="G170" s="125"/>
      <c r="H170" s="125"/>
      <c r="I170" s="113"/>
      <c r="J170" s="113"/>
      <c r="K170" s="113"/>
    </row>
    <row r="171" spans="2:11">
      <c r="B171" s="112"/>
      <c r="C171" s="112"/>
      <c r="D171" s="125"/>
      <c r="E171" s="125"/>
      <c r="F171" s="125"/>
      <c r="G171" s="125"/>
      <c r="H171" s="125"/>
      <c r="I171" s="113"/>
      <c r="J171" s="113"/>
      <c r="K171" s="113"/>
    </row>
    <row r="172" spans="2:11">
      <c r="B172" s="112"/>
      <c r="C172" s="112"/>
      <c r="D172" s="125"/>
      <c r="E172" s="125"/>
      <c r="F172" s="125"/>
      <c r="G172" s="125"/>
      <c r="H172" s="125"/>
      <c r="I172" s="113"/>
      <c r="J172" s="113"/>
      <c r="K172" s="113"/>
    </row>
    <row r="173" spans="2:11">
      <c r="B173" s="112"/>
      <c r="C173" s="112"/>
      <c r="D173" s="125"/>
      <c r="E173" s="125"/>
      <c r="F173" s="125"/>
      <c r="G173" s="125"/>
      <c r="H173" s="125"/>
      <c r="I173" s="113"/>
      <c r="J173" s="113"/>
      <c r="K173" s="113"/>
    </row>
    <row r="174" spans="2:11">
      <c r="B174" s="112"/>
      <c r="C174" s="112"/>
      <c r="D174" s="125"/>
      <c r="E174" s="125"/>
      <c r="F174" s="125"/>
      <c r="G174" s="125"/>
      <c r="H174" s="125"/>
      <c r="I174" s="113"/>
      <c r="J174" s="113"/>
      <c r="K174" s="113"/>
    </row>
    <row r="175" spans="2:11">
      <c r="B175" s="112"/>
      <c r="C175" s="112"/>
      <c r="D175" s="125"/>
      <c r="E175" s="125"/>
      <c r="F175" s="125"/>
      <c r="G175" s="125"/>
      <c r="H175" s="125"/>
      <c r="I175" s="113"/>
      <c r="J175" s="113"/>
      <c r="K175" s="113"/>
    </row>
    <row r="176" spans="2:11">
      <c r="B176" s="112"/>
      <c r="C176" s="112"/>
      <c r="D176" s="125"/>
      <c r="E176" s="125"/>
      <c r="F176" s="125"/>
      <c r="G176" s="125"/>
      <c r="H176" s="125"/>
      <c r="I176" s="113"/>
      <c r="J176" s="113"/>
      <c r="K176" s="113"/>
    </row>
    <row r="177" spans="2:11">
      <c r="B177" s="112"/>
      <c r="C177" s="112"/>
      <c r="D177" s="125"/>
      <c r="E177" s="125"/>
      <c r="F177" s="125"/>
      <c r="G177" s="125"/>
      <c r="H177" s="125"/>
      <c r="I177" s="113"/>
      <c r="J177" s="113"/>
      <c r="K177" s="113"/>
    </row>
    <row r="178" spans="2:11">
      <c r="B178" s="112"/>
      <c r="C178" s="112"/>
      <c r="D178" s="125"/>
      <c r="E178" s="125"/>
      <c r="F178" s="125"/>
      <c r="G178" s="125"/>
      <c r="H178" s="125"/>
      <c r="I178" s="113"/>
      <c r="J178" s="113"/>
      <c r="K178" s="113"/>
    </row>
    <row r="179" spans="2:11">
      <c r="B179" s="112"/>
      <c r="C179" s="112"/>
      <c r="D179" s="125"/>
      <c r="E179" s="125"/>
      <c r="F179" s="125"/>
      <c r="G179" s="125"/>
      <c r="H179" s="125"/>
      <c r="I179" s="113"/>
      <c r="J179" s="113"/>
      <c r="K179" s="113"/>
    </row>
    <row r="180" spans="2:11">
      <c r="B180" s="112"/>
      <c r="C180" s="112"/>
      <c r="D180" s="125"/>
      <c r="E180" s="125"/>
      <c r="F180" s="125"/>
      <c r="G180" s="125"/>
      <c r="H180" s="125"/>
      <c r="I180" s="113"/>
      <c r="J180" s="113"/>
      <c r="K180" s="113"/>
    </row>
    <row r="181" spans="2:11">
      <c r="B181" s="112"/>
      <c r="C181" s="112"/>
      <c r="D181" s="125"/>
      <c r="E181" s="125"/>
      <c r="F181" s="125"/>
      <c r="G181" s="125"/>
      <c r="H181" s="125"/>
      <c r="I181" s="113"/>
      <c r="J181" s="113"/>
      <c r="K181" s="113"/>
    </row>
    <row r="182" spans="2:11">
      <c r="B182" s="112"/>
      <c r="C182" s="112"/>
      <c r="D182" s="125"/>
      <c r="E182" s="125"/>
      <c r="F182" s="125"/>
      <c r="G182" s="125"/>
      <c r="H182" s="125"/>
      <c r="I182" s="113"/>
      <c r="J182" s="113"/>
      <c r="K182" s="113"/>
    </row>
    <row r="183" spans="2:11">
      <c r="B183" s="112"/>
      <c r="C183" s="112"/>
      <c r="D183" s="125"/>
      <c r="E183" s="125"/>
      <c r="F183" s="125"/>
      <c r="G183" s="125"/>
      <c r="H183" s="125"/>
      <c r="I183" s="113"/>
      <c r="J183" s="113"/>
      <c r="K183" s="113"/>
    </row>
    <row r="184" spans="2:11">
      <c r="B184" s="112"/>
      <c r="C184" s="112"/>
      <c r="D184" s="125"/>
      <c r="E184" s="125"/>
      <c r="F184" s="125"/>
      <c r="G184" s="125"/>
      <c r="H184" s="125"/>
      <c r="I184" s="113"/>
      <c r="J184" s="113"/>
      <c r="K184" s="113"/>
    </row>
    <row r="185" spans="2:11">
      <c r="B185" s="112"/>
      <c r="C185" s="112"/>
      <c r="D185" s="125"/>
      <c r="E185" s="125"/>
      <c r="F185" s="125"/>
      <c r="G185" s="125"/>
      <c r="H185" s="125"/>
      <c r="I185" s="113"/>
      <c r="J185" s="113"/>
      <c r="K185" s="113"/>
    </row>
    <row r="186" spans="2:11">
      <c r="B186" s="112"/>
      <c r="C186" s="112"/>
      <c r="D186" s="125"/>
      <c r="E186" s="125"/>
      <c r="F186" s="125"/>
      <c r="G186" s="125"/>
      <c r="H186" s="125"/>
      <c r="I186" s="113"/>
      <c r="J186" s="113"/>
      <c r="K186" s="113"/>
    </row>
    <row r="187" spans="2:11">
      <c r="B187" s="112"/>
      <c r="C187" s="112"/>
      <c r="D187" s="125"/>
      <c r="E187" s="125"/>
      <c r="F187" s="125"/>
      <c r="G187" s="125"/>
      <c r="H187" s="125"/>
      <c r="I187" s="113"/>
      <c r="J187" s="113"/>
      <c r="K187" s="113"/>
    </row>
    <row r="188" spans="2:11">
      <c r="B188" s="112"/>
      <c r="C188" s="112"/>
      <c r="D188" s="125"/>
      <c r="E188" s="125"/>
      <c r="F188" s="125"/>
      <c r="G188" s="125"/>
      <c r="H188" s="125"/>
      <c r="I188" s="113"/>
      <c r="J188" s="113"/>
      <c r="K188" s="113"/>
    </row>
    <row r="189" spans="2:11">
      <c r="B189" s="112"/>
      <c r="C189" s="112"/>
      <c r="D189" s="125"/>
      <c r="E189" s="125"/>
      <c r="F189" s="125"/>
      <c r="G189" s="125"/>
      <c r="H189" s="125"/>
      <c r="I189" s="113"/>
      <c r="J189" s="113"/>
      <c r="K189" s="113"/>
    </row>
    <row r="190" spans="2:11">
      <c r="B190" s="112"/>
      <c r="C190" s="112"/>
      <c r="D190" s="125"/>
      <c r="E190" s="125"/>
      <c r="F190" s="125"/>
      <c r="G190" s="125"/>
      <c r="H190" s="125"/>
      <c r="I190" s="113"/>
      <c r="J190" s="113"/>
      <c r="K190" s="113"/>
    </row>
    <row r="191" spans="2:11">
      <c r="B191" s="112"/>
      <c r="C191" s="112"/>
      <c r="D191" s="125"/>
      <c r="E191" s="125"/>
      <c r="F191" s="125"/>
      <c r="G191" s="125"/>
      <c r="H191" s="125"/>
      <c r="I191" s="113"/>
      <c r="J191" s="113"/>
      <c r="K191" s="113"/>
    </row>
    <row r="192" spans="2:11">
      <c r="B192" s="112"/>
      <c r="C192" s="112"/>
      <c r="D192" s="125"/>
      <c r="E192" s="125"/>
      <c r="F192" s="125"/>
      <c r="G192" s="125"/>
      <c r="H192" s="125"/>
      <c r="I192" s="113"/>
      <c r="J192" s="113"/>
      <c r="K192" s="113"/>
    </row>
    <row r="193" spans="2:11">
      <c r="B193" s="112"/>
      <c r="C193" s="112"/>
      <c r="D193" s="125"/>
      <c r="E193" s="125"/>
      <c r="F193" s="125"/>
      <c r="G193" s="125"/>
      <c r="H193" s="125"/>
      <c r="I193" s="113"/>
      <c r="J193" s="113"/>
      <c r="K193" s="113"/>
    </row>
    <row r="194" spans="2:11">
      <c r="B194" s="112"/>
      <c r="C194" s="112"/>
      <c r="D194" s="125"/>
      <c r="E194" s="125"/>
      <c r="F194" s="125"/>
      <c r="G194" s="125"/>
      <c r="H194" s="125"/>
      <c r="I194" s="113"/>
      <c r="J194" s="113"/>
      <c r="K194" s="113"/>
    </row>
    <row r="195" spans="2:11">
      <c r="B195" s="112"/>
      <c r="C195" s="112"/>
      <c r="D195" s="125"/>
      <c r="E195" s="125"/>
      <c r="F195" s="125"/>
      <c r="G195" s="125"/>
      <c r="H195" s="125"/>
      <c r="I195" s="113"/>
      <c r="J195" s="113"/>
      <c r="K195" s="113"/>
    </row>
    <row r="196" spans="2:11">
      <c r="B196" s="112"/>
      <c r="C196" s="112"/>
      <c r="D196" s="125"/>
      <c r="E196" s="125"/>
      <c r="F196" s="125"/>
      <c r="G196" s="125"/>
      <c r="H196" s="125"/>
      <c r="I196" s="113"/>
      <c r="J196" s="113"/>
      <c r="K196" s="113"/>
    </row>
    <row r="197" spans="2:11">
      <c r="B197" s="112"/>
      <c r="C197" s="112"/>
      <c r="D197" s="125"/>
      <c r="E197" s="125"/>
      <c r="F197" s="125"/>
      <c r="G197" s="125"/>
      <c r="H197" s="125"/>
      <c r="I197" s="113"/>
      <c r="J197" s="113"/>
      <c r="K197" s="113"/>
    </row>
    <row r="198" spans="2:11">
      <c r="B198" s="112"/>
      <c r="C198" s="112"/>
      <c r="D198" s="125"/>
      <c r="E198" s="125"/>
      <c r="F198" s="125"/>
      <c r="G198" s="125"/>
      <c r="H198" s="125"/>
      <c r="I198" s="113"/>
      <c r="J198" s="113"/>
      <c r="K198" s="113"/>
    </row>
    <row r="199" spans="2:11">
      <c r="B199" s="112"/>
      <c r="C199" s="112"/>
      <c r="D199" s="125"/>
      <c r="E199" s="125"/>
      <c r="F199" s="125"/>
      <c r="G199" s="125"/>
      <c r="H199" s="125"/>
      <c r="I199" s="113"/>
      <c r="J199" s="113"/>
      <c r="K199" s="113"/>
    </row>
    <row r="200" spans="2:11">
      <c r="B200" s="112"/>
      <c r="C200" s="112"/>
      <c r="D200" s="125"/>
      <c r="E200" s="125"/>
      <c r="F200" s="125"/>
      <c r="G200" s="125"/>
      <c r="H200" s="125"/>
      <c r="I200" s="113"/>
      <c r="J200" s="113"/>
      <c r="K200" s="113"/>
    </row>
    <row r="201" spans="2:11">
      <c r="B201" s="112"/>
      <c r="C201" s="112"/>
      <c r="D201" s="125"/>
      <c r="E201" s="125"/>
      <c r="F201" s="125"/>
      <c r="G201" s="125"/>
      <c r="H201" s="125"/>
      <c r="I201" s="113"/>
      <c r="J201" s="113"/>
      <c r="K201" s="113"/>
    </row>
    <row r="202" spans="2:11">
      <c r="B202" s="112"/>
      <c r="C202" s="112"/>
      <c r="D202" s="125"/>
      <c r="E202" s="125"/>
      <c r="F202" s="125"/>
      <c r="G202" s="125"/>
      <c r="H202" s="125"/>
      <c r="I202" s="113"/>
      <c r="J202" s="113"/>
      <c r="K202" s="113"/>
    </row>
    <row r="203" spans="2:11">
      <c r="B203" s="112"/>
      <c r="C203" s="112"/>
      <c r="D203" s="125"/>
      <c r="E203" s="125"/>
      <c r="F203" s="125"/>
      <c r="G203" s="125"/>
      <c r="H203" s="125"/>
      <c r="I203" s="113"/>
      <c r="J203" s="113"/>
      <c r="K203" s="113"/>
    </row>
    <row r="204" spans="2:11">
      <c r="B204" s="112"/>
      <c r="C204" s="112"/>
      <c r="D204" s="125"/>
      <c r="E204" s="125"/>
      <c r="F204" s="125"/>
      <c r="G204" s="125"/>
      <c r="H204" s="125"/>
      <c r="I204" s="113"/>
      <c r="J204" s="113"/>
      <c r="K204" s="113"/>
    </row>
    <row r="205" spans="2:11">
      <c r="B205" s="112"/>
      <c r="C205" s="112"/>
      <c r="D205" s="125"/>
      <c r="E205" s="125"/>
      <c r="F205" s="125"/>
      <c r="G205" s="125"/>
      <c r="H205" s="125"/>
      <c r="I205" s="113"/>
      <c r="J205" s="113"/>
      <c r="K205" s="113"/>
    </row>
    <row r="206" spans="2:11">
      <c r="B206" s="112"/>
      <c r="C206" s="112"/>
      <c r="D206" s="125"/>
      <c r="E206" s="125"/>
      <c r="F206" s="125"/>
      <c r="G206" s="125"/>
      <c r="H206" s="125"/>
      <c r="I206" s="113"/>
      <c r="J206" s="113"/>
      <c r="K206" s="113"/>
    </row>
    <row r="207" spans="2:11">
      <c r="B207" s="112"/>
      <c r="C207" s="112"/>
      <c r="D207" s="125"/>
      <c r="E207" s="125"/>
      <c r="F207" s="125"/>
      <c r="G207" s="125"/>
      <c r="H207" s="125"/>
      <c r="I207" s="113"/>
      <c r="J207" s="113"/>
      <c r="K207" s="113"/>
    </row>
    <row r="208" spans="2:11">
      <c r="B208" s="112"/>
      <c r="C208" s="112"/>
      <c r="D208" s="125"/>
      <c r="E208" s="125"/>
      <c r="F208" s="125"/>
      <c r="G208" s="125"/>
      <c r="H208" s="125"/>
      <c r="I208" s="113"/>
      <c r="J208" s="113"/>
      <c r="K208" s="113"/>
    </row>
    <row r="209" spans="2:11">
      <c r="B209" s="112"/>
      <c r="C209" s="112"/>
      <c r="D209" s="125"/>
      <c r="E209" s="125"/>
      <c r="F209" s="125"/>
      <c r="G209" s="125"/>
      <c r="H209" s="125"/>
      <c r="I209" s="113"/>
      <c r="J209" s="113"/>
      <c r="K209" s="113"/>
    </row>
    <row r="210" spans="2:11">
      <c r="B210" s="112"/>
      <c r="C210" s="112"/>
      <c r="D210" s="125"/>
      <c r="E210" s="125"/>
      <c r="F210" s="125"/>
      <c r="G210" s="125"/>
      <c r="H210" s="125"/>
      <c r="I210" s="113"/>
      <c r="J210" s="113"/>
      <c r="K210" s="113"/>
    </row>
    <row r="211" spans="2:11">
      <c r="B211" s="112"/>
      <c r="C211" s="112"/>
      <c r="D211" s="125"/>
      <c r="E211" s="125"/>
      <c r="F211" s="125"/>
      <c r="G211" s="125"/>
      <c r="H211" s="125"/>
      <c r="I211" s="113"/>
      <c r="J211" s="113"/>
      <c r="K211" s="113"/>
    </row>
    <row r="212" spans="2:11">
      <c r="B212" s="112"/>
      <c r="C212" s="112"/>
      <c r="D212" s="125"/>
      <c r="E212" s="125"/>
      <c r="F212" s="125"/>
      <c r="G212" s="125"/>
      <c r="H212" s="125"/>
      <c r="I212" s="113"/>
      <c r="J212" s="113"/>
      <c r="K212" s="113"/>
    </row>
    <row r="213" spans="2:11">
      <c r="B213" s="112"/>
      <c r="C213" s="112"/>
      <c r="D213" s="125"/>
      <c r="E213" s="125"/>
      <c r="F213" s="125"/>
      <c r="G213" s="125"/>
      <c r="H213" s="125"/>
      <c r="I213" s="113"/>
      <c r="J213" s="113"/>
      <c r="K213" s="113"/>
    </row>
    <row r="214" spans="2:11">
      <c r="B214" s="112"/>
      <c r="C214" s="112"/>
      <c r="D214" s="125"/>
      <c r="E214" s="125"/>
      <c r="F214" s="125"/>
      <c r="G214" s="125"/>
      <c r="H214" s="125"/>
      <c r="I214" s="113"/>
      <c r="J214" s="113"/>
      <c r="K214" s="113"/>
    </row>
    <row r="215" spans="2:11">
      <c r="B215" s="112"/>
      <c r="C215" s="112"/>
      <c r="D215" s="125"/>
      <c r="E215" s="125"/>
      <c r="F215" s="125"/>
      <c r="G215" s="125"/>
      <c r="H215" s="125"/>
      <c r="I215" s="113"/>
      <c r="J215" s="113"/>
      <c r="K215" s="113"/>
    </row>
    <row r="216" spans="2:11">
      <c r="B216" s="112"/>
      <c r="C216" s="112"/>
      <c r="D216" s="125"/>
      <c r="E216" s="125"/>
      <c r="F216" s="125"/>
      <c r="G216" s="125"/>
      <c r="H216" s="125"/>
      <c r="I216" s="113"/>
      <c r="J216" s="113"/>
      <c r="K216" s="113"/>
    </row>
    <row r="217" spans="2:11">
      <c r="B217" s="112"/>
      <c r="C217" s="112"/>
      <c r="D217" s="125"/>
      <c r="E217" s="125"/>
      <c r="F217" s="125"/>
      <c r="G217" s="125"/>
      <c r="H217" s="125"/>
      <c r="I217" s="113"/>
      <c r="J217" s="113"/>
      <c r="K217" s="113"/>
    </row>
    <row r="218" spans="2:11">
      <c r="B218" s="112"/>
      <c r="C218" s="112"/>
      <c r="D218" s="125"/>
      <c r="E218" s="125"/>
      <c r="F218" s="125"/>
      <c r="G218" s="125"/>
      <c r="H218" s="125"/>
      <c r="I218" s="113"/>
      <c r="J218" s="113"/>
      <c r="K218" s="113"/>
    </row>
    <row r="219" spans="2:11">
      <c r="B219" s="112"/>
      <c r="C219" s="112"/>
      <c r="D219" s="125"/>
      <c r="E219" s="125"/>
      <c r="F219" s="125"/>
      <c r="G219" s="125"/>
      <c r="H219" s="125"/>
      <c r="I219" s="113"/>
      <c r="J219" s="113"/>
      <c r="K219" s="113"/>
    </row>
    <row r="220" spans="2:11">
      <c r="B220" s="112"/>
      <c r="C220" s="112"/>
      <c r="D220" s="125"/>
      <c r="E220" s="125"/>
      <c r="F220" s="125"/>
      <c r="G220" s="125"/>
      <c r="H220" s="125"/>
      <c r="I220" s="113"/>
      <c r="J220" s="113"/>
      <c r="K220" s="113"/>
    </row>
    <row r="221" spans="2:11">
      <c r="B221" s="112"/>
      <c r="C221" s="112"/>
      <c r="D221" s="125"/>
      <c r="E221" s="125"/>
      <c r="F221" s="125"/>
      <c r="G221" s="125"/>
      <c r="H221" s="125"/>
      <c r="I221" s="113"/>
      <c r="J221" s="113"/>
      <c r="K221" s="113"/>
    </row>
    <row r="222" spans="2:11">
      <c r="B222" s="112"/>
      <c r="C222" s="112"/>
      <c r="D222" s="125"/>
      <c r="E222" s="125"/>
      <c r="F222" s="125"/>
      <c r="G222" s="125"/>
      <c r="H222" s="125"/>
      <c r="I222" s="113"/>
      <c r="J222" s="113"/>
      <c r="K222" s="113"/>
    </row>
    <row r="223" spans="2:11">
      <c r="B223" s="112"/>
      <c r="C223" s="112"/>
      <c r="D223" s="125"/>
      <c r="E223" s="125"/>
      <c r="F223" s="125"/>
      <c r="G223" s="125"/>
      <c r="H223" s="125"/>
      <c r="I223" s="113"/>
      <c r="J223" s="113"/>
      <c r="K223" s="113"/>
    </row>
    <row r="224" spans="2:11">
      <c r="B224" s="112"/>
      <c r="C224" s="112"/>
      <c r="D224" s="125"/>
      <c r="E224" s="125"/>
      <c r="F224" s="125"/>
      <c r="G224" s="125"/>
      <c r="H224" s="125"/>
      <c r="I224" s="113"/>
      <c r="J224" s="113"/>
      <c r="K224" s="113"/>
    </row>
    <row r="225" spans="2:11">
      <c r="B225" s="112"/>
      <c r="C225" s="112"/>
      <c r="D225" s="125"/>
      <c r="E225" s="125"/>
      <c r="F225" s="125"/>
      <c r="G225" s="125"/>
      <c r="H225" s="125"/>
      <c r="I225" s="113"/>
      <c r="J225" s="113"/>
      <c r="K225" s="113"/>
    </row>
    <row r="226" spans="2:11">
      <c r="B226" s="112"/>
      <c r="C226" s="112"/>
      <c r="D226" s="125"/>
      <c r="E226" s="125"/>
      <c r="F226" s="125"/>
      <c r="G226" s="125"/>
      <c r="H226" s="125"/>
      <c r="I226" s="113"/>
      <c r="J226" s="113"/>
      <c r="K226" s="113"/>
    </row>
    <row r="227" spans="2:11">
      <c r="B227" s="112"/>
      <c r="C227" s="112"/>
      <c r="D227" s="125"/>
      <c r="E227" s="125"/>
      <c r="F227" s="125"/>
      <c r="G227" s="125"/>
      <c r="H227" s="125"/>
      <c r="I227" s="113"/>
      <c r="J227" s="113"/>
      <c r="K227" s="113"/>
    </row>
    <row r="228" spans="2:11">
      <c r="B228" s="112"/>
      <c r="C228" s="112"/>
      <c r="D228" s="125"/>
      <c r="E228" s="125"/>
      <c r="F228" s="125"/>
      <c r="G228" s="125"/>
      <c r="H228" s="125"/>
      <c r="I228" s="113"/>
      <c r="J228" s="113"/>
      <c r="K228" s="113"/>
    </row>
    <row r="229" spans="2:11">
      <c r="B229" s="112"/>
      <c r="C229" s="112"/>
      <c r="D229" s="125"/>
      <c r="E229" s="125"/>
      <c r="F229" s="125"/>
      <c r="G229" s="125"/>
      <c r="H229" s="125"/>
      <c r="I229" s="113"/>
      <c r="J229" s="113"/>
      <c r="K229" s="113"/>
    </row>
    <row r="230" spans="2:11">
      <c r="B230" s="112"/>
      <c r="C230" s="112"/>
      <c r="D230" s="125"/>
      <c r="E230" s="125"/>
      <c r="F230" s="125"/>
      <c r="G230" s="125"/>
      <c r="H230" s="125"/>
      <c r="I230" s="113"/>
      <c r="J230" s="113"/>
      <c r="K230" s="113"/>
    </row>
    <row r="231" spans="2:11">
      <c r="B231" s="112"/>
      <c r="C231" s="112"/>
      <c r="D231" s="125"/>
      <c r="E231" s="125"/>
      <c r="F231" s="125"/>
      <c r="G231" s="125"/>
      <c r="H231" s="125"/>
      <c r="I231" s="113"/>
      <c r="J231" s="113"/>
      <c r="K231" s="113"/>
    </row>
    <row r="232" spans="2:11">
      <c r="B232" s="112"/>
      <c r="C232" s="112"/>
      <c r="D232" s="125"/>
      <c r="E232" s="125"/>
      <c r="F232" s="125"/>
      <c r="G232" s="125"/>
      <c r="H232" s="125"/>
      <c r="I232" s="113"/>
      <c r="J232" s="113"/>
      <c r="K232" s="113"/>
    </row>
    <row r="233" spans="2:11">
      <c r="B233" s="112"/>
      <c r="C233" s="112"/>
      <c r="D233" s="125"/>
      <c r="E233" s="125"/>
      <c r="F233" s="125"/>
      <c r="G233" s="125"/>
      <c r="H233" s="125"/>
      <c r="I233" s="113"/>
      <c r="J233" s="113"/>
      <c r="K233" s="113"/>
    </row>
    <row r="234" spans="2:11">
      <c r="B234" s="112"/>
      <c r="C234" s="112"/>
      <c r="D234" s="125"/>
      <c r="E234" s="125"/>
      <c r="F234" s="125"/>
      <c r="G234" s="125"/>
      <c r="H234" s="125"/>
      <c r="I234" s="113"/>
      <c r="J234" s="113"/>
      <c r="K234" s="113"/>
    </row>
    <row r="235" spans="2:11">
      <c r="B235" s="112"/>
      <c r="C235" s="112"/>
      <c r="D235" s="125"/>
      <c r="E235" s="125"/>
      <c r="F235" s="125"/>
      <c r="G235" s="125"/>
      <c r="H235" s="125"/>
      <c r="I235" s="113"/>
      <c r="J235" s="113"/>
      <c r="K235" s="113"/>
    </row>
    <row r="236" spans="2:11">
      <c r="B236" s="112"/>
      <c r="C236" s="112"/>
      <c r="D236" s="125"/>
      <c r="E236" s="125"/>
      <c r="F236" s="125"/>
      <c r="G236" s="125"/>
      <c r="H236" s="125"/>
      <c r="I236" s="113"/>
      <c r="J236" s="113"/>
      <c r="K236" s="113"/>
    </row>
    <row r="237" spans="2:11">
      <c r="B237" s="112"/>
      <c r="C237" s="112"/>
      <c r="D237" s="125"/>
      <c r="E237" s="125"/>
      <c r="F237" s="125"/>
      <c r="G237" s="125"/>
      <c r="H237" s="125"/>
      <c r="I237" s="113"/>
      <c r="J237" s="113"/>
      <c r="K237" s="113"/>
    </row>
    <row r="238" spans="2:11">
      <c r="B238" s="112"/>
      <c r="C238" s="112"/>
      <c r="D238" s="125"/>
      <c r="E238" s="125"/>
      <c r="F238" s="125"/>
      <c r="G238" s="125"/>
      <c r="H238" s="125"/>
      <c r="I238" s="113"/>
      <c r="J238" s="113"/>
      <c r="K238" s="113"/>
    </row>
    <row r="239" spans="2:11">
      <c r="B239" s="112"/>
      <c r="C239" s="112"/>
      <c r="D239" s="125"/>
      <c r="E239" s="125"/>
      <c r="F239" s="125"/>
      <c r="G239" s="125"/>
      <c r="H239" s="125"/>
      <c r="I239" s="113"/>
      <c r="J239" s="113"/>
      <c r="K239" s="113"/>
    </row>
    <row r="240" spans="2:11">
      <c r="B240" s="112"/>
      <c r="C240" s="112"/>
      <c r="D240" s="125"/>
      <c r="E240" s="125"/>
      <c r="F240" s="125"/>
      <c r="G240" s="125"/>
      <c r="H240" s="125"/>
      <c r="I240" s="113"/>
      <c r="J240" s="113"/>
      <c r="K240" s="113"/>
    </row>
    <row r="241" spans="2:11">
      <c r="B241" s="112"/>
      <c r="C241" s="112"/>
      <c r="D241" s="125"/>
      <c r="E241" s="125"/>
      <c r="F241" s="125"/>
      <c r="G241" s="125"/>
      <c r="H241" s="125"/>
      <c r="I241" s="113"/>
      <c r="J241" s="113"/>
      <c r="K241" s="113"/>
    </row>
    <row r="242" spans="2:11">
      <c r="B242" s="112"/>
      <c r="C242" s="112"/>
      <c r="D242" s="125"/>
      <c r="E242" s="125"/>
      <c r="F242" s="125"/>
      <c r="G242" s="125"/>
      <c r="H242" s="125"/>
      <c r="I242" s="113"/>
      <c r="J242" s="113"/>
      <c r="K242" s="113"/>
    </row>
    <row r="243" spans="2:11">
      <c r="B243" s="112"/>
      <c r="C243" s="112"/>
      <c r="D243" s="125"/>
      <c r="E243" s="125"/>
      <c r="F243" s="125"/>
      <c r="G243" s="125"/>
      <c r="H243" s="125"/>
      <c r="I243" s="113"/>
      <c r="J243" s="113"/>
      <c r="K243" s="113"/>
    </row>
    <row r="244" spans="2:11">
      <c r="B244" s="112"/>
      <c r="C244" s="112"/>
      <c r="D244" s="125"/>
      <c r="E244" s="125"/>
      <c r="F244" s="125"/>
      <c r="G244" s="125"/>
      <c r="H244" s="125"/>
      <c r="I244" s="113"/>
      <c r="J244" s="113"/>
      <c r="K244" s="113"/>
    </row>
    <row r="245" spans="2:11">
      <c r="B245" s="112"/>
      <c r="C245" s="112"/>
      <c r="D245" s="125"/>
      <c r="E245" s="125"/>
      <c r="F245" s="125"/>
      <c r="G245" s="125"/>
      <c r="H245" s="125"/>
      <c r="I245" s="113"/>
      <c r="J245" s="113"/>
      <c r="K245" s="113"/>
    </row>
    <row r="246" spans="2:11">
      <c r="B246" s="112"/>
      <c r="C246" s="112"/>
      <c r="D246" s="125"/>
      <c r="E246" s="125"/>
      <c r="F246" s="125"/>
      <c r="G246" s="125"/>
      <c r="H246" s="125"/>
      <c r="I246" s="113"/>
      <c r="J246" s="113"/>
      <c r="K246" s="113"/>
    </row>
    <row r="247" spans="2:11">
      <c r="B247" s="112"/>
      <c r="C247" s="112"/>
      <c r="D247" s="125"/>
      <c r="E247" s="125"/>
      <c r="F247" s="125"/>
      <c r="G247" s="125"/>
      <c r="H247" s="125"/>
      <c r="I247" s="113"/>
      <c r="J247" s="113"/>
      <c r="K247" s="113"/>
    </row>
    <row r="248" spans="2:11">
      <c r="B248" s="112"/>
      <c r="C248" s="112"/>
      <c r="D248" s="125"/>
      <c r="E248" s="125"/>
      <c r="F248" s="125"/>
      <c r="G248" s="125"/>
      <c r="H248" s="125"/>
      <c r="I248" s="113"/>
      <c r="J248" s="113"/>
      <c r="K248" s="113"/>
    </row>
    <row r="249" spans="2:11">
      <c r="B249" s="112"/>
      <c r="C249" s="112"/>
      <c r="D249" s="125"/>
      <c r="E249" s="125"/>
      <c r="F249" s="125"/>
      <c r="G249" s="125"/>
      <c r="H249" s="125"/>
      <c r="I249" s="113"/>
      <c r="J249" s="113"/>
      <c r="K249" s="113"/>
    </row>
    <row r="250" spans="2:11">
      <c r="B250" s="112"/>
      <c r="C250" s="112"/>
      <c r="D250" s="125"/>
      <c r="E250" s="125"/>
      <c r="F250" s="125"/>
      <c r="G250" s="125"/>
      <c r="H250" s="125"/>
      <c r="I250" s="113"/>
      <c r="J250" s="113"/>
      <c r="K250" s="113"/>
    </row>
    <row r="251" spans="2:11">
      <c r="B251" s="112"/>
      <c r="C251" s="112"/>
      <c r="D251" s="125"/>
      <c r="E251" s="125"/>
      <c r="F251" s="125"/>
      <c r="G251" s="125"/>
      <c r="H251" s="125"/>
      <c r="I251" s="113"/>
      <c r="J251" s="113"/>
      <c r="K251" s="113"/>
    </row>
    <row r="252" spans="2:11">
      <c r="B252" s="112"/>
      <c r="C252" s="112"/>
      <c r="D252" s="125"/>
      <c r="E252" s="125"/>
      <c r="F252" s="125"/>
      <c r="G252" s="125"/>
      <c r="H252" s="125"/>
      <c r="I252" s="113"/>
      <c r="J252" s="113"/>
      <c r="K252" s="113"/>
    </row>
    <row r="253" spans="2:11">
      <c r="B253" s="112"/>
      <c r="C253" s="112"/>
      <c r="D253" s="125"/>
      <c r="E253" s="125"/>
      <c r="F253" s="125"/>
      <c r="G253" s="125"/>
      <c r="H253" s="125"/>
      <c r="I253" s="113"/>
      <c r="J253" s="113"/>
      <c r="K253" s="113"/>
    </row>
    <row r="254" spans="2:11">
      <c r="B254" s="112"/>
      <c r="C254" s="112"/>
      <c r="D254" s="125"/>
      <c r="E254" s="125"/>
      <c r="F254" s="125"/>
      <c r="G254" s="125"/>
      <c r="H254" s="125"/>
      <c r="I254" s="113"/>
      <c r="J254" s="113"/>
      <c r="K254" s="113"/>
    </row>
    <row r="255" spans="2:11">
      <c r="B255" s="112"/>
      <c r="C255" s="112"/>
      <c r="D255" s="125"/>
      <c r="E255" s="125"/>
      <c r="F255" s="125"/>
      <c r="G255" s="125"/>
      <c r="H255" s="125"/>
      <c r="I255" s="113"/>
      <c r="J255" s="113"/>
      <c r="K255" s="113"/>
    </row>
    <row r="256" spans="2:11">
      <c r="B256" s="112"/>
      <c r="C256" s="112"/>
      <c r="D256" s="125"/>
      <c r="E256" s="125"/>
      <c r="F256" s="125"/>
      <c r="G256" s="125"/>
      <c r="H256" s="125"/>
      <c r="I256" s="113"/>
      <c r="J256" s="113"/>
      <c r="K256" s="113"/>
    </row>
    <row r="257" spans="2:11">
      <c r="B257" s="112"/>
      <c r="C257" s="112"/>
      <c r="D257" s="125"/>
      <c r="E257" s="125"/>
      <c r="F257" s="125"/>
      <c r="G257" s="125"/>
      <c r="H257" s="125"/>
      <c r="I257" s="113"/>
      <c r="J257" s="113"/>
      <c r="K257" s="113"/>
    </row>
    <row r="258" spans="2:11">
      <c r="B258" s="112"/>
      <c r="C258" s="112"/>
      <c r="D258" s="125"/>
      <c r="E258" s="125"/>
      <c r="F258" s="125"/>
      <c r="G258" s="125"/>
      <c r="H258" s="125"/>
      <c r="I258" s="113"/>
      <c r="J258" s="113"/>
      <c r="K258" s="113"/>
    </row>
    <row r="259" spans="2:11">
      <c r="B259" s="112"/>
      <c r="C259" s="112"/>
      <c r="D259" s="125"/>
      <c r="E259" s="125"/>
      <c r="F259" s="125"/>
      <c r="G259" s="125"/>
      <c r="H259" s="125"/>
      <c r="I259" s="113"/>
      <c r="J259" s="113"/>
      <c r="K259" s="113"/>
    </row>
    <row r="260" spans="2:11">
      <c r="B260" s="112"/>
      <c r="C260" s="112"/>
      <c r="D260" s="125"/>
      <c r="E260" s="125"/>
      <c r="F260" s="125"/>
      <c r="G260" s="125"/>
      <c r="H260" s="125"/>
      <c r="I260" s="113"/>
      <c r="J260" s="113"/>
      <c r="K260" s="113"/>
    </row>
    <row r="261" spans="2:11">
      <c r="B261" s="112"/>
      <c r="C261" s="112"/>
      <c r="D261" s="125"/>
      <c r="E261" s="125"/>
      <c r="F261" s="125"/>
      <c r="G261" s="125"/>
      <c r="H261" s="125"/>
      <c r="I261" s="113"/>
      <c r="J261" s="113"/>
      <c r="K261" s="113"/>
    </row>
    <row r="262" spans="2:11">
      <c r="B262" s="112"/>
      <c r="C262" s="112"/>
      <c r="D262" s="125"/>
      <c r="E262" s="125"/>
      <c r="F262" s="125"/>
      <c r="G262" s="125"/>
      <c r="H262" s="125"/>
      <c r="I262" s="113"/>
      <c r="J262" s="113"/>
      <c r="K262" s="113"/>
    </row>
    <row r="263" spans="2:11">
      <c r="B263" s="112"/>
      <c r="C263" s="112"/>
      <c r="D263" s="125"/>
      <c r="E263" s="125"/>
      <c r="F263" s="125"/>
      <c r="G263" s="125"/>
      <c r="H263" s="125"/>
      <c r="I263" s="113"/>
      <c r="J263" s="113"/>
      <c r="K263" s="113"/>
    </row>
    <row r="264" spans="2:11">
      <c r="B264" s="112"/>
      <c r="C264" s="112"/>
      <c r="D264" s="125"/>
      <c r="E264" s="125"/>
      <c r="F264" s="125"/>
      <c r="G264" s="125"/>
      <c r="H264" s="125"/>
      <c r="I264" s="113"/>
      <c r="J264" s="113"/>
      <c r="K264" s="113"/>
    </row>
    <row r="265" spans="2:11">
      <c r="B265" s="112"/>
      <c r="C265" s="112"/>
      <c r="D265" s="125"/>
      <c r="E265" s="125"/>
      <c r="F265" s="125"/>
      <c r="G265" s="125"/>
      <c r="H265" s="125"/>
      <c r="I265" s="113"/>
      <c r="J265" s="113"/>
      <c r="K265" s="113"/>
    </row>
    <row r="266" spans="2:11">
      <c r="B266" s="112"/>
      <c r="C266" s="112"/>
      <c r="D266" s="125"/>
      <c r="E266" s="125"/>
      <c r="F266" s="125"/>
      <c r="G266" s="125"/>
      <c r="H266" s="125"/>
      <c r="I266" s="113"/>
      <c r="J266" s="113"/>
      <c r="K266" s="113"/>
    </row>
    <row r="267" spans="2:11">
      <c r="B267" s="112"/>
      <c r="C267" s="112"/>
      <c r="D267" s="125"/>
      <c r="E267" s="125"/>
      <c r="F267" s="125"/>
      <c r="G267" s="125"/>
      <c r="H267" s="125"/>
      <c r="I267" s="113"/>
      <c r="J267" s="113"/>
      <c r="K267" s="113"/>
    </row>
    <row r="268" spans="2:11">
      <c r="B268" s="112"/>
      <c r="C268" s="112"/>
      <c r="D268" s="125"/>
      <c r="E268" s="125"/>
      <c r="F268" s="125"/>
      <c r="G268" s="125"/>
      <c r="H268" s="125"/>
      <c r="I268" s="113"/>
      <c r="J268" s="113"/>
      <c r="K268" s="113"/>
    </row>
    <row r="269" spans="2:11">
      <c r="B269" s="112"/>
      <c r="C269" s="112"/>
      <c r="D269" s="125"/>
      <c r="E269" s="125"/>
      <c r="F269" s="125"/>
      <c r="G269" s="125"/>
      <c r="H269" s="125"/>
      <c r="I269" s="113"/>
      <c r="J269" s="113"/>
      <c r="K269" s="113"/>
    </row>
    <row r="270" spans="2:11">
      <c r="B270" s="112"/>
      <c r="C270" s="112"/>
      <c r="D270" s="125"/>
      <c r="E270" s="125"/>
      <c r="F270" s="125"/>
      <c r="G270" s="125"/>
      <c r="H270" s="125"/>
      <c r="I270" s="113"/>
      <c r="J270" s="113"/>
      <c r="K270" s="113"/>
    </row>
    <row r="271" spans="2:11">
      <c r="B271" s="112"/>
      <c r="C271" s="112"/>
      <c r="D271" s="125"/>
      <c r="E271" s="125"/>
      <c r="F271" s="125"/>
      <c r="G271" s="125"/>
      <c r="H271" s="125"/>
      <c r="I271" s="113"/>
      <c r="J271" s="113"/>
      <c r="K271" s="113"/>
    </row>
    <row r="272" spans="2:11">
      <c r="B272" s="112"/>
      <c r="C272" s="112"/>
      <c r="D272" s="125"/>
      <c r="E272" s="125"/>
      <c r="F272" s="125"/>
      <c r="G272" s="125"/>
      <c r="H272" s="125"/>
      <c r="I272" s="113"/>
      <c r="J272" s="113"/>
      <c r="K272" s="113"/>
    </row>
    <row r="273" spans="2:11">
      <c r="B273" s="112"/>
      <c r="C273" s="112"/>
      <c r="D273" s="125"/>
      <c r="E273" s="125"/>
      <c r="F273" s="125"/>
      <c r="G273" s="125"/>
      <c r="H273" s="125"/>
      <c r="I273" s="113"/>
      <c r="J273" s="113"/>
      <c r="K273" s="113"/>
    </row>
    <row r="274" spans="2:11">
      <c r="B274" s="112"/>
      <c r="C274" s="112"/>
      <c r="D274" s="125"/>
      <c r="E274" s="125"/>
      <c r="F274" s="125"/>
      <c r="G274" s="125"/>
      <c r="H274" s="125"/>
      <c r="I274" s="113"/>
      <c r="J274" s="113"/>
      <c r="K274" s="113"/>
    </row>
    <row r="275" spans="2:11">
      <c r="B275" s="112"/>
      <c r="C275" s="112"/>
      <c r="D275" s="125"/>
      <c r="E275" s="125"/>
      <c r="F275" s="125"/>
      <c r="G275" s="125"/>
      <c r="H275" s="125"/>
      <c r="I275" s="113"/>
      <c r="J275" s="113"/>
      <c r="K275" s="113"/>
    </row>
    <row r="276" spans="2:11">
      <c r="B276" s="112"/>
      <c r="C276" s="112"/>
      <c r="D276" s="125"/>
      <c r="E276" s="125"/>
      <c r="F276" s="125"/>
      <c r="G276" s="125"/>
      <c r="H276" s="125"/>
      <c r="I276" s="113"/>
      <c r="J276" s="113"/>
      <c r="K276" s="113"/>
    </row>
    <row r="277" spans="2:11">
      <c r="B277" s="112"/>
      <c r="C277" s="112"/>
      <c r="D277" s="125"/>
      <c r="E277" s="125"/>
      <c r="F277" s="125"/>
      <c r="G277" s="125"/>
      <c r="H277" s="125"/>
      <c r="I277" s="113"/>
      <c r="J277" s="113"/>
      <c r="K277" s="113"/>
    </row>
    <row r="278" spans="2:11">
      <c r="B278" s="112"/>
      <c r="C278" s="112"/>
      <c r="D278" s="125"/>
      <c r="E278" s="125"/>
      <c r="F278" s="125"/>
      <c r="G278" s="125"/>
      <c r="H278" s="125"/>
      <c r="I278" s="113"/>
      <c r="J278" s="113"/>
      <c r="K278" s="113"/>
    </row>
    <row r="279" spans="2:11">
      <c r="B279" s="112"/>
      <c r="C279" s="112"/>
      <c r="D279" s="125"/>
      <c r="E279" s="125"/>
      <c r="F279" s="125"/>
      <c r="G279" s="125"/>
      <c r="H279" s="125"/>
      <c r="I279" s="113"/>
      <c r="J279" s="113"/>
      <c r="K279" s="113"/>
    </row>
    <row r="280" spans="2:11">
      <c r="B280" s="112"/>
      <c r="C280" s="112"/>
      <c r="D280" s="125"/>
      <c r="E280" s="125"/>
      <c r="F280" s="125"/>
      <c r="G280" s="125"/>
      <c r="H280" s="125"/>
      <c r="I280" s="113"/>
      <c r="J280" s="113"/>
      <c r="K280" s="113"/>
    </row>
    <row r="281" spans="2:11">
      <c r="B281" s="112"/>
      <c r="C281" s="112"/>
      <c r="D281" s="125"/>
      <c r="E281" s="125"/>
      <c r="F281" s="125"/>
      <c r="G281" s="125"/>
      <c r="H281" s="125"/>
      <c r="I281" s="113"/>
      <c r="J281" s="113"/>
      <c r="K281" s="113"/>
    </row>
    <row r="282" spans="2:11">
      <c r="B282" s="112"/>
      <c r="C282" s="112"/>
      <c r="D282" s="125"/>
      <c r="E282" s="125"/>
      <c r="F282" s="125"/>
      <c r="G282" s="125"/>
      <c r="H282" s="125"/>
      <c r="I282" s="113"/>
      <c r="J282" s="113"/>
      <c r="K282" s="113"/>
    </row>
    <row r="283" spans="2:11">
      <c r="B283" s="112"/>
      <c r="C283" s="112"/>
      <c r="D283" s="125"/>
      <c r="E283" s="125"/>
      <c r="F283" s="125"/>
      <c r="G283" s="125"/>
      <c r="H283" s="125"/>
      <c r="I283" s="113"/>
      <c r="J283" s="113"/>
      <c r="K283" s="113"/>
    </row>
    <row r="284" spans="2:11">
      <c r="B284" s="112"/>
      <c r="C284" s="112"/>
      <c r="D284" s="125"/>
      <c r="E284" s="125"/>
      <c r="F284" s="125"/>
      <c r="G284" s="125"/>
      <c r="H284" s="125"/>
      <c r="I284" s="113"/>
      <c r="J284" s="113"/>
      <c r="K284" s="113"/>
    </row>
    <row r="285" spans="2:11">
      <c r="B285" s="112"/>
      <c r="C285" s="112"/>
      <c r="D285" s="125"/>
      <c r="E285" s="125"/>
      <c r="F285" s="125"/>
      <c r="G285" s="125"/>
      <c r="H285" s="125"/>
      <c r="I285" s="113"/>
      <c r="J285" s="113"/>
      <c r="K285" s="113"/>
    </row>
    <row r="286" spans="2:11">
      <c r="B286" s="112"/>
      <c r="C286" s="112"/>
      <c r="D286" s="125"/>
      <c r="E286" s="125"/>
      <c r="F286" s="125"/>
      <c r="G286" s="125"/>
      <c r="H286" s="125"/>
      <c r="I286" s="113"/>
      <c r="J286" s="113"/>
      <c r="K286" s="113"/>
    </row>
    <row r="287" spans="2:11">
      <c r="B287" s="112"/>
      <c r="C287" s="112"/>
      <c r="D287" s="125"/>
      <c r="E287" s="125"/>
      <c r="F287" s="125"/>
      <c r="G287" s="125"/>
      <c r="H287" s="125"/>
      <c r="I287" s="113"/>
      <c r="J287" s="113"/>
      <c r="K287" s="113"/>
    </row>
    <row r="288" spans="2:11">
      <c r="B288" s="112"/>
      <c r="C288" s="112"/>
      <c r="D288" s="125"/>
      <c r="E288" s="125"/>
      <c r="F288" s="125"/>
      <c r="G288" s="125"/>
      <c r="H288" s="125"/>
      <c r="I288" s="113"/>
      <c r="J288" s="113"/>
      <c r="K288" s="113"/>
    </row>
    <row r="289" spans="2:11">
      <c r="B289" s="112"/>
      <c r="C289" s="112"/>
      <c r="D289" s="125"/>
      <c r="E289" s="125"/>
      <c r="F289" s="125"/>
      <c r="G289" s="125"/>
      <c r="H289" s="125"/>
      <c r="I289" s="113"/>
      <c r="J289" s="113"/>
      <c r="K289" s="113"/>
    </row>
    <row r="290" spans="2:11">
      <c r="B290" s="112"/>
      <c r="C290" s="112"/>
      <c r="D290" s="125"/>
      <c r="E290" s="125"/>
      <c r="F290" s="125"/>
      <c r="G290" s="125"/>
      <c r="H290" s="125"/>
      <c r="I290" s="113"/>
      <c r="J290" s="113"/>
      <c r="K290" s="113"/>
    </row>
    <row r="291" spans="2:11">
      <c r="B291" s="112"/>
      <c r="C291" s="112"/>
      <c r="D291" s="125"/>
      <c r="E291" s="125"/>
      <c r="F291" s="125"/>
      <c r="G291" s="125"/>
      <c r="H291" s="125"/>
      <c r="I291" s="113"/>
      <c r="J291" s="113"/>
      <c r="K291" s="113"/>
    </row>
    <row r="292" spans="2:11">
      <c r="B292" s="112"/>
      <c r="C292" s="112"/>
      <c r="D292" s="125"/>
      <c r="E292" s="125"/>
      <c r="F292" s="125"/>
      <c r="G292" s="125"/>
      <c r="H292" s="125"/>
      <c r="I292" s="113"/>
      <c r="J292" s="113"/>
      <c r="K292" s="113"/>
    </row>
    <row r="293" spans="2:11">
      <c r="B293" s="112"/>
      <c r="C293" s="112"/>
      <c r="D293" s="125"/>
      <c r="E293" s="125"/>
      <c r="F293" s="125"/>
      <c r="G293" s="125"/>
      <c r="H293" s="125"/>
      <c r="I293" s="113"/>
      <c r="J293" s="113"/>
      <c r="K293" s="113"/>
    </row>
    <row r="294" spans="2:11">
      <c r="B294" s="112"/>
      <c r="C294" s="112"/>
      <c r="D294" s="125"/>
      <c r="E294" s="125"/>
      <c r="F294" s="125"/>
      <c r="G294" s="125"/>
      <c r="H294" s="125"/>
      <c r="I294" s="113"/>
      <c r="J294" s="113"/>
      <c r="K294" s="113"/>
    </row>
    <row r="295" spans="2:11">
      <c r="B295" s="112"/>
      <c r="C295" s="112"/>
      <c r="D295" s="125"/>
      <c r="E295" s="125"/>
      <c r="F295" s="125"/>
      <c r="G295" s="125"/>
      <c r="H295" s="125"/>
      <c r="I295" s="113"/>
      <c r="J295" s="113"/>
      <c r="K295" s="113"/>
    </row>
    <row r="296" spans="2:11">
      <c r="B296" s="112"/>
      <c r="C296" s="112"/>
      <c r="D296" s="125"/>
      <c r="E296" s="125"/>
      <c r="F296" s="125"/>
      <c r="G296" s="125"/>
      <c r="H296" s="125"/>
      <c r="I296" s="113"/>
      <c r="J296" s="113"/>
      <c r="K296" s="113"/>
    </row>
    <row r="297" spans="2:11">
      <c r="B297" s="112"/>
      <c r="C297" s="112"/>
      <c r="D297" s="125"/>
      <c r="E297" s="125"/>
      <c r="F297" s="125"/>
      <c r="G297" s="125"/>
      <c r="H297" s="125"/>
      <c r="I297" s="113"/>
      <c r="J297" s="113"/>
      <c r="K297" s="113"/>
    </row>
    <row r="298" spans="2:11">
      <c r="B298" s="112"/>
      <c r="C298" s="112"/>
      <c r="D298" s="125"/>
      <c r="E298" s="125"/>
      <c r="F298" s="125"/>
      <c r="G298" s="125"/>
      <c r="H298" s="125"/>
      <c r="I298" s="113"/>
      <c r="J298" s="113"/>
      <c r="K298" s="113"/>
    </row>
    <row r="299" spans="2:11">
      <c r="B299" s="112"/>
      <c r="C299" s="112"/>
      <c r="D299" s="125"/>
      <c r="E299" s="125"/>
      <c r="F299" s="125"/>
      <c r="G299" s="125"/>
      <c r="H299" s="125"/>
      <c r="I299" s="113"/>
      <c r="J299" s="113"/>
      <c r="K299" s="113"/>
    </row>
    <row r="300" spans="2:11">
      <c r="B300" s="112"/>
      <c r="C300" s="112"/>
      <c r="D300" s="125"/>
      <c r="E300" s="125"/>
      <c r="F300" s="125"/>
      <c r="G300" s="125"/>
      <c r="H300" s="125"/>
      <c r="I300" s="113"/>
      <c r="J300" s="113"/>
      <c r="K300" s="113"/>
    </row>
    <row r="301" spans="2:11">
      <c r="B301" s="112"/>
      <c r="C301" s="112"/>
      <c r="D301" s="125"/>
      <c r="E301" s="125"/>
      <c r="F301" s="125"/>
      <c r="G301" s="125"/>
      <c r="H301" s="125"/>
      <c r="I301" s="113"/>
      <c r="J301" s="113"/>
      <c r="K301" s="113"/>
    </row>
    <row r="302" spans="2:11">
      <c r="B302" s="112"/>
      <c r="C302" s="112"/>
      <c r="D302" s="125"/>
      <c r="E302" s="125"/>
      <c r="F302" s="125"/>
      <c r="G302" s="125"/>
      <c r="H302" s="125"/>
      <c r="I302" s="113"/>
      <c r="J302" s="113"/>
      <c r="K302" s="113"/>
    </row>
    <row r="303" spans="2:11">
      <c r="B303" s="112"/>
      <c r="C303" s="112"/>
      <c r="D303" s="125"/>
      <c r="E303" s="125"/>
      <c r="F303" s="125"/>
      <c r="G303" s="125"/>
      <c r="H303" s="125"/>
      <c r="I303" s="113"/>
      <c r="J303" s="113"/>
      <c r="K303" s="113"/>
    </row>
    <row r="304" spans="2:11">
      <c r="B304" s="112"/>
      <c r="C304" s="112"/>
      <c r="D304" s="125"/>
      <c r="E304" s="125"/>
      <c r="F304" s="125"/>
      <c r="G304" s="125"/>
      <c r="H304" s="125"/>
      <c r="I304" s="113"/>
      <c r="J304" s="113"/>
      <c r="K304" s="113"/>
    </row>
    <row r="305" spans="2:11">
      <c r="B305" s="112"/>
      <c r="C305" s="112"/>
      <c r="D305" s="125"/>
      <c r="E305" s="125"/>
      <c r="F305" s="125"/>
      <c r="G305" s="125"/>
      <c r="H305" s="125"/>
      <c r="I305" s="113"/>
      <c r="J305" s="113"/>
      <c r="K305" s="113"/>
    </row>
    <row r="306" spans="2:11">
      <c r="B306" s="112"/>
      <c r="C306" s="112"/>
      <c r="D306" s="125"/>
      <c r="E306" s="125"/>
      <c r="F306" s="125"/>
      <c r="G306" s="125"/>
      <c r="H306" s="125"/>
      <c r="I306" s="113"/>
      <c r="J306" s="113"/>
      <c r="K306" s="113"/>
    </row>
    <row r="307" spans="2:11">
      <c r="B307" s="112"/>
      <c r="C307" s="112"/>
      <c r="D307" s="125"/>
      <c r="E307" s="125"/>
      <c r="F307" s="125"/>
      <c r="G307" s="125"/>
      <c r="H307" s="125"/>
      <c r="I307" s="113"/>
      <c r="J307" s="113"/>
      <c r="K307" s="113"/>
    </row>
    <row r="308" spans="2:11">
      <c r="B308" s="112"/>
      <c r="C308" s="112"/>
      <c r="D308" s="125"/>
      <c r="E308" s="125"/>
      <c r="F308" s="125"/>
      <c r="G308" s="125"/>
      <c r="H308" s="125"/>
      <c r="I308" s="113"/>
      <c r="J308" s="113"/>
      <c r="K308" s="113"/>
    </row>
    <row r="309" spans="2:11">
      <c r="B309" s="112"/>
      <c r="C309" s="112"/>
      <c r="D309" s="125"/>
      <c r="E309" s="125"/>
      <c r="F309" s="125"/>
      <c r="G309" s="125"/>
      <c r="H309" s="125"/>
      <c r="I309" s="113"/>
      <c r="J309" s="113"/>
      <c r="K309" s="113"/>
    </row>
    <row r="310" spans="2:11">
      <c r="B310" s="112"/>
      <c r="C310" s="112"/>
      <c r="D310" s="125"/>
      <c r="E310" s="125"/>
      <c r="F310" s="125"/>
      <c r="G310" s="125"/>
      <c r="H310" s="125"/>
      <c r="I310" s="113"/>
      <c r="J310" s="113"/>
      <c r="K310" s="113"/>
    </row>
    <row r="311" spans="2:11">
      <c r="B311" s="112"/>
      <c r="C311" s="112"/>
      <c r="D311" s="125"/>
      <c r="E311" s="125"/>
      <c r="F311" s="125"/>
      <c r="G311" s="125"/>
      <c r="H311" s="125"/>
      <c r="I311" s="113"/>
      <c r="J311" s="113"/>
      <c r="K311" s="113"/>
    </row>
    <row r="312" spans="2:11">
      <c r="B312" s="112"/>
      <c r="C312" s="112"/>
      <c r="D312" s="125"/>
      <c r="E312" s="125"/>
      <c r="F312" s="125"/>
      <c r="G312" s="125"/>
      <c r="H312" s="125"/>
      <c r="I312" s="113"/>
      <c r="J312" s="113"/>
      <c r="K312" s="11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3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216</v>
      </c>
    </row>
    <row r="2" spans="2:15">
      <c r="B2" s="46" t="s">
        <v>134</v>
      </c>
      <c r="C2" s="67" t="s">
        <v>217</v>
      </c>
    </row>
    <row r="3" spans="2:15">
      <c r="B3" s="46" t="s">
        <v>136</v>
      </c>
      <c r="C3" s="67" t="s">
        <v>215</v>
      </c>
    </row>
    <row r="4" spans="2:15">
      <c r="B4" s="46" t="s">
        <v>137</v>
      </c>
      <c r="C4" s="67">
        <v>14242</v>
      </c>
    </row>
    <row r="6" spans="2:15" ht="26.25" customHeight="1">
      <c r="B6" s="143" t="s">
        <v>168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5" s="3" customFormat="1" ht="63">
      <c r="B7" s="47" t="s">
        <v>105</v>
      </c>
      <c r="C7" s="49" t="s">
        <v>40</v>
      </c>
      <c r="D7" s="49" t="s">
        <v>14</v>
      </c>
      <c r="E7" s="49" t="s">
        <v>15</v>
      </c>
      <c r="F7" s="49" t="s">
        <v>52</v>
      </c>
      <c r="G7" s="49" t="s">
        <v>92</v>
      </c>
      <c r="H7" s="49" t="s">
        <v>49</v>
      </c>
      <c r="I7" s="49" t="s">
        <v>100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7" t="s">
        <v>2715</v>
      </c>
      <c r="C10" s="88"/>
      <c r="D10" s="88"/>
      <c r="E10" s="88"/>
      <c r="F10" s="88"/>
      <c r="G10" s="88"/>
      <c r="H10" s="88"/>
      <c r="I10" s="118">
        <f>I11</f>
        <v>-0.83912199500000018</v>
      </c>
      <c r="J10" s="119">
        <f>IFERROR(I10/$I$10,0)</f>
        <v>1</v>
      </c>
      <c r="K10" s="84">
        <f>H10/'סכום נכסי הקרן'!$C$42</f>
        <v>0</v>
      </c>
      <c r="O10" s="1"/>
    </row>
    <row r="11" spans="2:15" ht="21" customHeight="1">
      <c r="B11" s="132" t="s">
        <v>185</v>
      </c>
      <c r="C11" s="132"/>
      <c r="D11" s="132"/>
      <c r="E11" s="132"/>
      <c r="F11" s="132"/>
      <c r="G11" s="132"/>
      <c r="H11" s="133"/>
      <c r="I11" s="83">
        <f>I13+I12</f>
        <v>-0.83912199500000018</v>
      </c>
      <c r="J11" s="119">
        <f t="shared" ref="J11:J13" si="0">IFERROR(I11/$I$10,0)</f>
        <v>1</v>
      </c>
      <c r="K11" s="84">
        <f>H11/'סכום נכסי הקרן'!$C$42</f>
        <v>0</v>
      </c>
    </row>
    <row r="12" spans="2:15">
      <c r="B12" s="134" t="s">
        <v>508</v>
      </c>
      <c r="C12" s="134" t="s">
        <v>509</v>
      </c>
      <c r="D12" s="134" t="s">
        <v>511</v>
      </c>
      <c r="E12" s="134"/>
      <c r="F12" s="135">
        <v>0</v>
      </c>
      <c r="G12" s="134" t="s">
        <v>122</v>
      </c>
      <c r="H12" s="135">
        <v>0</v>
      </c>
      <c r="I12" s="136">
        <v>-0.5583631280000001</v>
      </c>
      <c r="J12" s="137">
        <f t="shared" si="0"/>
        <v>0.66541352905425866</v>
      </c>
      <c r="K12" s="84">
        <f>H12/'סכום נכסי הקרן'!$C$42</f>
        <v>0</v>
      </c>
    </row>
    <row r="13" spans="2:15">
      <c r="B13" s="134" t="s">
        <v>1269</v>
      </c>
      <c r="C13" s="134" t="s">
        <v>1270</v>
      </c>
      <c r="D13" s="134" t="s">
        <v>511</v>
      </c>
      <c r="E13" s="134"/>
      <c r="F13" s="135">
        <v>0</v>
      </c>
      <c r="G13" s="134" t="s">
        <v>122</v>
      </c>
      <c r="H13" s="135">
        <v>0</v>
      </c>
      <c r="I13" s="138">
        <v>-0.28075886700000008</v>
      </c>
      <c r="J13" s="137">
        <f t="shared" si="0"/>
        <v>0.33458647094574134</v>
      </c>
      <c r="K13" s="84">
        <f>H13/'סכום נכסי הקרן'!$C$42</f>
        <v>0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2"/>
      <c r="C110" s="113"/>
      <c r="D110" s="125"/>
      <c r="E110" s="125"/>
      <c r="F110" s="125"/>
      <c r="G110" s="125"/>
      <c r="H110" s="125"/>
      <c r="I110" s="113"/>
      <c r="J110" s="113"/>
      <c r="K110" s="113"/>
    </row>
    <row r="111" spans="2:11">
      <c r="B111" s="112"/>
      <c r="C111" s="113"/>
      <c r="D111" s="125"/>
      <c r="E111" s="125"/>
      <c r="F111" s="125"/>
      <c r="G111" s="125"/>
      <c r="H111" s="125"/>
      <c r="I111" s="113"/>
      <c r="J111" s="113"/>
      <c r="K111" s="113"/>
    </row>
    <row r="112" spans="2:11">
      <c r="B112" s="112"/>
      <c r="C112" s="113"/>
      <c r="D112" s="125"/>
      <c r="E112" s="125"/>
      <c r="F112" s="125"/>
      <c r="G112" s="125"/>
      <c r="H112" s="125"/>
      <c r="I112" s="113"/>
      <c r="J112" s="113"/>
      <c r="K112" s="113"/>
    </row>
    <row r="113" spans="2:11">
      <c r="B113" s="112"/>
      <c r="C113" s="113"/>
      <c r="D113" s="125"/>
      <c r="E113" s="125"/>
      <c r="F113" s="125"/>
      <c r="G113" s="125"/>
      <c r="H113" s="125"/>
      <c r="I113" s="113"/>
      <c r="J113" s="113"/>
      <c r="K113" s="113"/>
    </row>
    <row r="114" spans="2:11">
      <c r="B114" s="112"/>
      <c r="C114" s="113"/>
      <c r="D114" s="125"/>
      <c r="E114" s="125"/>
      <c r="F114" s="125"/>
      <c r="G114" s="125"/>
      <c r="H114" s="125"/>
      <c r="I114" s="113"/>
      <c r="J114" s="113"/>
      <c r="K114" s="113"/>
    </row>
    <row r="115" spans="2:11">
      <c r="B115" s="112"/>
      <c r="C115" s="113"/>
      <c r="D115" s="125"/>
      <c r="E115" s="125"/>
      <c r="F115" s="125"/>
      <c r="G115" s="125"/>
      <c r="H115" s="125"/>
      <c r="I115" s="113"/>
      <c r="J115" s="113"/>
      <c r="K115" s="113"/>
    </row>
    <row r="116" spans="2:11">
      <c r="B116" s="112"/>
      <c r="C116" s="113"/>
      <c r="D116" s="125"/>
      <c r="E116" s="125"/>
      <c r="F116" s="125"/>
      <c r="G116" s="125"/>
      <c r="H116" s="125"/>
      <c r="I116" s="113"/>
      <c r="J116" s="113"/>
      <c r="K116" s="113"/>
    </row>
    <row r="117" spans="2:11">
      <c r="B117" s="112"/>
      <c r="C117" s="113"/>
      <c r="D117" s="125"/>
      <c r="E117" s="125"/>
      <c r="F117" s="125"/>
      <c r="G117" s="125"/>
      <c r="H117" s="125"/>
      <c r="I117" s="113"/>
      <c r="J117" s="113"/>
      <c r="K117" s="113"/>
    </row>
    <row r="118" spans="2:11">
      <c r="B118" s="112"/>
      <c r="C118" s="113"/>
      <c r="D118" s="125"/>
      <c r="E118" s="125"/>
      <c r="F118" s="125"/>
      <c r="G118" s="125"/>
      <c r="H118" s="125"/>
      <c r="I118" s="113"/>
      <c r="J118" s="113"/>
      <c r="K118" s="113"/>
    </row>
    <row r="119" spans="2:11">
      <c r="B119" s="112"/>
      <c r="C119" s="113"/>
      <c r="D119" s="125"/>
      <c r="E119" s="125"/>
      <c r="F119" s="125"/>
      <c r="G119" s="125"/>
      <c r="H119" s="125"/>
      <c r="I119" s="113"/>
      <c r="J119" s="113"/>
      <c r="K119" s="113"/>
    </row>
    <row r="120" spans="2:11">
      <c r="B120" s="112"/>
      <c r="C120" s="113"/>
      <c r="D120" s="125"/>
      <c r="E120" s="125"/>
      <c r="F120" s="125"/>
      <c r="G120" s="125"/>
      <c r="H120" s="125"/>
      <c r="I120" s="113"/>
      <c r="J120" s="113"/>
      <c r="K120" s="113"/>
    </row>
    <row r="121" spans="2:11">
      <c r="B121" s="112"/>
      <c r="C121" s="113"/>
      <c r="D121" s="125"/>
      <c r="E121" s="125"/>
      <c r="F121" s="125"/>
      <c r="G121" s="125"/>
      <c r="H121" s="125"/>
      <c r="I121" s="113"/>
      <c r="J121" s="113"/>
      <c r="K121" s="113"/>
    </row>
    <row r="122" spans="2:11">
      <c r="B122" s="112"/>
      <c r="C122" s="113"/>
      <c r="D122" s="125"/>
      <c r="E122" s="125"/>
      <c r="F122" s="125"/>
      <c r="G122" s="125"/>
      <c r="H122" s="125"/>
      <c r="I122" s="113"/>
      <c r="J122" s="113"/>
      <c r="K122" s="113"/>
    </row>
    <row r="123" spans="2:11">
      <c r="B123" s="112"/>
      <c r="C123" s="113"/>
      <c r="D123" s="125"/>
      <c r="E123" s="125"/>
      <c r="F123" s="125"/>
      <c r="G123" s="125"/>
      <c r="H123" s="125"/>
      <c r="I123" s="113"/>
      <c r="J123" s="113"/>
      <c r="K123" s="113"/>
    </row>
    <row r="124" spans="2:11">
      <c r="B124" s="112"/>
      <c r="C124" s="113"/>
      <c r="D124" s="125"/>
      <c r="E124" s="125"/>
      <c r="F124" s="125"/>
      <c r="G124" s="125"/>
      <c r="H124" s="125"/>
      <c r="I124" s="113"/>
      <c r="J124" s="113"/>
      <c r="K124" s="113"/>
    </row>
    <row r="125" spans="2:11">
      <c r="B125" s="112"/>
      <c r="C125" s="113"/>
      <c r="D125" s="125"/>
      <c r="E125" s="125"/>
      <c r="F125" s="125"/>
      <c r="G125" s="125"/>
      <c r="H125" s="125"/>
      <c r="I125" s="113"/>
      <c r="J125" s="113"/>
      <c r="K125" s="113"/>
    </row>
    <row r="126" spans="2:11">
      <c r="B126" s="112"/>
      <c r="C126" s="113"/>
      <c r="D126" s="125"/>
      <c r="E126" s="125"/>
      <c r="F126" s="125"/>
      <c r="G126" s="125"/>
      <c r="H126" s="125"/>
      <c r="I126" s="113"/>
      <c r="J126" s="113"/>
      <c r="K126" s="113"/>
    </row>
    <row r="127" spans="2:11">
      <c r="B127" s="112"/>
      <c r="C127" s="113"/>
      <c r="D127" s="125"/>
      <c r="E127" s="125"/>
      <c r="F127" s="125"/>
      <c r="G127" s="125"/>
      <c r="H127" s="125"/>
      <c r="I127" s="113"/>
      <c r="J127" s="113"/>
      <c r="K127" s="113"/>
    </row>
    <row r="128" spans="2:11">
      <c r="B128" s="112"/>
      <c r="C128" s="113"/>
      <c r="D128" s="125"/>
      <c r="E128" s="125"/>
      <c r="F128" s="125"/>
      <c r="G128" s="125"/>
      <c r="H128" s="125"/>
      <c r="I128" s="113"/>
      <c r="J128" s="113"/>
      <c r="K128" s="113"/>
    </row>
    <row r="129" spans="2:11">
      <c r="B129" s="112"/>
      <c r="C129" s="113"/>
      <c r="D129" s="125"/>
      <c r="E129" s="125"/>
      <c r="F129" s="125"/>
      <c r="G129" s="125"/>
      <c r="H129" s="125"/>
      <c r="I129" s="113"/>
      <c r="J129" s="113"/>
      <c r="K129" s="113"/>
    </row>
    <row r="130" spans="2:11">
      <c r="B130" s="112"/>
      <c r="C130" s="113"/>
      <c r="D130" s="125"/>
      <c r="E130" s="125"/>
      <c r="F130" s="125"/>
      <c r="G130" s="125"/>
      <c r="H130" s="125"/>
      <c r="I130" s="113"/>
      <c r="J130" s="113"/>
      <c r="K130" s="113"/>
    </row>
    <row r="131" spans="2:11">
      <c r="B131" s="112"/>
      <c r="C131" s="113"/>
      <c r="D131" s="125"/>
      <c r="E131" s="125"/>
      <c r="F131" s="125"/>
      <c r="G131" s="125"/>
      <c r="H131" s="125"/>
      <c r="I131" s="113"/>
      <c r="J131" s="113"/>
      <c r="K131" s="113"/>
    </row>
    <row r="132" spans="2:11">
      <c r="B132" s="112"/>
      <c r="C132" s="113"/>
      <c r="D132" s="125"/>
      <c r="E132" s="125"/>
      <c r="F132" s="125"/>
      <c r="G132" s="125"/>
      <c r="H132" s="125"/>
      <c r="I132" s="113"/>
      <c r="J132" s="113"/>
      <c r="K132" s="113"/>
    </row>
    <row r="133" spans="2:11">
      <c r="B133" s="112"/>
      <c r="C133" s="113"/>
      <c r="D133" s="125"/>
      <c r="E133" s="125"/>
      <c r="F133" s="125"/>
      <c r="G133" s="125"/>
      <c r="H133" s="125"/>
      <c r="I133" s="113"/>
      <c r="J133" s="113"/>
      <c r="K133" s="113"/>
    </row>
    <row r="134" spans="2:11">
      <c r="B134" s="112"/>
      <c r="C134" s="113"/>
      <c r="D134" s="125"/>
      <c r="E134" s="125"/>
      <c r="F134" s="125"/>
      <c r="G134" s="125"/>
      <c r="H134" s="125"/>
      <c r="I134" s="113"/>
      <c r="J134" s="113"/>
      <c r="K134" s="113"/>
    </row>
    <row r="135" spans="2:11">
      <c r="B135" s="112"/>
      <c r="C135" s="113"/>
      <c r="D135" s="125"/>
      <c r="E135" s="125"/>
      <c r="F135" s="125"/>
      <c r="G135" s="125"/>
      <c r="H135" s="125"/>
      <c r="I135" s="113"/>
      <c r="J135" s="113"/>
      <c r="K135" s="113"/>
    </row>
    <row r="136" spans="2:11">
      <c r="B136" s="112"/>
      <c r="C136" s="113"/>
      <c r="D136" s="125"/>
      <c r="E136" s="125"/>
      <c r="F136" s="125"/>
      <c r="G136" s="125"/>
      <c r="H136" s="125"/>
      <c r="I136" s="113"/>
      <c r="J136" s="113"/>
      <c r="K136" s="113"/>
    </row>
    <row r="137" spans="2:11">
      <c r="B137" s="112"/>
      <c r="C137" s="113"/>
      <c r="D137" s="125"/>
      <c r="E137" s="125"/>
      <c r="F137" s="125"/>
      <c r="G137" s="125"/>
      <c r="H137" s="125"/>
      <c r="I137" s="113"/>
      <c r="J137" s="113"/>
      <c r="K137" s="113"/>
    </row>
    <row r="138" spans="2:11">
      <c r="B138" s="112"/>
      <c r="C138" s="113"/>
      <c r="D138" s="125"/>
      <c r="E138" s="125"/>
      <c r="F138" s="125"/>
      <c r="G138" s="125"/>
      <c r="H138" s="125"/>
      <c r="I138" s="113"/>
      <c r="J138" s="113"/>
      <c r="K138" s="113"/>
    </row>
    <row r="139" spans="2:11">
      <c r="B139" s="112"/>
      <c r="C139" s="113"/>
      <c r="D139" s="125"/>
      <c r="E139" s="125"/>
      <c r="F139" s="125"/>
      <c r="G139" s="125"/>
      <c r="H139" s="125"/>
      <c r="I139" s="113"/>
      <c r="J139" s="113"/>
      <c r="K139" s="113"/>
    </row>
    <row r="140" spans="2:11">
      <c r="B140" s="112"/>
      <c r="C140" s="113"/>
      <c r="D140" s="125"/>
      <c r="E140" s="125"/>
      <c r="F140" s="125"/>
      <c r="G140" s="125"/>
      <c r="H140" s="125"/>
      <c r="I140" s="113"/>
      <c r="J140" s="113"/>
      <c r="K140" s="113"/>
    </row>
    <row r="141" spans="2:11">
      <c r="B141" s="112"/>
      <c r="C141" s="113"/>
      <c r="D141" s="125"/>
      <c r="E141" s="125"/>
      <c r="F141" s="125"/>
      <c r="G141" s="125"/>
      <c r="H141" s="125"/>
      <c r="I141" s="113"/>
      <c r="J141" s="113"/>
      <c r="K141" s="113"/>
    </row>
    <row r="142" spans="2:11">
      <c r="B142" s="112"/>
      <c r="C142" s="113"/>
      <c r="D142" s="125"/>
      <c r="E142" s="125"/>
      <c r="F142" s="125"/>
      <c r="G142" s="125"/>
      <c r="H142" s="125"/>
      <c r="I142" s="113"/>
      <c r="J142" s="113"/>
      <c r="K142" s="113"/>
    </row>
    <row r="143" spans="2:11">
      <c r="B143" s="112"/>
      <c r="C143" s="113"/>
      <c r="D143" s="125"/>
      <c r="E143" s="125"/>
      <c r="F143" s="125"/>
      <c r="G143" s="125"/>
      <c r="H143" s="125"/>
      <c r="I143" s="113"/>
      <c r="J143" s="113"/>
      <c r="K143" s="113"/>
    </row>
    <row r="144" spans="2:11">
      <c r="B144" s="112"/>
      <c r="C144" s="113"/>
      <c r="D144" s="125"/>
      <c r="E144" s="125"/>
      <c r="F144" s="125"/>
      <c r="G144" s="125"/>
      <c r="H144" s="125"/>
      <c r="I144" s="113"/>
      <c r="J144" s="113"/>
      <c r="K144" s="113"/>
    </row>
    <row r="145" spans="2:11">
      <c r="B145" s="112"/>
      <c r="C145" s="113"/>
      <c r="D145" s="125"/>
      <c r="E145" s="125"/>
      <c r="F145" s="125"/>
      <c r="G145" s="125"/>
      <c r="H145" s="125"/>
      <c r="I145" s="113"/>
      <c r="J145" s="113"/>
      <c r="K145" s="113"/>
    </row>
    <row r="146" spans="2:11">
      <c r="B146" s="112"/>
      <c r="C146" s="113"/>
      <c r="D146" s="125"/>
      <c r="E146" s="125"/>
      <c r="F146" s="125"/>
      <c r="G146" s="125"/>
      <c r="H146" s="125"/>
      <c r="I146" s="113"/>
      <c r="J146" s="113"/>
      <c r="K146" s="113"/>
    </row>
    <row r="147" spans="2:11">
      <c r="B147" s="112"/>
      <c r="C147" s="113"/>
      <c r="D147" s="125"/>
      <c r="E147" s="125"/>
      <c r="F147" s="125"/>
      <c r="G147" s="125"/>
      <c r="H147" s="125"/>
      <c r="I147" s="113"/>
      <c r="J147" s="113"/>
      <c r="K147" s="113"/>
    </row>
    <row r="148" spans="2:11">
      <c r="B148" s="112"/>
      <c r="C148" s="113"/>
      <c r="D148" s="125"/>
      <c r="E148" s="125"/>
      <c r="F148" s="125"/>
      <c r="G148" s="125"/>
      <c r="H148" s="125"/>
      <c r="I148" s="113"/>
      <c r="J148" s="113"/>
      <c r="K148" s="113"/>
    </row>
    <row r="149" spans="2:11">
      <c r="B149" s="112"/>
      <c r="C149" s="113"/>
      <c r="D149" s="125"/>
      <c r="E149" s="125"/>
      <c r="F149" s="125"/>
      <c r="G149" s="125"/>
      <c r="H149" s="125"/>
      <c r="I149" s="113"/>
      <c r="J149" s="113"/>
      <c r="K149" s="113"/>
    </row>
    <row r="150" spans="2:11">
      <c r="B150" s="112"/>
      <c r="C150" s="113"/>
      <c r="D150" s="125"/>
      <c r="E150" s="125"/>
      <c r="F150" s="125"/>
      <c r="G150" s="125"/>
      <c r="H150" s="125"/>
      <c r="I150" s="113"/>
      <c r="J150" s="113"/>
      <c r="K150" s="113"/>
    </row>
    <row r="151" spans="2:11">
      <c r="B151" s="112"/>
      <c r="C151" s="113"/>
      <c r="D151" s="125"/>
      <c r="E151" s="125"/>
      <c r="F151" s="125"/>
      <c r="G151" s="125"/>
      <c r="H151" s="125"/>
      <c r="I151" s="113"/>
      <c r="J151" s="113"/>
      <c r="K151" s="113"/>
    </row>
    <row r="152" spans="2:11">
      <c r="B152" s="112"/>
      <c r="C152" s="113"/>
      <c r="D152" s="125"/>
      <c r="E152" s="125"/>
      <c r="F152" s="125"/>
      <c r="G152" s="125"/>
      <c r="H152" s="125"/>
      <c r="I152" s="113"/>
      <c r="J152" s="113"/>
      <c r="K152" s="113"/>
    </row>
    <row r="153" spans="2:11">
      <c r="B153" s="112"/>
      <c r="C153" s="113"/>
      <c r="D153" s="125"/>
      <c r="E153" s="125"/>
      <c r="F153" s="125"/>
      <c r="G153" s="125"/>
      <c r="H153" s="125"/>
      <c r="I153" s="113"/>
      <c r="J153" s="113"/>
      <c r="K153" s="113"/>
    </row>
    <row r="154" spans="2:11">
      <c r="B154" s="112"/>
      <c r="C154" s="113"/>
      <c r="D154" s="125"/>
      <c r="E154" s="125"/>
      <c r="F154" s="125"/>
      <c r="G154" s="125"/>
      <c r="H154" s="125"/>
      <c r="I154" s="113"/>
      <c r="J154" s="113"/>
      <c r="K154" s="113"/>
    </row>
    <row r="155" spans="2:11">
      <c r="B155" s="112"/>
      <c r="C155" s="113"/>
      <c r="D155" s="125"/>
      <c r="E155" s="125"/>
      <c r="F155" s="125"/>
      <c r="G155" s="125"/>
      <c r="H155" s="125"/>
      <c r="I155" s="113"/>
      <c r="J155" s="113"/>
      <c r="K155" s="113"/>
    </row>
    <row r="156" spans="2:11">
      <c r="B156" s="112"/>
      <c r="C156" s="113"/>
      <c r="D156" s="125"/>
      <c r="E156" s="125"/>
      <c r="F156" s="125"/>
      <c r="G156" s="125"/>
      <c r="H156" s="125"/>
      <c r="I156" s="113"/>
      <c r="J156" s="113"/>
      <c r="K156" s="113"/>
    </row>
    <row r="157" spans="2:11">
      <c r="B157" s="112"/>
      <c r="C157" s="113"/>
      <c r="D157" s="125"/>
      <c r="E157" s="125"/>
      <c r="F157" s="125"/>
      <c r="G157" s="125"/>
      <c r="H157" s="125"/>
      <c r="I157" s="113"/>
      <c r="J157" s="113"/>
      <c r="K157" s="113"/>
    </row>
    <row r="158" spans="2:11">
      <c r="B158" s="112"/>
      <c r="C158" s="113"/>
      <c r="D158" s="125"/>
      <c r="E158" s="125"/>
      <c r="F158" s="125"/>
      <c r="G158" s="125"/>
      <c r="H158" s="125"/>
      <c r="I158" s="113"/>
      <c r="J158" s="113"/>
      <c r="K158" s="113"/>
    </row>
    <row r="159" spans="2:11">
      <c r="B159" s="112"/>
      <c r="C159" s="113"/>
      <c r="D159" s="125"/>
      <c r="E159" s="125"/>
      <c r="F159" s="125"/>
      <c r="G159" s="125"/>
      <c r="H159" s="125"/>
      <c r="I159" s="113"/>
      <c r="J159" s="113"/>
      <c r="K159" s="113"/>
    </row>
    <row r="160" spans="2:11">
      <c r="B160" s="112"/>
      <c r="C160" s="113"/>
      <c r="D160" s="125"/>
      <c r="E160" s="125"/>
      <c r="F160" s="125"/>
      <c r="G160" s="125"/>
      <c r="H160" s="125"/>
      <c r="I160" s="113"/>
      <c r="J160" s="113"/>
      <c r="K160" s="113"/>
    </row>
    <row r="161" spans="2:11">
      <c r="B161" s="112"/>
      <c r="C161" s="113"/>
      <c r="D161" s="125"/>
      <c r="E161" s="125"/>
      <c r="F161" s="125"/>
      <c r="G161" s="125"/>
      <c r="H161" s="125"/>
      <c r="I161" s="113"/>
      <c r="J161" s="113"/>
      <c r="K161" s="113"/>
    </row>
    <row r="162" spans="2:11">
      <c r="B162" s="112"/>
      <c r="C162" s="113"/>
      <c r="D162" s="125"/>
      <c r="E162" s="125"/>
      <c r="F162" s="125"/>
      <c r="G162" s="125"/>
      <c r="H162" s="125"/>
      <c r="I162" s="113"/>
      <c r="J162" s="113"/>
      <c r="K162" s="113"/>
    </row>
    <row r="163" spans="2:11">
      <c r="B163" s="112"/>
      <c r="C163" s="113"/>
      <c r="D163" s="125"/>
      <c r="E163" s="125"/>
      <c r="F163" s="125"/>
      <c r="G163" s="125"/>
      <c r="H163" s="125"/>
      <c r="I163" s="113"/>
      <c r="J163" s="113"/>
      <c r="K163" s="113"/>
    </row>
    <row r="164" spans="2:11">
      <c r="B164" s="112"/>
      <c r="C164" s="113"/>
      <c r="D164" s="125"/>
      <c r="E164" s="125"/>
      <c r="F164" s="125"/>
      <c r="G164" s="125"/>
      <c r="H164" s="125"/>
      <c r="I164" s="113"/>
      <c r="J164" s="113"/>
      <c r="K164" s="113"/>
    </row>
    <row r="165" spans="2:11">
      <c r="B165" s="112"/>
      <c r="C165" s="113"/>
      <c r="D165" s="125"/>
      <c r="E165" s="125"/>
      <c r="F165" s="125"/>
      <c r="G165" s="125"/>
      <c r="H165" s="125"/>
      <c r="I165" s="113"/>
      <c r="J165" s="113"/>
      <c r="K165" s="113"/>
    </row>
    <row r="166" spans="2:11">
      <c r="B166" s="112"/>
      <c r="C166" s="113"/>
      <c r="D166" s="125"/>
      <c r="E166" s="125"/>
      <c r="F166" s="125"/>
      <c r="G166" s="125"/>
      <c r="H166" s="125"/>
      <c r="I166" s="113"/>
      <c r="J166" s="113"/>
      <c r="K166" s="113"/>
    </row>
    <row r="167" spans="2:11">
      <c r="B167" s="112"/>
      <c r="C167" s="113"/>
      <c r="D167" s="125"/>
      <c r="E167" s="125"/>
      <c r="F167" s="125"/>
      <c r="G167" s="125"/>
      <c r="H167" s="125"/>
      <c r="I167" s="113"/>
      <c r="J167" s="113"/>
      <c r="K167" s="113"/>
    </row>
    <row r="168" spans="2:11">
      <c r="B168" s="112"/>
      <c r="C168" s="113"/>
      <c r="D168" s="125"/>
      <c r="E168" s="125"/>
      <c r="F168" s="125"/>
      <c r="G168" s="125"/>
      <c r="H168" s="125"/>
      <c r="I168" s="113"/>
      <c r="J168" s="113"/>
      <c r="K168" s="113"/>
    </row>
    <row r="169" spans="2:11">
      <c r="B169" s="112"/>
      <c r="C169" s="113"/>
      <c r="D169" s="125"/>
      <c r="E169" s="125"/>
      <c r="F169" s="125"/>
      <c r="G169" s="125"/>
      <c r="H169" s="125"/>
      <c r="I169" s="113"/>
      <c r="J169" s="113"/>
      <c r="K169" s="113"/>
    </row>
    <row r="170" spans="2:11">
      <c r="B170" s="112"/>
      <c r="C170" s="113"/>
      <c r="D170" s="125"/>
      <c r="E170" s="125"/>
      <c r="F170" s="125"/>
      <c r="G170" s="125"/>
      <c r="H170" s="125"/>
      <c r="I170" s="113"/>
      <c r="J170" s="113"/>
      <c r="K170" s="113"/>
    </row>
    <row r="171" spans="2:11">
      <c r="B171" s="112"/>
      <c r="C171" s="113"/>
      <c r="D171" s="125"/>
      <c r="E171" s="125"/>
      <c r="F171" s="125"/>
      <c r="G171" s="125"/>
      <c r="H171" s="125"/>
      <c r="I171" s="113"/>
      <c r="J171" s="113"/>
      <c r="K171" s="113"/>
    </row>
    <row r="172" spans="2:11">
      <c r="B172" s="112"/>
      <c r="C172" s="113"/>
      <c r="D172" s="125"/>
      <c r="E172" s="125"/>
      <c r="F172" s="125"/>
      <c r="G172" s="125"/>
      <c r="H172" s="125"/>
      <c r="I172" s="113"/>
      <c r="J172" s="113"/>
      <c r="K172" s="113"/>
    </row>
    <row r="173" spans="2:11">
      <c r="B173" s="112"/>
      <c r="C173" s="113"/>
      <c r="D173" s="125"/>
      <c r="E173" s="125"/>
      <c r="F173" s="125"/>
      <c r="G173" s="125"/>
      <c r="H173" s="125"/>
      <c r="I173" s="113"/>
      <c r="J173" s="113"/>
      <c r="K173" s="113"/>
    </row>
    <row r="174" spans="2:11">
      <c r="B174" s="112"/>
      <c r="C174" s="113"/>
      <c r="D174" s="125"/>
      <c r="E174" s="125"/>
      <c r="F174" s="125"/>
      <c r="G174" s="125"/>
      <c r="H174" s="125"/>
      <c r="I174" s="113"/>
      <c r="J174" s="113"/>
      <c r="K174" s="113"/>
    </row>
    <row r="175" spans="2:11">
      <c r="B175" s="112"/>
      <c r="C175" s="113"/>
      <c r="D175" s="125"/>
      <c r="E175" s="125"/>
      <c r="F175" s="125"/>
      <c r="G175" s="125"/>
      <c r="H175" s="125"/>
      <c r="I175" s="113"/>
      <c r="J175" s="113"/>
      <c r="K175" s="113"/>
    </row>
    <row r="176" spans="2:11">
      <c r="B176" s="112"/>
      <c r="C176" s="113"/>
      <c r="D176" s="125"/>
      <c r="E176" s="125"/>
      <c r="F176" s="125"/>
      <c r="G176" s="125"/>
      <c r="H176" s="125"/>
      <c r="I176" s="113"/>
      <c r="J176" s="113"/>
      <c r="K176" s="113"/>
    </row>
    <row r="177" spans="2:11">
      <c r="B177" s="112"/>
      <c r="C177" s="113"/>
      <c r="D177" s="125"/>
      <c r="E177" s="125"/>
      <c r="F177" s="125"/>
      <c r="G177" s="125"/>
      <c r="H177" s="125"/>
      <c r="I177" s="113"/>
      <c r="J177" s="113"/>
      <c r="K177" s="113"/>
    </row>
    <row r="178" spans="2:11">
      <c r="B178" s="112"/>
      <c r="C178" s="113"/>
      <c r="D178" s="125"/>
      <c r="E178" s="125"/>
      <c r="F178" s="125"/>
      <c r="G178" s="125"/>
      <c r="H178" s="125"/>
      <c r="I178" s="113"/>
      <c r="J178" s="113"/>
      <c r="K178" s="113"/>
    </row>
    <row r="179" spans="2:11">
      <c r="B179" s="112"/>
      <c r="C179" s="113"/>
      <c r="D179" s="125"/>
      <c r="E179" s="125"/>
      <c r="F179" s="125"/>
      <c r="G179" s="125"/>
      <c r="H179" s="125"/>
      <c r="I179" s="113"/>
      <c r="J179" s="113"/>
      <c r="K179" s="113"/>
    </row>
    <row r="180" spans="2:11">
      <c r="B180" s="112"/>
      <c r="C180" s="113"/>
      <c r="D180" s="125"/>
      <c r="E180" s="125"/>
      <c r="F180" s="125"/>
      <c r="G180" s="125"/>
      <c r="H180" s="125"/>
      <c r="I180" s="113"/>
      <c r="J180" s="113"/>
      <c r="K180" s="113"/>
    </row>
    <row r="181" spans="2:11">
      <c r="B181" s="112"/>
      <c r="C181" s="113"/>
      <c r="D181" s="125"/>
      <c r="E181" s="125"/>
      <c r="F181" s="125"/>
      <c r="G181" s="125"/>
      <c r="H181" s="125"/>
      <c r="I181" s="113"/>
      <c r="J181" s="113"/>
      <c r="K181" s="113"/>
    </row>
    <row r="182" spans="2:11">
      <c r="B182" s="112"/>
      <c r="C182" s="113"/>
      <c r="D182" s="125"/>
      <c r="E182" s="125"/>
      <c r="F182" s="125"/>
      <c r="G182" s="125"/>
      <c r="H182" s="125"/>
      <c r="I182" s="113"/>
      <c r="J182" s="113"/>
      <c r="K182" s="113"/>
    </row>
    <row r="183" spans="2:11">
      <c r="B183" s="112"/>
      <c r="C183" s="113"/>
      <c r="D183" s="125"/>
      <c r="E183" s="125"/>
      <c r="F183" s="125"/>
      <c r="G183" s="125"/>
      <c r="H183" s="125"/>
      <c r="I183" s="113"/>
      <c r="J183" s="113"/>
      <c r="K183" s="113"/>
    </row>
    <row r="184" spans="2:11">
      <c r="B184" s="112"/>
      <c r="C184" s="113"/>
      <c r="D184" s="125"/>
      <c r="E184" s="125"/>
      <c r="F184" s="125"/>
      <c r="G184" s="125"/>
      <c r="H184" s="125"/>
      <c r="I184" s="113"/>
      <c r="J184" s="113"/>
      <c r="K184" s="113"/>
    </row>
    <row r="185" spans="2:11">
      <c r="B185" s="112"/>
      <c r="C185" s="113"/>
      <c r="D185" s="125"/>
      <c r="E185" s="125"/>
      <c r="F185" s="125"/>
      <c r="G185" s="125"/>
      <c r="H185" s="125"/>
      <c r="I185" s="113"/>
      <c r="J185" s="113"/>
      <c r="K185" s="113"/>
    </row>
    <row r="186" spans="2:11">
      <c r="B186" s="112"/>
      <c r="C186" s="113"/>
      <c r="D186" s="125"/>
      <c r="E186" s="125"/>
      <c r="F186" s="125"/>
      <c r="G186" s="125"/>
      <c r="H186" s="125"/>
      <c r="I186" s="113"/>
      <c r="J186" s="113"/>
      <c r="K186" s="113"/>
    </row>
    <row r="187" spans="2:11">
      <c r="B187" s="112"/>
      <c r="C187" s="113"/>
      <c r="D187" s="125"/>
      <c r="E187" s="125"/>
      <c r="F187" s="125"/>
      <c r="G187" s="125"/>
      <c r="H187" s="125"/>
      <c r="I187" s="113"/>
      <c r="J187" s="113"/>
      <c r="K187" s="113"/>
    </row>
    <row r="188" spans="2:11">
      <c r="B188" s="112"/>
      <c r="C188" s="113"/>
      <c r="D188" s="125"/>
      <c r="E188" s="125"/>
      <c r="F188" s="125"/>
      <c r="G188" s="125"/>
      <c r="H188" s="125"/>
      <c r="I188" s="113"/>
      <c r="J188" s="113"/>
      <c r="K188" s="113"/>
    </row>
    <row r="189" spans="2:11">
      <c r="B189" s="112"/>
      <c r="C189" s="113"/>
      <c r="D189" s="125"/>
      <c r="E189" s="125"/>
      <c r="F189" s="125"/>
      <c r="G189" s="125"/>
      <c r="H189" s="125"/>
      <c r="I189" s="113"/>
      <c r="J189" s="113"/>
      <c r="K189" s="113"/>
    </row>
    <row r="190" spans="2:11">
      <c r="B190" s="112"/>
      <c r="C190" s="113"/>
      <c r="D190" s="125"/>
      <c r="E190" s="125"/>
      <c r="F190" s="125"/>
      <c r="G190" s="125"/>
      <c r="H190" s="125"/>
      <c r="I190" s="113"/>
      <c r="J190" s="113"/>
      <c r="K190" s="113"/>
    </row>
    <row r="191" spans="2:11">
      <c r="B191" s="112"/>
      <c r="C191" s="113"/>
      <c r="D191" s="125"/>
      <c r="E191" s="125"/>
      <c r="F191" s="125"/>
      <c r="G191" s="125"/>
      <c r="H191" s="125"/>
      <c r="I191" s="113"/>
      <c r="J191" s="113"/>
      <c r="K191" s="113"/>
    </row>
    <row r="192" spans="2:11">
      <c r="B192" s="112"/>
      <c r="C192" s="113"/>
      <c r="D192" s="125"/>
      <c r="E192" s="125"/>
      <c r="F192" s="125"/>
      <c r="G192" s="125"/>
      <c r="H192" s="125"/>
      <c r="I192" s="113"/>
      <c r="J192" s="113"/>
      <c r="K192" s="113"/>
    </row>
    <row r="193" spans="2:11">
      <c r="B193" s="112"/>
      <c r="C193" s="113"/>
      <c r="D193" s="125"/>
      <c r="E193" s="125"/>
      <c r="F193" s="125"/>
      <c r="G193" s="125"/>
      <c r="H193" s="125"/>
      <c r="I193" s="113"/>
      <c r="J193" s="113"/>
      <c r="K193" s="113"/>
    </row>
    <row r="194" spans="2:11">
      <c r="B194" s="112"/>
      <c r="C194" s="113"/>
      <c r="D194" s="125"/>
      <c r="E194" s="125"/>
      <c r="F194" s="125"/>
      <c r="G194" s="125"/>
      <c r="H194" s="125"/>
      <c r="I194" s="113"/>
      <c r="J194" s="113"/>
      <c r="K194" s="113"/>
    </row>
    <row r="195" spans="2:11">
      <c r="B195" s="112"/>
      <c r="C195" s="113"/>
      <c r="D195" s="125"/>
      <c r="E195" s="125"/>
      <c r="F195" s="125"/>
      <c r="G195" s="125"/>
      <c r="H195" s="125"/>
      <c r="I195" s="113"/>
      <c r="J195" s="113"/>
      <c r="K195" s="113"/>
    </row>
    <row r="196" spans="2:11">
      <c r="B196" s="112"/>
      <c r="C196" s="113"/>
      <c r="D196" s="125"/>
      <c r="E196" s="125"/>
      <c r="F196" s="125"/>
      <c r="G196" s="125"/>
      <c r="H196" s="125"/>
      <c r="I196" s="113"/>
      <c r="J196" s="113"/>
      <c r="K196" s="113"/>
    </row>
    <row r="197" spans="2:11">
      <c r="B197" s="112"/>
      <c r="C197" s="113"/>
      <c r="D197" s="125"/>
      <c r="E197" s="125"/>
      <c r="F197" s="125"/>
      <c r="G197" s="125"/>
      <c r="H197" s="125"/>
      <c r="I197" s="113"/>
      <c r="J197" s="113"/>
      <c r="K197" s="113"/>
    </row>
    <row r="198" spans="2:11">
      <c r="B198" s="112"/>
      <c r="C198" s="113"/>
      <c r="D198" s="125"/>
      <c r="E198" s="125"/>
      <c r="F198" s="125"/>
      <c r="G198" s="125"/>
      <c r="H198" s="125"/>
      <c r="I198" s="113"/>
      <c r="J198" s="113"/>
      <c r="K198" s="113"/>
    </row>
    <row r="199" spans="2:11">
      <c r="B199" s="112"/>
      <c r="C199" s="113"/>
      <c r="D199" s="125"/>
      <c r="E199" s="125"/>
      <c r="F199" s="125"/>
      <c r="G199" s="125"/>
      <c r="H199" s="125"/>
      <c r="I199" s="113"/>
      <c r="J199" s="113"/>
      <c r="K199" s="113"/>
    </row>
    <row r="200" spans="2:11">
      <c r="B200" s="112"/>
      <c r="C200" s="113"/>
      <c r="D200" s="125"/>
      <c r="E200" s="125"/>
      <c r="F200" s="125"/>
      <c r="G200" s="125"/>
      <c r="H200" s="125"/>
      <c r="I200" s="113"/>
      <c r="J200" s="113"/>
      <c r="K200" s="113"/>
    </row>
    <row r="201" spans="2:11">
      <c r="B201" s="112"/>
      <c r="C201" s="113"/>
      <c r="D201" s="125"/>
      <c r="E201" s="125"/>
      <c r="F201" s="125"/>
      <c r="G201" s="125"/>
      <c r="H201" s="125"/>
      <c r="I201" s="113"/>
      <c r="J201" s="113"/>
      <c r="K201" s="113"/>
    </row>
    <row r="202" spans="2:11">
      <c r="B202" s="112"/>
      <c r="C202" s="113"/>
      <c r="D202" s="125"/>
      <c r="E202" s="125"/>
      <c r="F202" s="125"/>
      <c r="G202" s="125"/>
      <c r="H202" s="125"/>
      <c r="I202" s="113"/>
      <c r="J202" s="113"/>
      <c r="K202" s="113"/>
    </row>
    <row r="203" spans="2:11">
      <c r="B203" s="112"/>
      <c r="C203" s="113"/>
      <c r="D203" s="125"/>
      <c r="E203" s="125"/>
      <c r="F203" s="125"/>
      <c r="G203" s="125"/>
      <c r="H203" s="125"/>
      <c r="I203" s="113"/>
      <c r="J203" s="113"/>
      <c r="K203" s="113"/>
    </row>
    <row r="204" spans="2:11">
      <c r="B204" s="112"/>
      <c r="C204" s="113"/>
      <c r="D204" s="125"/>
      <c r="E204" s="125"/>
      <c r="F204" s="125"/>
      <c r="G204" s="125"/>
      <c r="H204" s="125"/>
      <c r="I204" s="113"/>
      <c r="J204" s="113"/>
      <c r="K204" s="113"/>
    </row>
    <row r="205" spans="2:11">
      <c r="B205" s="112"/>
      <c r="C205" s="113"/>
      <c r="D205" s="125"/>
      <c r="E205" s="125"/>
      <c r="F205" s="125"/>
      <c r="G205" s="125"/>
      <c r="H205" s="125"/>
      <c r="I205" s="113"/>
      <c r="J205" s="113"/>
      <c r="K205" s="113"/>
    </row>
    <row r="206" spans="2:11">
      <c r="B206" s="112"/>
      <c r="C206" s="113"/>
      <c r="D206" s="125"/>
      <c r="E206" s="125"/>
      <c r="F206" s="125"/>
      <c r="G206" s="125"/>
      <c r="H206" s="125"/>
      <c r="I206" s="113"/>
      <c r="J206" s="113"/>
      <c r="K206" s="113"/>
    </row>
    <row r="207" spans="2:11">
      <c r="B207" s="112"/>
      <c r="C207" s="113"/>
      <c r="D207" s="125"/>
      <c r="E207" s="125"/>
      <c r="F207" s="125"/>
      <c r="G207" s="125"/>
      <c r="H207" s="125"/>
      <c r="I207" s="113"/>
      <c r="J207" s="113"/>
      <c r="K207" s="113"/>
    </row>
    <row r="208" spans="2:11">
      <c r="B208" s="112"/>
      <c r="C208" s="113"/>
      <c r="D208" s="125"/>
      <c r="E208" s="125"/>
      <c r="F208" s="125"/>
      <c r="G208" s="125"/>
      <c r="H208" s="125"/>
      <c r="I208" s="113"/>
      <c r="J208" s="113"/>
      <c r="K208" s="113"/>
    </row>
    <row r="209" spans="2:11">
      <c r="B209" s="112"/>
      <c r="C209" s="113"/>
      <c r="D209" s="125"/>
      <c r="E209" s="125"/>
      <c r="F209" s="125"/>
      <c r="G209" s="125"/>
      <c r="H209" s="125"/>
      <c r="I209" s="113"/>
      <c r="J209" s="113"/>
      <c r="K209" s="113"/>
    </row>
    <row r="210" spans="2:11">
      <c r="B210" s="112"/>
      <c r="C210" s="113"/>
      <c r="D210" s="125"/>
      <c r="E210" s="125"/>
      <c r="F210" s="125"/>
      <c r="G210" s="125"/>
      <c r="H210" s="125"/>
      <c r="I210" s="113"/>
      <c r="J210" s="113"/>
      <c r="K210" s="113"/>
    </row>
    <row r="211" spans="2:11">
      <c r="B211" s="112"/>
      <c r="C211" s="113"/>
      <c r="D211" s="125"/>
      <c r="E211" s="125"/>
      <c r="F211" s="125"/>
      <c r="G211" s="125"/>
      <c r="H211" s="125"/>
      <c r="I211" s="113"/>
      <c r="J211" s="113"/>
      <c r="K211" s="113"/>
    </row>
    <row r="212" spans="2:11">
      <c r="B212" s="112"/>
      <c r="C212" s="113"/>
      <c r="D212" s="125"/>
      <c r="E212" s="125"/>
      <c r="F212" s="125"/>
      <c r="G212" s="125"/>
      <c r="H212" s="125"/>
      <c r="I212" s="113"/>
      <c r="J212" s="113"/>
      <c r="K212" s="113"/>
    </row>
    <row r="213" spans="2:11">
      <c r="B213" s="112"/>
      <c r="C213" s="113"/>
      <c r="D213" s="125"/>
      <c r="E213" s="125"/>
      <c r="F213" s="125"/>
      <c r="G213" s="125"/>
      <c r="H213" s="125"/>
      <c r="I213" s="113"/>
      <c r="J213" s="113"/>
      <c r="K213" s="113"/>
    </row>
    <row r="214" spans="2:11">
      <c r="B214" s="112"/>
      <c r="C214" s="113"/>
      <c r="D214" s="125"/>
      <c r="E214" s="125"/>
      <c r="F214" s="125"/>
      <c r="G214" s="125"/>
      <c r="H214" s="125"/>
      <c r="I214" s="113"/>
      <c r="J214" s="113"/>
      <c r="K214" s="113"/>
    </row>
    <row r="215" spans="2:11">
      <c r="B215" s="112"/>
      <c r="C215" s="113"/>
      <c r="D215" s="125"/>
      <c r="E215" s="125"/>
      <c r="F215" s="125"/>
      <c r="G215" s="125"/>
      <c r="H215" s="125"/>
      <c r="I215" s="113"/>
      <c r="J215" s="113"/>
      <c r="K215" s="113"/>
    </row>
    <row r="216" spans="2:11">
      <c r="B216" s="112"/>
      <c r="C216" s="113"/>
      <c r="D216" s="125"/>
      <c r="E216" s="125"/>
      <c r="F216" s="125"/>
      <c r="G216" s="125"/>
      <c r="H216" s="125"/>
      <c r="I216" s="113"/>
      <c r="J216" s="113"/>
      <c r="K216" s="113"/>
    </row>
    <row r="217" spans="2:11">
      <c r="B217" s="112"/>
      <c r="C217" s="113"/>
      <c r="D217" s="125"/>
      <c r="E217" s="125"/>
      <c r="F217" s="125"/>
      <c r="G217" s="125"/>
      <c r="H217" s="125"/>
      <c r="I217" s="113"/>
      <c r="J217" s="113"/>
      <c r="K217" s="113"/>
    </row>
    <row r="218" spans="2:11">
      <c r="B218" s="112"/>
      <c r="C218" s="113"/>
      <c r="D218" s="125"/>
      <c r="E218" s="125"/>
      <c r="F218" s="125"/>
      <c r="G218" s="125"/>
      <c r="H218" s="125"/>
      <c r="I218" s="113"/>
      <c r="J218" s="113"/>
      <c r="K218" s="113"/>
    </row>
    <row r="219" spans="2:11">
      <c r="B219" s="112"/>
      <c r="C219" s="113"/>
      <c r="D219" s="125"/>
      <c r="E219" s="125"/>
      <c r="F219" s="125"/>
      <c r="G219" s="125"/>
      <c r="H219" s="125"/>
      <c r="I219" s="113"/>
      <c r="J219" s="113"/>
      <c r="K219" s="113"/>
    </row>
    <row r="220" spans="2:11">
      <c r="B220" s="112"/>
      <c r="C220" s="113"/>
      <c r="D220" s="125"/>
      <c r="E220" s="125"/>
      <c r="F220" s="125"/>
      <c r="G220" s="125"/>
      <c r="H220" s="125"/>
      <c r="I220" s="113"/>
      <c r="J220" s="113"/>
      <c r="K220" s="113"/>
    </row>
    <row r="221" spans="2:11">
      <c r="B221" s="112"/>
      <c r="C221" s="113"/>
      <c r="D221" s="125"/>
      <c r="E221" s="125"/>
      <c r="F221" s="125"/>
      <c r="G221" s="125"/>
      <c r="H221" s="125"/>
      <c r="I221" s="113"/>
      <c r="J221" s="113"/>
      <c r="K221" s="113"/>
    </row>
    <row r="222" spans="2:11">
      <c r="B222" s="112"/>
      <c r="C222" s="113"/>
      <c r="D222" s="125"/>
      <c r="E222" s="125"/>
      <c r="F222" s="125"/>
      <c r="G222" s="125"/>
      <c r="H222" s="125"/>
      <c r="I222" s="113"/>
      <c r="J222" s="113"/>
      <c r="K222" s="113"/>
    </row>
    <row r="223" spans="2:11">
      <c r="B223" s="112"/>
      <c r="C223" s="113"/>
      <c r="D223" s="125"/>
      <c r="E223" s="125"/>
      <c r="F223" s="125"/>
      <c r="G223" s="125"/>
      <c r="H223" s="125"/>
      <c r="I223" s="113"/>
      <c r="J223" s="113"/>
      <c r="K223" s="113"/>
    </row>
    <row r="224" spans="2:11">
      <c r="B224" s="112"/>
      <c r="C224" s="113"/>
      <c r="D224" s="125"/>
      <c r="E224" s="125"/>
      <c r="F224" s="125"/>
      <c r="G224" s="125"/>
      <c r="H224" s="125"/>
      <c r="I224" s="113"/>
      <c r="J224" s="113"/>
      <c r="K224" s="113"/>
    </row>
    <row r="225" spans="2:11">
      <c r="B225" s="112"/>
      <c r="C225" s="113"/>
      <c r="D225" s="125"/>
      <c r="E225" s="125"/>
      <c r="F225" s="125"/>
      <c r="G225" s="125"/>
      <c r="H225" s="125"/>
      <c r="I225" s="113"/>
      <c r="J225" s="113"/>
      <c r="K225" s="113"/>
    </row>
    <row r="226" spans="2:11">
      <c r="B226" s="112"/>
      <c r="C226" s="113"/>
      <c r="D226" s="125"/>
      <c r="E226" s="125"/>
      <c r="F226" s="125"/>
      <c r="G226" s="125"/>
      <c r="H226" s="125"/>
      <c r="I226" s="113"/>
      <c r="J226" s="113"/>
      <c r="K226" s="113"/>
    </row>
    <row r="227" spans="2:11">
      <c r="B227" s="112"/>
      <c r="C227" s="113"/>
      <c r="D227" s="125"/>
      <c r="E227" s="125"/>
      <c r="F227" s="125"/>
      <c r="G227" s="125"/>
      <c r="H227" s="125"/>
      <c r="I227" s="113"/>
      <c r="J227" s="113"/>
      <c r="K227" s="113"/>
    </row>
    <row r="228" spans="2:11">
      <c r="B228" s="112"/>
      <c r="C228" s="113"/>
      <c r="D228" s="125"/>
      <c r="E228" s="125"/>
      <c r="F228" s="125"/>
      <c r="G228" s="125"/>
      <c r="H228" s="125"/>
      <c r="I228" s="113"/>
      <c r="J228" s="113"/>
      <c r="K228" s="113"/>
    </row>
    <row r="229" spans="2:11">
      <c r="B229" s="112"/>
      <c r="C229" s="113"/>
      <c r="D229" s="125"/>
      <c r="E229" s="125"/>
      <c r="F229" s="125"/>
      <c r="G229" s="125"/>
      <c r="H229" s="125"/>
      <c r="I229" s="113"/>
      <c r="J229" s="113"/>
      <c r="K229" s="113"/>
    </row>
    <row r="230" spans="2:11">
      <c r="B230" s="112"/>
      <c r="C230" s="113"/>
      <c r="D230" s="125"/>
      <c r="E230" s="125"/>
      <c r="F230" s="125"/>
      <c r="G230" s="125"/>
      <c r="H230" s="125"/>
      <c r="I230" s="113"/>
      <c r="J230" s="113"/>
      <c r="K230" s="113"/>
    </row>
    <row r="231" spans="2:11">
      <c r="B231" s="112"/>
      <c r="C231" s="113"/>
      <c r="D231" s="125"/>
      <c r="E231" s="125"/>
      <c r="F231" s="125"/>
      <c r="G231" s="125"/>
      <c r="H231" s="125"/>
      <c r="I231" s="113"/>
      <c r="J231" s="113"/>
      <c r="K231" s="113"/>
    </row>
    <row r="232" spans="2:11">
      <c r="B232" s="112"/>
      <c r="C232" s="113"/>
      <c r="D232" s="125"/>
      <c r="E232" s="125"/>
      <c r="F232" s="125"/>
      <c r="G232" s="125"/>
      <c r="H232" s="125"/>
      <c r="I232" s="113"/>
      <c r="J232" s="113"/>
      <c r="K232" s="113"/>
    </row>
    <row r="233" spans="2:11">
      <c r="B233" s="112"/>
      <c r="C233" s="113"/>
      <c r="D233" s="125"/>
      <c r="E233" s="125"/>
      <c r="F233" s="125"/>
      <c r="G233" s="125"/>
      <c r="H233" s="125"/>
      <c r="I233" s="113"/>
      <c r="J233" s="113"/>
      <c r="K233" s="113"/>
    </row>
    <row r="234" spans="2:11">
      <c r="B234" s="112"/>
      <c r="C234" s="113"/>
      <c r="D234" s="125"/>
      <c r="E234" s="125"/>
      <c r="F234" s="125"/>
      <c r="G234" s="125"/>
      <c r="H234" s="125"/>
      <c r="I234" s="113"/>
      <c r="J234" s="113"/>
      <c r="K234" s="113"/>
    </row>
    <row r="235" spans="2:11">
      <c r="B235" s="112"/>
      <c r="C235" s="113"/>
      <c r="D235" s="125"/>
      <c r="E235" s="125"/>
      <c r="F235" s="125"/>
      <c r="G235" s="125"/>
      <c r="H235" s="125"/>
      <c r="I235" s="113"/>
      <c r="J235" s="113"/>
      <c r="K235" s="113"/>
    </row>
    <row r="236" spans="2:11">
      <c r="B236" s="112"/>
      <c r="C236" s="113"/>
      <c r="D236" s="125"/>
      <c r="E236" s="125"/>
      <c r="F236" s="125"/>
      <c r="G236" s="125"/>
      <c r="H236" s="125"/>
      <c r="I236" s="113"/>
      <c r="J236" s="113"/>
      <c r="K236" s="113"/>
    </row>
    <row r="237" spans="2:11">
      <c r="B237" s="112"/>
      <c r="C237" s="113"/>
      <c r="D237" s="125"/>
      <c r="E237" s="125"/>
      <c r="F237" s="125"/>
      <c r="G237" s="125"/>
      <c r="H237" s="125"/>
      <c r="I237" s="113"/>
      <c r="J237" s="113"/>
      <c r="K237" s="113"/>
    </row>
    <row r="238" spans="2:11">
      <c r="B238" s="112"/>
      <c r="C238" s="113"/>
      <c r="D238" s="125"/>
      <c r="E238" s="125"/>
      <c r="F238" s="125"/>
      <c r="G238" s="125"/>
      <c r="H238" s="125"/>
      <c r="I238" s="113"/>
      <c r="J238" s="113"/>
      <c r="K238" s="113"/>
    </row>
    <row r="239" spans="2:11">
      <c r="B239" s="112"/>
      <c r="C239" s="113"/>
      <c r="D239" s="125"/>
      <c r="E239" s="125"/>
      <c r="F239" s="125"/>
      <c r="G239" s="125"/>
      <c r="H239" s="125"/>
      <c r="I239" s="113"/>
      <c r="J239" s="113"/>
      <c r="K239" s="113"/>
    </row>
    <row r="240" spans="2:11">
      <c r="B240" s="112"/>
      <c r="C240" s="113"/>
      <c r="D240" s="125"/>
      <c r="E240" s="125"/>
      <c r="F240" s="125"/>
      <c r="G240" s="125"/>
      <c r="H240" s="125"/>
      <c r="I240" s="113"/>
      <c r="J240" s="113"/>
      <c r="K240" s="113"/>
    </row>
    <row r="241" spans="2:11">
      <c r="B241" s="112"/>
      <c r="C241" s="113"/>
      <c r="D241" s="125"/>
      <c r="E241" s="125"/>
      <c r="F241" s="125"/>
      <c r="G241" s="125"/>
      <c r="H241" s="125"/>
      <c r="I241" s="113"/>
      <c r="J241" s="113"/>
      <c r="K241" s="113"/>
    </row>
    <row r="242" spans="2:11">
      <c r="B242" s="112"/>
      <c r="C242" s="113"/>
      <c r="D242" s="125"/>
      <c r="E242" s="125"/>
      <c r="F242" s="125"/>
      <c r="G242" s="125"/>
      <c r="H242" s="125"/>
      <c r="I242" s="113"/>
      <c r="J242" s="113"/>
      <c r="K242" s="113"/>
    </row>
    <row r="243" spans="2:11">
      <c r="B243" s="112"/>
      <c r="C243" s="113"/>
      <c r="D243" s="125"/>
      <c r="E243" s="125"/>
      <c r="F243" s="125"/>
      <c r="G243" s="125"/>
      <c r="H243" s="125"/>
      <c r="I243" s="113"/>
      <c r="J243" s="113"/>
      <c r="K243" s="113"/>
    </row>
    <row r="244" spans="2:11">
      <c r="B244" s="112"/>
      <c r="C244" s="113"/>
      <c r="D244" s="125"/>
      <c r="E244" s="125"/>
      <c r="F244" s="125"/>
      <c r="G244" s="125"/>
      <c r="H244" s="125"/>
      <c r="I244" s="113"/>
      <c r="J244" s="113"/>
      <c r="K244" s="113"/>
    </row>
    <row r="245" spans="2:11">
      <c r="B245" s="112"/>
      <c r="C245" s="113"/>
      <c r="D245" s="125"/>
      <c r="E245" s="125"/>
      <c r="F245" s="125"/>
      <c r="G245" s="125"/>
      <c r="H245" s="125"/>
      <c r="I245" s="113"/>
      <c r="J245" s="113"/>
      <c r="K245" s="113"/>
    </row>
    <row r="246" spans="2:11">
      <c r="B246" s="112"/>
      <c r="C246" s="113"/>
      <c r="D246" s="125"/>
      <c r="E246" s="125"/>
      <c r="F246" s="125"/>
      <c r="G246" s="125"/>
      <c r="H246" s="125"/>
      <c r="I246" s="113"/>
      <c r="J246" s="113"/>
      <c r="K246" s="113"/>
    </row>
    <row r="247" spans="2:11">
      <c r="B247" s="112"/>
      <c r="C247" s="113"/>
      <c r="D247" s="125"/>
      <c r="E247" s="125"/>
      <c r="F247" s="125"/>
      <c r="G247" s="125"/>
      <c r="H247" s="125"/>
      <c r="I247" s="113"/>
      <c r="J247" s="113"/>
      <c r="K247" s="113"/>
    </row>
    <row r="248" spans="2:11">
      <c r="B248" s="112"/>
      <c r="C248" s="113"/>
      <c r="D248" s="125"/>
      <c r="E248" s="125"/>
      <c r="F248" s="125"/>
      <c r="G248" s="125"/>
      <c r="H248" s="125"/>
      <c r="I248" s="113"/>
      <c r="J248" s="113"/>
      <c r="K248" s="113"/>
    </row>
    <row r="249" spans="2:11">
      <c r="B249" s="112"/>
      <c r="C249" s="113"/>
      <c r="D249" s="125"/>
      <c r="E249" s="125"/>
      <c r="F249" s="125"/>
      <c r="G249" s="125"/>
      <c r="H249" s="125"/>
      <c r="I249" s="113"/>
      <c r="J249" s="113"/>
      <c r="K249" s="113"/>
    </row>
    <row r="250" spans="2:11">
      <c r="B250" s="112"/>
      <c r="C250" s="113"/>
      <c r="D250" s="125"/>
      <c r="E250" s="125"/>
      <c r="F250" s="125"/>
      <c r="G250" s="125"/>
      <c r="H250" s="125"/>
      <c r="I250" s="113"/>
      <c r="J250" s="113"/>
      <c r="K250" s="113"/>
    </row>
    <row r="251" spans="2:11">
      <c r="B251" s="112"/>
      <c r="C251" s="113"/>
      <c r="D251" s="125"/>
      <c r="E251" s="125"/>
      <c r="F251" s="125"/>
      <c r="G251" s="125"/>
      <c r="H251" s="125"/>
      <c r="I251" s="113"/>
      <c r="J251" s="113"/>
      <c r="K251" s="113"/>
    </row>
    <row r="252" spans="2:11">
      <c r="B252" s="112"/>
      <c r="C252" s="113"/>
      <c r="D252" s="125"/>
      <c r="E252" s="125"/>
      <c r="F252" s="125"/>
      <c r="G252" s="125"/>
      <c r="H252" s="125"/>
      <c r="I252" s="113"/>
      <c r="J252" s="113"/>
      <c r="K252" s="113"/>
    </row>
    <row r="253" spans="2:11">
      <c r="B253" s="112"/>
      <c r="C253" s="113"/>
      <c r="D253" s="125"/>
      <c r="E253" s="125"/>
      <c r="F253" s="125"/>
      <c r="G253" s="125"/>
      <c r="H253" s="125"/>
      <c r="I253" s="113"/>
      <c r="J253" s="113"/>
      <c r="K253" s="113"/>
    </row>
    <row r="254" spans="2:11">
      <c r="B254" s="112"/>
      <c r="C254" s="113"/>
      <c r="D254" s="125"/>
      <c r="E254" s="125"/>
      <c r="F254" s="125"/>
      <c r="G254" s="125"/>
      <c r="H254" s="125"/>
      <c r="I254" s="113"/>
      <c r="J254" s="113"/>
      <c r="K254" s="113"/>
    </row>
    <row r="255" spans="2:11">
      <c r="B255" s="112"/>
      <c r="C255" s="113"/>
      <c r="D255" s="125"/>
      <c r="E255" s="125"/>
      <c r="F255" s="125"/>
      <c r="G255" s="125"/>
      <c r="H255" s="125"/>
      <c r="I255" s="113"/>
      <c r="J255" s="113"/>
      <c r="K255" s="113"/>
    </row>
    <row r="256" spans="2:11">
      <c r="B256" s="112"/>
      <c r="C256" s="113"/>
      <c r="D256" s="125"/>
      <c r="E256" s="125"/>
      <c r="F256" s="125"/>
      <c r="G256" s="125"/>
      <c r="H256" s="125"/>
      <c r="I256" s="113"/>
      <c r="J256" s="113"/>
      <c r="K256" s="113"/>
    </row>
    <row r="257" spans="2:11">
      <c r="B257" s="112"/>
      <c r="C257" s="113"/>
      <c r="D257" s="125"/>
      <c r="E257" s="125"/>
      <c r="F257" s="125"/>
      <c r="G257" s="125"/>
      <c r="H257" s="125"/>
      <c r="I257" s="113"/>
      <c r="J257" s="113"/>
      <c r="K257" s="113"/>
    </row>
    <row r="258" spans="2:11">
      <c r="B258" s="112"/>
      <c r="C258" s="113"/>
      <c r="D258" s="125"/>
      <c r="E258" s="125"/>
      <c r="F258" s="125"/>
      <c r="G258" s="125"/>
      <c r="H258" s="125"/>
      <c r="I258" s="113"/>
      <c r="J258" s="113"/>
      <c r="K258" s="113"/>
    </row>
    <row r="259" spans="2:11">
      <c r="B259" s="112"/>
      <c r="C259" s="113"/>
      <c r="D259" s="125"/>
      <c r="E259" s="125"/>
      <c r="F259" s="125"/>
      <c r="G259" s="125"/>
      <c r="H259" s="125"/>
      <c r="I259" s="113"/>
      <c r="J259" s="113"/>
      <c r="K259" s="113"/>
    </row>
    <row r="260" spans="2:11">
      <c r="B260" s="112"/>
      <c r="C260" s="113"/>
      <c r="D260" s="125"/>
      <c r="E260" s="125"/>
      <c r="F260" s="125"/>
      <c r="G260" s="125"/>
      <c r="H260" s="125"/>
      <c r="I260" s="113"/>
      <c r="J260" s="113"/>
      <c r="K260" s="113"/>
    </row>
    <row r="261" spans="2:11">
      <c r="B261" s="112"/>
      <c r="C261" s="113"/>
      <c r="D261" s="125"/>
      <c r="E261" s="125"/>
      <c r="F261" s="125"/>
      <c r="G261" s="125"/>
      <c r="H261" s="125"/>
      <c r="I261" s="113"/>
      <c r="J261" s="113"/>
      <c r="K261" s="113"/>
    </row>
    <row r="262" spans="2:11">
      <c r="B262" s="112"/>
      <c r="C262" s="113"/>
      <c r="D262" s="125"/>
      <c r="E262" s="125"/>
      <c r="F262" s="125"/>
      <c r="G262" s="125"/>
      <c r="H262" s="125"/>
      <c r="I262" s="113"/>
      <c r="J262" s="113"/>
      <c r="K262" s="113"/>
    </row>
    <row r="263" spans="2:11">
      <c r="B263" s="112"/>
      <c r="C263" s="113"/>
      <c r="D263" s="125"/>
      <c r="E263" s="125"/>
      <c r="F263" s="125"/>
      <c r="G263" s="125"/>
      <c r="H263" s="125"/>
      <c r="I263" s="113"/>
      <c r="J263" s="113"/>
      <c r="K263" s="113"/>
    </row>
    <row r="264" spans="2:11">
      <c r="B264" s="112"/>
      <c r="C264" s="113"/>
      <c r="D264" s="125"/>
      <c r="E264" s="125"/>
      <c r="F264" s="125"/>
      <c r="G264" s="125"/>
      <c r="H264" s="125"/>
      <c r="I264" s="113"/>
      <c r="J264" s="113"/>
      <c r="K264" s="113"/>
    </row>
    <row r="265" spans="2:11">
      <c r="B265" s="112"/>
      <c r="C265" s="113"/>
      <c r="D265" s="125"/>
      <c r="E265" s="125"/>
      <c r="F265" s="125"/>
      <c r="G265" s="125"/>
      <c r="H265" s="125"/>
      <c r="I265" s="113"/>
      <c r="J265" s="113"/>
      <c r="K265" s="113"/>
    </row>
    <row r="266" spans="2:11">
      <c r="B266" s="112"/>
      <c r="C266" s="113"/>
      <c r="D266" s="125"/>
      <c r="E266" s="125"/>
      <c r="F266" s="125"/>
      <c r="G266" s="125"/>
      <c r="H266" s="125"/>
      <c r="I266" s="113"/>
      <c r="J266" s="113"/>
      <c r="K266" s="113"/>
    </row>
    <row r="267" spans="2:11">
      <c r="B267" s="112"/>
      <c r="C267" s="113"/>
      <c r="D267" s="125"/>
      <c r="E267" s="125"/>
      <c r="F267" s="125"/>
      <c r="G267" s="125"/>
      <c r="H267" s="125"/>
      <c r="I267" s="113"/>
      <c r="J267" s="113"/>
      <c r="K267" s="113"/>
    </row>
    <row r="268" spans="2:11">
      <c r="B268" s="112"/>
      <c r="C268" s="113"/>
      <c r="D268" s="125"/>
      <c r="E268" s="125"/>
      <c r="F268" s="125"/>
      <c r="G268" s="125"/>
      <c r="H268" s="125"/>
      <c r="I268" s="113"/>
      <c r="J268" s="113"/>
      <c r="K268" s="113"/>
    </row>
    <row r="269" spans="2:11">
      <c r="B269" s="112"/>
      <c r="C269" s="113"/>
      <c r="D269" s="125"/>
      <c r="E269" s="125"/>
      <c r="F269" s="125"/>
      <c r="G269" s="125"/>
      <c r="H269" s="125"/>
      <c r="I269" s="113"/>
      <c r="J269" s="113"/>
      <c r="K269" s="113"/>
    </row>
    <row r="270" spans="2:11">
      <c r="B270" s="112"/>
      <c r="C270" s="113"/>
      <c r="D270" s="125"/>
      <c r="E270" s="125"/>
      <c r="F270" s="125"/>
      <c r="G270" s="125"/>
      <c r="H270" s="125"/>
      <c r="I270" s="113"/>
      <c r="J270" s="113"/>
      <c r="K270" s="113"/>
    </row>
    <row r="271" spans="2:11">
      <c r="B271" s="112"/>
      <c r="C271" s="113"/>
      <c r="D271" s="125"/>
      <c r="E271" s="125"/>
      <c r="F271" s="125"/>
      <c r="G271" s="125"/>
      <c r="H271" s="125"/>
      <c r="I271" s="113"/>
      <c r="J271" s="113"/>
      <c r="K271" s="113"/>
    </row>
    <row r="272" spans="2:11">
      <c r="B272" s="112"/>
      <c r="C272" s="113"/>
      <c r="D272" s="125"/>
      <c r="E272" s="125"/>
      <c r="F272" s="125"/>
      <c r="G272" s="125"/>
      <c r="H272" s="125"/>
      <c r="I272" s="113"/>
      <c r="J272" s="113"/>
      <c r="K272" s="113"/>
    </row>
    <row r="273" spans="2:11">
      <c r="B273" s="112"/>
      <c r="C273" s="113"/>
      <c r="D273" s="125"/>
      <c r="E273" s="125"/>
      <c r="F273" s="125"/>
      <c r="G273" s="125"/>
      <c r="H273" s="125"/>
      <c r="I273" s="113"/>
      <c r="J273" s="113"/>
      <c r="K273" s="113"/>
    </row>
    <row r="274" spans="2:11">
      <c r="B274" s="112"/>
      <c r="C274" s="113"/>
      <c r="D274" s="125"/>
      <c r="E274" s="125"/>
      <c r="F274" s="125"/>
      <c r="G274" s="125"/>
      <c r="H274" s="125"/>
      <c r="I274" s="113"/>
      <c r="J274" s="113"/>
      <c r="K274" s="113"/>
    </row>
    <row r="275" spans="2:11">
      <c r="B275" s="112"/>
      <c r="C275" s="113"/>
      <c r="D275" s="125"/>
      <c r="E275" s="125"/>
      <c r="F275" s="125"/>
      <c r="G275" s="125"/>
      <c r="H275" s="125"/>
      <c r="I275" s="113"/>
      <c r="J275" s="113"/>
      <c r="K275" s="113"/>
    </row>
    <row r="276" spans="2:11">
      <c r="B276" s="112"/>
      <c r="C276" s="113"/>
      <c r="D276" s="125"/>
      <c r="E276" s="125"/>
      <c r="F276" s="125"/>
      <c r="G276" s="125"/>
      <c r="H276" s="125"/>
      <c r="I276" s="113"/>
      <c r="J276" s="113"/>
      <c r="K276" s="113"/>
    </row>
    <row r="277" spans="2:11">
      <c r="B277" s="112"/>
      <c r="C277" s="113"/>
      <c r="D277" s="125"/>
      <c r="E277" s="125"/>
      <c r="F277" s="125"/>
      <c r="G277" s="125"/>
      <c r="H277" s="125"/>
      <c r="I277" s="113"/>
      <c r="J277" s="113"/>
      <c r="K277" s="113"/>
    </row>
    <row r="278" spans="2:11">
      <c r="B278" s="112"/>
      <c r="C278" s="113"/>
      <c r="D278" s="125"/>
      <c r="E278" s="125"/>
      <c r="F278" s="125"/>
      <c r="G278" s="125"/>
      <c r="H278" s="125"/>
      <c r="I278" s="113"/>
      <c r="J278" s="113"/>
      <c r="K278" s="113"/>
    </row>
    <row r="279" spans="2:11">
      <c r="B279" s="112"/>
      <c r="C279" s="113"/>
      <c r="D279" s="125"/>
      <c r="E279" s="125"/>
      <c r="F279" s="125"/>
      <c r="G279" s="125"/>
      <c r="H279" s="125"/>
      <c r="I279" s="113"/>
      <c r="J279" s="113"/>
      <c r="K279" s="113"/>
    </row>
    <row r="280" spans="2:11">
      <c r="B280" s="112"/>
      <c r="C280" s="113"/>
      <c r="D280" s="125"/>
      <c r="E280" s="125"/>
      <c r="F280" s="125"/>
      <c r="G280" s="125"/>
      <c r="H280" s="125"/>
      <c r="I280" s="113"/>
      <c r="J280" s="113"/>
      <c r="K280" s="113"/>
    </row>
    <row r="281" spans="2:11">
      <c r="B281" s="112"/>
      <c r="C281" s="113"/>
      <c r="D281" s="125"/>
      <c r="E281" s="125"/>
      <c r="F281" s="125"/>
      <c r="G281" s="125"/>
      <c r="H281" s="125"/>
      <c r="I281" s="113"/>
      <c r="J281" s="113"/>
      <c r="K281" s="113"/>
    </row>
    <row r="282" spans="2:11">
      <c r="B282" s="112"/>
      <c r="C282" s="113"/>
      <c r="D282" s="125"/>
      <c r="E282" s="125"/>
      <c r="F282" s="125"/>
      <c r="G282" s="125"/>
      <c r="H282" s="125"/>
      <c r="I282" s="113"/>
      <c r="J282" s="113"/>
      <c r="K282" s="113"/>
    </row>
    <row r="283" spans="2:11">
      <c r="B283" s="112"/>
      <c r="C283" s="113"/>
      <c r="D283" s="125"/>
      <c r="E283" s="125"/>
      <c r="F283" s="125"/>
      <c r="G283" s="125"/>
      <c r="H283" s="125"/>
      <c r="I283" s="113"/>
      <c r="J283" s="113"/>
      <c r="K283" s="113"/>
    </row>
    <row r="284" spans="2:11">
      <c r="B284" s="112"/>
      <c r="C284" s="113"/>
      <c r="D284" s="125"/>
      <c r="E284" s="125"/>
      <c r="F284" s="125"/>
      <c r="G284" s="125"/>
      <c r="H284" s="125"/>
      <c r="I284" s="113"/>
      <c r="J284" s="113"/>
      <c r="K284" s="113"/>
    </row>
    <row r="285" spans="2:11">
      <c r="B285" s="112"/>
      <c r="C285" s="113"/>
      <c r="D285" s="125"/>
      <c r="E285" s="125"/>
      <c r="F285" s="125"/>
      <c r="G285" s="125"/>
      <c r="H285" s="125"/>
      <c r="I285" s="113"/>
      <c r="J285" s="113"/>
      <c r="K285" s="113"/>
    </row>
    <row r="286" spans="2:11">
      <c r="B286" s="112"/>
      <c r="C286" s="113"/>
      <c r="D286" s="125"/>
      <c r="E286" s="125"/>
      <c r="F286" s="125"/>
      <c r="G286" s="125"/>
      <c r="H286" s="125"/>
      <c r="I286" s="113"/>
      <c r="J286" s="113"/>
      <c r="K286" s="113"/>
    </row>
    <row r="287" spans="2:11">
      <c r="B287" s="112"/>
      <c r="C287" s="113"/>
      <c r="D287" s="125"/>
      <c r="E287" s="125"/>
      <c r="F287" s="125"/>
      <c r="G287" s="125"/>
      <c r="H287" s="125"/>
      <c r="I287" s="113"/>
      <c r="J287" s="113"/>
      <c r="K287" s="113"/>
    </row>
    <row r="288" spans="2:11">
      <c r="B288" s="112"/>
      <c r="C288" s="113"/>
      <c r="D288" s="125"/>
      <c r="E288" s="125"/>
      <c r="F288" s="125"/>
      <c r="G288" s="125"/>
      <c r="H288" s="125"/>
      <c r="I288" s="113"/>
      <c r="J288" s="113"/>
      <c r="K288" s="113"/>
    </row>
    <row r="289" spans="2:11">
      <c r="B289" s="112"/>
      <c r="C289" s="113"/>
      <c r="D289" s="125"/>
      <c r="E289" s="125"/>
      <c r="F289" s="125"/>
      <c r="G289" s="125"/>
      <c r="H289" s="125"/>
      <c r="I289" s="113"/>
      <c r="J289" s="113"/>
      <c r="K289" s="113"/>
    </row>
    <row r="290" spans="2:11">
      <c r="B290" s="112"/>
      <c r="C290" s="113"/>
      <c r="D290" s="125"/>
      <c r="E290" s="125"/>
      <c r="F290" s="125"/>
      <c r="G290" s="125"/>
      <c r="H290" s="125"/>
      <c r="I290" s="113"/>
      <c r="J290" s="113"/>
      <c r="K290" s="113"/>
    </row>
    <row r="291" spans="2:11">
      <c r="B291" s="112"/>
      <c r="C291" s="113"/>
      <c r="D291" s="125"/>
      <c r="E291" s="125"/>
      <c r="F291" s="125"/>
      <c r="G291" s="125"/>
      <c r="H291" s="125"/>
      <c r="I291" s="113"/>
      <c r="J291" s="113"/>
      <c r="K291" s="113"/>
    </row>
    <row r="292" spans="2:11">
      <c r="B292" s="112"/>
      <c r="C292" s="113"/>
      <c r="D292" s="125"/>
      <c r="E292" s="125"/>
      <c r="F292" s="125"/>
      <c r="G292" s="125"/>
      <c r="H292" s="125"/>
      <c r="I292" s="113"/>
      <c r="J292" s="113"/>
      <c r="K292" s="113"/>
    </row>
    <row r="293" spans="2:11">
      <c r="B293" s="112"/>
      <c r="C293" s="113"/>
      <c r="D293" s="125"/>
      <c r="E293" s="125"/>
      <c r="F293" s="125"/>
      <c r="G293" s="125"/>
      <c r="H293" s="125"/>
      <c r="I293" s="113"/>
      <c r="J293" s="113"/>
      <c r="K293" s="113"/>
    </row>
    <row r="294" spans="2:11">
      <c r="B294" s="112"/>
      <c r="C294" s="113"/>
      <c r="D294" s="125"/>
      <c r="E294" s="125"/>
      <c r="F294" s="125"/>
      <c r="G294" s="125"/>
      <c r="H294" s="125"/>
      <c r="I294" s="113"/>
      <c r="J294" s="113"/>
      <c r="K294" s="113"/>
    </row>
    <row r="295" spans="2:11">
      <c r="B295" s="112"/>
      <c r="C295" s="113"/>
      <c r="D295" s="125"/>
      <c r="E295" s="125"/>
      <c r="F295" s="125"/>
      <c r="G295" s="125"/>
      <c r="H295" s="125"/>
      <c r="I295" s="113"/>
      <c r="J295" s="113"/>
      <c r="K295" s="113"/>
    </row>
    <row r="296" spans="2:11">
      <c r="B296" s="112"/>
      <c r="C296" s="113"/>
      <c r="D296" s="125"/>
      <c r="E296" s="125"/>
      <c r="F296" s="125"/>
      <c r="G296" s="125"/>
      <c r="H296" s="125"/>
      <c r="I296" s="113"/>
      <c r="J296" s="113"/>
      <c r="K296" s="113"/>
    </row>
    <row r="297" spans="2:11">
      <c r="B297" s="112"/>
      <c r="C297" s="113"/>
      <c r="D297" s="125"/>
      <c r="E297" s="125"/>
      <c r="F297" s="125"/>
      <c r="G297" s="125"/>
      <c r="H297" s="125"/>
      <c r="I297" s="113"/>
      <c r="J297" s="113"/>
      <c r="K297" s="113"/>
    </row>
    <row r="298" spans="2:11">
      <c r="B298" s="112"/>
      <c r="C298" s="113"/>
      <c r="D298" s="125"/>
      <c r="E298" s="125"/>
      <c r="F298" s="125"/>
      <c r="G298" s="125"/>
      <c r="H298" s="125"/>
      <c r="I298" s="113"/>
      <c r="J298" s="113"/>
      <c r="K298" s="113"/>
    </row>
    <row r="299" spans="2:11">
      <c r="B299" s="112"/>
      <c r="C299" s="113"/>
      <c r="D299" s="125"/>
      <c r="E299" s="125"/>
      <c r="F299" s="125"/>
      <c r="G299" s="125"/>
      <c r="H299" s="125"/>
      <c r="I299" s="113"/>
      <c r="J299" s="113"/>
      <c r="K299" s="113"/>
    </row>
    <row r="300" spans="2:11">
      <c r="B300" s="112"/>
      <c r="C300" s="113"/>
      <c r="D300" s="125"/>
      <c r="E300" s="125"/>
      <c r="F300" s="125"/>
      <c r="G300" s="125"/>
      <c r="H300" s="125"/>
      <c r="I300" s="113"/>
      <c r="J300" s="113"/>
      <c r="K300" s="113"/>
    </row>
    <row r="301" spans="2:11">
      <c r="B301" s="112"/>
      <c r="C301" s="113"/>
      <c r="D301" s="125"/>
      <c r="E301" s="125"/>
      <c r="F301" s="125"/>
      <c r="G301" s="125"/>
      <c r="H301" s="125"/>
      <c r="I301" s="113"/>
      <c r="J301" s="113"/>
      <c r="K301" s="113"/>
    </row>
    <row r="302" spans="2:11">
      <c r="B302" s="112"/>
      <c r="C302" s="113"/>
      <c r="D302" s="125"/>
      <c r="E302" s="125"/>
      <c r="F302" s="125"/>
      <c r="G302" s="125"/>
      <c r="H302" s="125"/>
      <c r="I302" s="113"/>
      <c r="J302" s="113"/>
      <c r="K302" s="113"/>
    </row>
    <row r="303" spans="2:11">
      <c r="B303" s="112"/>
      <c r="C303" s="113"/>
      <c r="D303" s="125"/>
      <c r="E303" s="125"/>
      <c r="F303" s="125"/>
      <c r="G303" s="125"/>
      <c r="H303" s="125"/>
      <c r="I303" s="113"/>
      <c r="J303" s="113"/>
      <c r="K303" s="11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D1:K9 A1:B1048576 C5:C1048576 I13 I10:I11 D10:H13 J10:K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4" style="1" bestFit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67" t="s" vm="1">
        <v>216</v>
      </c>
    </row>
    <row r="2" spans="2:6">
      <c r="B2" s="46" t="s">
        <v>134</v>
      </c>
      <c r="C2" s="67" t="s">
        <v>217</v>
      </c>
    </row>
    <row r="3" spans="2:6">
      <c r="B3" s="46" t="s">
        <v>136</v>
      </c>
      <c r="C3" s="67" t="s">
        <v>215</v>
      </c>
    </row>
    <row r="4" spans="2:6">
      <c r="B4" s="46" t="s">
        <v>137</v>
      </c>
      <c r="C4" s="67">
        <v>14242</v>
      </c>
    </row>
    <row r="6" spans="2:6" ht="26.25" customHeight="1">
      <c r="B6" s="143" t="s">
        <v>169</v>
      </c>
      <c r="C6" s="144"/>
      <c r="D6" s="145"/>
    </row>
    <row r="7" spans="2:6" s="3" customFormat="1" ht="31.5">
      <c r="B7" s="47" t="s">
        <v>105</v>
      </c>
      <c r="C7" s="52" t="s">
        <v>97</v>
      </c>
      <c r="D7" s="53" t="s">
        <v>96</v>
      </c>
    </row>
    <row r="8" spans="2:6" s="3" customFormat="1">
      <c r="B8" s="14"/>
      <c r="C8" s="31" t="s">
        <v>194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7" t="s">
        <v>2716</v>
      </c>
      <c r="C10" s="118">
        <v>0</v>
      </c>
      <c r="D10" s="88"/>
    </row>
    <row r="11" spans="2:6">
      <c r="B11" s="115"/>
      <c r="C11" s="88"/>
      <c r="D11" s="88"/>
    </row>
    <row r="12" spans="2:6">
      <c r="B12" s="115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2"/>
      <c r="C110" s="113"/>
      <c r="D110" s="113"/>
    </row>
    <row r="111" spans="2:4">
      <c r="B111" s="112"/>
      <c r="C111" s="113"/>
      <c r="D111" s="113"/>
    </row>
    <row r="112" spans="2:4">
      <c r="B112" s="112"/>
      <c r="C112" s="113"/>
      <c r="D112" s="113"/>
    </row>
    <row r="113" spans="2:4">
      <c r="B113" s="112"/>
      <c r="C113" s="113"/>
      <c r="D113" s="113"/>
    </row>
    <row r="114" spans="2:4">
      <c r="B114" s="112"/>
      <c r="C114" s="113"/>
      <c r="D114" s="113"/>
    </row>
    <row r="115" spans="2:4">
      <c r="B115" s="112"/>
      <c r="C115" s="113"/>
      <c r="D115" s="113"/>
    </row>
    <row r="116" spans="2:4">
      <c r="B116" s="112"/>
      <c r="C116" s="113"/>
      <c r="D116" s="113"/>
    </row>
    <row r="117" spans="2:4">
      <c r="B117" s="112"/>
      <c r="C117" s="113"/>
      <c r="D117" s="113"/>
    </row>
    <row r="118" spans="2:4">
      <c r="B118" s="112"/>
      <c r="C118" s="113"/>
      <c r="D118" s="113"/>
    </row>
    <row r="119" spans="2:4">
      <c r="B119" s="112"/>
      <c r="C119" s="113"/>
      <c r="D119" s="113"/>
    </row>
    <row r="120" spans="2:4">
      <c r="B120" s="112"/>
      <c r="C120" s="113"/>
      <c r="D120" s="113"/>
    </row>
    <row r="121" spans="2:4">
      <c r="B121" s="112"/>
      <c r="C121" s="113"/>
      <c r="D121" s="113"/>
    </row>
    <row r="122" spans="2:4">
      <c r="B122" s="112"/>
      <c r="C122" s="113"/>
      <c r="D122" s="113"/>
    </row>
    <row r="123" spans="2:4">
      <c r="B123" s="112"/>
      <c r="C123" s="113"/>
      <c r="D123" s="113"/>
    </row>
    <row r="124" spans="2:4">
      <c r="B124" s="112"/>
      <c r="C124" s="113"/>
      <c r="D124" s="113"/>
    </row>
    <row r="125" spans="2:4">
      <c r="B125" s="112"/>
      <c r="C125" s="113"/>
      <c r="D125" s="113"/>
    </row>
    <row r="126" spans="2:4">
      <c r="B126" s="112"/>
      <c r="C126" s="113"/>
      <c r="D126" s="113"/>
    </row>
    <row r="127" spans="2:4">
      <c r="B127" s="112"/>
      <c r="C127" s="113"/>
      <c r="D127" s="113"/>
    </row>
    <row r="128" spans="2:4">
      <c r="B128" s="112"/>
      <c r="C128" s="113"/>
      <c r="D128" s="113"/>
    </row>
    <row r="129" spans="2:4">
      <c r="B129" s="112"/>
      <c r="C129" s="113"/>
      <c r="D129" s="113"/>
    </row>
    <row r="130" spans="2:4">
      <c r="B130" s="112"/>
      <c r="C130" s="113"/>
      <c r="D130" s="113"/>
    </row>
    <row r="131" spans="2:4">
      <c r="B131" s="112"/>
      <c r="C131" s="113"/>
      <c r="D131" s="113"/>
    </row>
    <row r="132" spans="2:4">
      <c r="B132" s="112"/>
      <c r="C132" s="113"/>
      <c r="D132" s="113"/>
    </row>
    <row r="133" spans="2:4">
      <c r="B133" s="112"/>
      <c r="C133" s="113"/>
      <c r="D133" s="113"/>
    </row>
    <row r="134" spans="2:4">
      <c r="B134" s="112"/>
      <c r="C134" s="113"/>
      <c r="D134" s="113"/>
    </row>
    <row r="135" spans="2:4">
      <c r="B135" s="112"/>
      <c r="C135" s="113"/>
      <c r="D135" s="113"/>
    </row>
    <row r="136" spans="2:4">
      <c r="B136" s="112"/>
      <c r="C136" s="113"/>
      <c r="D136" s="113"/>
    </row>
    <row r="137" spans="2:4">
      <c r="B137" s="112"/>
      <c r="C137" s="113"/>
      <c r="D137" s="113"/>
    </row>
    <row r="138" spans="2:4">
      <c r="B138" s="112"/>
      <c r="C138" s="113"/>
      <c r="D138" s="113"/>
    </row>
    <row r="139" spans="2:4">
      <c r="B139" s="112"/>
      <c r="C139" s="113"/>
      <c r="D139" s="113"/>
    </row>
    <row r="140" spans="2:4">
      <c r="B140" s="112"/>
      <c r="C140" s="113"/>
      <c r="D140" s="113"/>
    </row>
    <row r="141" spans="2:4">
      <c r="B141" s="112"/>
      <c r="C141" s="113"/>
      <c r="D141" s="113"/>
    </row>
    <row r="142" spans="2:4">
      <c r="B142" s="112"/>
      <c r="C142" s="113"/>
      <c r="D142" s="113"/>
    </row>
    <row r="143" spans="2:4">
      <c r="B143" s="112"/>
      <c r="C143" s="113"/>
      <c r="D143" s="113"/>
    </row>
    <row r="144" spans="2:4">
      <c r="B144" s="112"/>
      <c r="C144" s="113"/>
      <c r="D144" s="113"/>
    </row>
    <row r="145" spans="2:4">
      <c r="B145" s="112"/>
      <c r="C145" s="113"/>
      <c r="D145" s="113"/>
    </row>
    <row r="146" spans="2:4">
      <c r="B146" s="112"/>
      <c r="C146" s="113"/>
      <c r="D146" s="113"/>
    </row>
    <row r="147" spans="2:4">
      <c r="B147" s="112"/>
      <c r="C147" s="113"/>
      <c r="D147" s="113"/>
    </row>
    <row r="148" spans="2:4">
      <c r="B148" s="112"/>
      <c r="C148" s="113"/>
      <c r="D148" s="113"/>
    </row>
    <row r="149" spans="2:4">
      <c r="B149" s="112"/>
      <c r="C149" s="113"/>
      <c r="D149" s="113"/>
    </row>
    <row r="150" spans="2:4">
      <c r="B150" s="112"/>
      <c r="C150" s="113"/>
      <c r="D150" s="113"/>
    </row>
    <row r="151" spans="2:4">
      <c r="B151" s="112"/>
      <c r="C151" s="113"/>
      <c r="D151" s="113"/>
    </row>
    <row r="152" spans="2:4">
      <c r="B152" s="112"/>
      <c r="C152" s="113"/>
      <c r="D152" s="113"/>
    </row>
    <row r="153" spans="2:4">
      <c r="B153" s="112"/>
      <c r="C153" s="113"/>
      <c r="D153" s="113"/>
    </row>
    <row r="154" spans="2:4">
      <c r="B154" s="112"/>
      <c r="C154" s="113"/>
      <c r="D154" s="113"/>
    </row>
    <row r="155" spans="2:4">
      <c r="B155" s="112"/>
      <c r="C155" s="113"/>
      <c r="D155" s="113"/>
    </row>
    <row r="156" spans="2:4">
      <c r="B156" s="112"/>
      <c r="C156" s="113"/>
      <c r="D156" s="113"/>
    </row>
    <row r="157" spans="2:4">
      <c r="B157" s="112"/>
      <c r="C157" s="113"/>
      <c r="D157" s="113"/>
    </row>
    <row r="158" spans="2:4">
      <c r="B158" s="112"/>
      <c r="C158" s="113"/>
      <c r="D158" s="113"/>
    </row>
    <row r="159" spans="2:4">
      <c r="B159" s="112"/>
      <c r="C159" s="113"/>
      <c r="D159" s="113"/>
    </row>
    <row r="160" spans="2:4">
      <c r="B160" s="112"/>
      <c r="C160" s="113"/>
      <c r="D160" s="113"/>
    </row>
    <row r="161" spans="2:4">
      <c r="B161" s="112"/>
      <c r="C161" s="113"/>
      <c r="D161" s="113"/>
    </row>
    <row r="162" spans="2:4">
      <c r="B162" s="112"/>
      <c r="C162" s="113"/>
      <c r="D162" s="113"/>
    </row>
    <row r="163" spans="2:4">
      <c r="B163" s="112"/>
      <c r="C163" s="113"/>
      <c r="D163" s="113"/>
    </row>
    <row r="164" spans="2:4">
      <c r="B164" s="112"/>
      <c r="C164" s="113"/>
      <c r="D164" s="113"/>
    </row>
    <row r="165" spans="2:4">
      <c r="B165" s="112"/>
      <c r="C165" s="113"/>
      <c r="D165" s="113"/>
    </row>
    <row r="166" spans="2:4">
      <c r="B166" s="112"/>
      <c r="C166" s="113"/>
      <c r="D166" s="113"/>
    </row>
    <row r="167" spans="2:4">
      <c r="B167" s="112"/>
      <c r="C167" s="113"/>
      <c r="D167" s="113"/>
    </row>
    <row r="168" spans="2:4">
      <c r="B168" s="112"/>
      <c r="C168" s="113"/>
      <c r="D168" s="113"/>
    </row>
    <row r="169" spans="2:4">
      <c r="B169" s="112"/>
      <c r="C169" s="113"/>
      <c r="D169" s="113"/>
    </row>
    <row r="170" spans="2:4">
      <c r="B170" s="112"/>
      <c r="C170" s="113"/>
      <c r="D170" s="113"/>
    </row>
    <row r="171" spans="2:4">
      <c r="B171" s="112"/>
      <c r="C171" s="113"/>
      <c r="D171" s="113"/>
    </row>
    <row r="172" spans="2:4">
      <c r="B172" s="112"/>
      <c r="C172" s="113"/>
      <c r="D172" s="113"/>
    </row>
    <row r="173" spans="2:4">
      <c r="B173" s="112"/>
      <c r="C173" s="113"/>
      <c r="D173" s="113"/>
    </row>
    <row r="174" spans="2:4">
      <c r="B174" s="112"/>
      <c r="C174" s="113"/>
      <c r="D174" s="113"/>
    </row>
    <row r="175" spans="2:4">
      <c r="B175" s="112"/>
      <c r="C175" s="113"/>
      <c r="D175" s="113"/>
    </row>
    <row r="176" spans="2:4">
      <c r="B176" s="112"/>
      <c r="C176" s="113"/>
      <c r="D176" s="113"/>
    </row>
    <row r="177" spans="2:4">
      <c r="B177" s="112"/>
      <c r="C177" s="113"/>
      <c r="D177" s="113"/>
    </row>
    <row r="178" spans="2:4">
      <c r="B178" s="112"/>
      <c r="C178" s="113"/>
      <c r="D178" s="113"/>
    </row>
    <row r="179" spans="2:4">
      <c r="B179" s="112"/>
      <c r="C179" s="113"/>
      <c r="D179" s="113"/>
    </row>
    <row r="180" spans="2:4">
      <c r="B180" s="112"/>
      <c r="C180" s="113"/>
      <c r="D180" s="113"/>
    </row>
    <row r="181" spans="2:4">
      <c r="B181" s="112"/>
      <c r="C181" s="113"/>
      <c r="D181" s="113"/>
    </row>
    <row r="182" spans="2:4">
      <c r="B182" s="112"/>
      <c r="C182" s="113"/>
      <c r="D182" s="113"/>
    </row>
    <row r="183" spans="2:4">
      <c r="B183" s="112"/>
      <c r="C183" s="113"/>
      <c r="D183" s="113"/>
    </row>
    <row r="184" spans="2:4">
      <c r="B184" s="112"/>
      <c r="C184" s="113"/>
      <c r="D184" s="113"/>
    </row>
    <row r="185" spans="2:4">
      <c r="B185" s="112"/>
      <c r="C185" s="113"/>
      <c r="D185" s="113"/>
    </row>
    <row r="186" spans="2:4">
      <c r="B186" s="112"/>
      <c r="C186" s="113"/>
      <c r="D186" s="113"/>
    </row>
    <row r="187" spans="2:4">
      <c r="B187" s="112"/>
      <c r="C187" s="113"/>
      <c r="D187" s="113"/>
    </row>
    <row r="188" spans="2:4">
      <c r="B188" s="112"/>
      <c r="C188" s="113"/>
      <c r="D188" s="113"/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  <row r="601" spans="2:4">
      <c r="B601" s="112"/>
      <c r="C601" s="113"/>
      <c r="D601" s="113"/>
    </row>
    <row r="602" spans="2:4">
      <c r="B602" s="112"/>
      <c r="C602" s="113"/>
      <c r="D602" s="113"/>
    </row>
    <row r="603" spans="2:4">
      <c r="B603" s="112"/>
      <c r="C603" s="113"/>
      <c r="D603" s="113"/>
    </row>
    <row r="604" spans="2:4">
      <c r="B604" s="112"/>
      <c r="C604" s="113"/>
      <c r="D604" s="113"/>
    </row>
    <row r="605" spans="2:4">
      <c r="B605" s="112"/>
      <c r="C605" s="113"/>
      <c r="D605" s="113"/>
    </row>
    <row r="606" spans="2:4">
      <c r="B606" s="112"/>
      <c r="C606" s="113"/>
      <c r="D606" s="113"/>
    </row>
    <row r="607" spans="2:4">
      <c r="B607" s="112"/>
      <c r="C607" s="113"/>
      <c r="D607" s="113"/>
    </row>
    <row r="608" spans="2:4">
      <c r="B608" s="112"/>
      <c r="C608" s="113"/>
      <c r="D608" s="113"/>
    </row>
    <row r="609" spans="2:4">
      <c r="B609" s="112"/>
      <c r="C609" s="113"/>
      <c r="D609" s="113"/>
    </row>
    <row r="610" spans="2:4">
      <c r="B610" s="112"/>
      <c r="C610" s="113"/>
      <c r="D610" s="113"/>
    </row>
    <row r="611" spans="2:4">
      <c r="B611" s="112"/>
      <c r="C611" s="113"/>
      <c r="D611" s="113"/>
    </row>
    <row r="612" spans="2:4">
      <c r="B612" s="112"/>
      <c r="C612" s="113"/>
      <c r="D612" s="113"/>
    </row>
    <row r="613" spans="2:4">
      <c r="B613" s="112"/>
      <c r="C613" s="113"/>
      <c r="D613" s="113"/>
    </row>
    <row r="614" spans="2:4">
      <c r="B614" s="112"/>
      <c r="C614" s="113"/>
      <c r="D614" s="113"/>
    </row>
    <row r="615" spans="2:4">
      <c r="B615" s="112"/>
      <c r="C615" s="113"/>
      <c r="D615" s="113"/>
    </row>
    <row r="616" spans="2:4">
      <c r="B616" s="112"/>
      <c r="C616" s="113"/>
      <c r="D616" s="113"/>
    </row>
    <row r="617" spans="2:4">
      <c r="B617" s="112"/>
      <c r="C617" s="113"/>
      <c r="D617" s="113"/>
    </row>
    <row r="618" spans="2:4">
      <c r="B618" s="112"/>
      <c r="C618" s="113"/>
      <c r="D618" s="113"/>
    </row>
    <row r="619" spans="2:4">
      <c r="B619" s="112"/>
      <c r="C619" s="113"/>
      <c r="D619" s="113"/>
    </row>
    <row r="620" spans="2:4">
      <c r="B620" s="112"/>
      <c r="C620" s="113"/>
      <c r="D620" s="113"/>
    </row>
    <row r="621" spans="2:4">
      <c r="B621" s="112"/>
      <c r="C621" s="113"/>
      <c r="D621" s="113"/>
    </row>
    <row r="622" spans="2:4">
      <c r="B622" s="112"/>
      <c r="C622" s="113"/>
      <c r="D622" s="113"/>
    </row>
    <row r="623" spans="2:4">
      <c r="B623" s="112"/>
      <c r="C623" s="113"/>
      <c r="D623" s="113"/>
    </row>
    <row r="624" spans="2:4">
      <c r="B624" s="112"/>
      <c r="C624" s="113"/>
      <c r="D624" s="113"/>
    </row>
    <row r="625" spans="2:4">
      <c r="B625" s="112"/>
      <c r="C625" s="113"/>
      <c r="D625" s="113"/>
    </row>
    <row r="626" spans="2:4">
      <c r="B626" s="112"/>
      <c r="C626" s="113"/>
      <c r="D626" s="113"/>
    </row>
    <row r="627" spans="2:4">
      <c r="B627" s="112"/>
      <c r="C627" s="113"/>
      <c r="D627" s="113"/>
    </row>
    <row r="628" spans="2:4">
      <c r="B628" s="112"/>
      <c r="C628" s="113"/>
      <c r="D628" s="113"/>
    </row>
    <row r="629" spans="2:4">
      <c r="B629" s="112"/>
      <c r="C629" s="113"/>
      <c r="D629" s="113"/>
    </row>
    <row r="630" spans="2:4">
      <c r="B630" s="112"/>
      <c r="C630" s="113"/>
      <c r="D630" s="113"/>
    </row>
    <row r="631" spans="2:4">
      <c r="B631" s="112"/>
      <c r="C631" s="113"/>
      <c r="D631" s="113"/>
    </row>
    <row r="632" spans="2:4">
      <c r="B632" s="112"/>
      <c r="C632" s="113"/>
      <c r="D632" s="113"/>
    </row>
    <row r="633" spans="2:4">
      <c r="B633" s="112"/>
      <c r="C633" s="113"/>
      <c r="D633" s="113"/>
    </row>
    <row r="634" spans="2:4">
      <c r="B634" s="112"/>
      <c r="C634" s="113"/>
      <c r="D634" s="113"/>
    </row>
    <row r="635" spans="2:4">
      <c r="B635" s="112"/>
      <c r="C635" s="113"/>
      <c r="D635" s="113"/>
    </row>
    <row r="636" spans="2:4">
      <c r="B636" s="112"/>
      <c r="C636" s="113"/>
      <c r="D636" s="113"/>
    </row>
    <row r="637" spans="2:4">
      <c r="B637" s="112"/>
      <c r="C637" s="113"/>
      <c r="D637" s="113"/>
    </row>
    <row r="638" spans="2:4">
      <c r="B638" s="112"/>
      <c r="C638" s="113"/>
      <c r="D638" s="113"/>
    </row>
    <row r="639" spans="2:4">
      <c r="B639" s="112"/>
      <c r="C639" s="113"/>
      <c r="D639" s="113"/>
    </row>
    <row r="640" spans="2:4">
      <c r="B640" s="112"/>
      <c r="C640" s="113"/>
      <c r="D640" s="113"/>
    </row>
    <row r="641" spans="2:4">
      <c r="B641" s="112"/>
      <c r="C641" s="113"/>
      <c r="D641" s="113"/>
    </row>
    <row r="642" spans="2:4">
      <c r="B642" s="112"/>
      <c r="C642" s="113"/>
      <c r="D642" s="113"/>
    </row>
    <row r="643" spans="2:4">
      <c r="B643" s="112"/>
      <c r="C643" s="113"/>
      <c r="D643" s="113"/>
    </row>
    <row r="644" spans="2:4">
      <c r="B644" s="112"/>
      <c r="C644" s="113"/>
      <c r="D644" s="113"/>
    </row>
    <row r="645" spans="2:4">
      <c r="B645" s="112"/>
      <c r="C645" s="113"/>
      <c r="D645" s="113"/>
    </row>
    <row r="646" spans="2:4">
      <c r="B646" s="112"/>
      <c r="C646" s="113"/>
      <c r="D646" s="113"/>
    </row>
    <row r="647" spans="2:4">
      <c r="B647" s="112"/>
      <c r="C647" s="113"/>
      <c r="D647" s="113"/>
    </row>
    <row r="648" spans="2:4">
      <c r="B648" s="112"/>
      <c r="C648" s="113"/>
      <c r="D648" s="113"/>
    </row>
    <row r="649" spans="2:4">
      <c r="B649" s="112"/>
      <c r="C649" s="113"/>
      <c r="D649" s="113"/>
    </row>
    <row r="650" spans="2:4">
      <c r="B650" s="112"/>
      <c r="C650" s="113"/>
      <c r="D650" s="113"/>
    </row>
    <row r="651" spans="2:4">
      <c r="B651" s="112"/>
      <c r="C651" s="113"/>
      <c r="D651" s="113"/>
    </row>
    <row r="652" spans="2:4">
      <c r="B652" s="112"/>
      <c r="C652" s="113"/>
      <c r="D652" s="113"/>
    </row>
    <row r="653" spans="2:4">
      <c r="B653" s="112"/>
      <c r="C653" s="113"/>
      <c r="D653" s="113"/>
    </row>
    <row r="654" spans="2:4">
      <c r="B654" s="112"/>
      <c r="C654" s="113"/>
      <c r="D654" s="113"/>
    </row>
    <row r="655" spans="2:4">
      <c r="B655" s="112"/>
      <c r="C655" s="113"/>
      <c r="D655" s="113"/>
    </row>
    <row r="656" spans="2:4">
      <c r="B656" s="112"/>
      <c r="C656" s="113"/>
      <c r="D656" s="113"/>
    </row>
    <row r="657" spans="2:4">
      <c r="B657" s="112"/>
      <c r="C657" s="113"/>
      <c r="D657" s="113"/>
    </row>
    <row r="658" spans="2:4">
      <c r="B658" s="112"/>
      <c r="C658" s="113"/>
      <c r="D658" s="113"/>
    </row>
    <row r="659" spans="2:4">
      <c r="B659" s="112"/>
      <c r="C659" s="113"/>
      <c r="D659" s="113"/>
    </row>
    <row r="660" spans="2:4">
      <c r="B660" s="112"/>
      <c r="C660" s="113"/>
      <c r="D660" s="113"/>
    </row>
    <row r="661" spans="2:4">
      <c r="B661" s="112"/>
      <c r="C661" s="113"/>
      <c r="D661" s="113"/>
    </row>
    <row r="662" spans="2:4">
      <c r="B662" s="112"/>
      <c r="C662" s="113"/>
      <c r="D662" s="113"/>
    </row>
    <row r="663" spans="2:4">
      <c r="B663" s="112"/>
      <c r="C663" s="113"/>
      <c r="D663" s="113"/>
    </row>
    <row r="664" spans="2:4">
      <c r="B664" s="112"/>
      <c r="C664" s="113"/>
      <c r="D664" s="113"/>
    </row>
    <row r="665" spans="2:4">
      <c r="B665" s="112"/>
      <c r="C665" s="113"/>
      <c r="D665" s="113"/>
    </row>
    <row r="666" spans="2:4">
      <c r="B666" s="112"/>
      <c r="C666" s="113"/>
      <c r="D666" s="113"/>
    </row>
    <row r="667" spans="2:4">
      <c r="B667" s="112"/>
      <c r="C667" s="113"/>
      <c r="D667" s="113"/>
    </row>
    <row r="668" spans="2:4">
      <c r="B668" s="112"/>
      <c r="C668" s="113"/>
      <c r="D668" s="113"/>
    </row>
    <row r="669" spans="2:4">
      <c r="B669" s="112"/>
      <c r="C669" s="113"/>
      <c r="D669" s="113"/>
    </row>
    <row r="670" spans="2:4">
      <c r="B670" s="112"/>
      <c r="C670" s="113"/>
      <c r="D670" s="113"/>
    </row>
    <row r="671" spans="2:4">
      <c r="B671" s="112"/>
      <c r="C671" s="113"/>
      <c r="D671" s="113"/>
    </row>
    <row r="672" spans="2:4">
      <c r="B672" s="112"/>
      <c r="C672" s="113"/>
      <c r="D672" s="113"/>
    </row>
    <row r="673" spans="2:4">
      <c r="B673" s="112"/>
      <c r="C673" s="113"/>
      <c r="D673" s="113"/>
    </row>
    <row r="674" spans="2:4">
      <c r="B674" s="112"/>
      <c r="C674" s="113"/>
      <c r="D674" s="113"/>
    </row>
    <row r="675" spans="2:4">
      <c r="B675" s="112"/>
      <c r="C675" s="113"/>
      <c r="D675" s="113"/>
    </row>
    <row r="676" spans="2:4">
      <c r="B676" s="112"/>
      <c r="C676" s="113"/>
      <c r="D676" s="113"/>
    </row>
    <row r="677" spans="2:4">
      <c r="B677" s="112"/>
      <c r="C677" s="113"/>
      <c r="D677" s="113"/>
    </row>
    <row r="678" spans="2:4">
      <c r="B678" s="112"/>
      <c r="C678" s="113"/>
      <c r="D678" s="113"/>
    </row>
    <row r="679" spans="2:4">
      <c r="B679" s="112"/>
      <c r="C679" s="113"/>
      <c r="D679" s="113"/>
    </row>
    <row r="680" spans="2:4">
      <c r="B680" s="112"/>
      <c r="C680" s="113"/>
      <c r="D680" s="113"/>
    </row>
    <row r="681" spans="2:4">
      <c r="B681" s="112"/>
      <c r="C681" s="113"/>
      <c r="D681" s="113"/>
    </row>
    <row r="682" spans="2:4">
      <c r="B682" s="112"/>
      <c r="C682" s="113"/>
      <c r="D682" s="113"/>
    </row>
    <row r="683" spans="2:4">
      <c r="B683" s="112"/>
      <c r="C683" s="113"/>
      <c r="D683" s="113"/>
    </row>
    <row r="684" spans="2:4">
      <c r="B684" s="112"/>
      <c r="C684" s="113"/>
      <c r="D684" s="113"/>
    </row>
    <row r="685" spans="2:4">
      <c r="B685" s="112"/>
      <c r="C685" s="113"/>
      <c r="D685" s="113"/>
    </row>
    <row r="686" spans="2:4">
      <c r="B686" s="112"/>
      <c r="C686" s="113"/>
      <c r="D686" s="113"/>
    </row>
    <row r="687" spans="2:4">
      <c r="B687" s="112"/>
      <c r="C687" s="113"/>
      <c r="D687" s="113"/>
    </row>
    <row r="688" spans="2:4">
      <c r="B688" s="112"/>
      <c r="C688" s="113"/>
      <c r="D688" s="113"/>
    </row>
    <row r="689" spans="2:4">
      <c r="B689" s="112"/>
      <c r="C689" s="113"/>
      <c r="D689" s="113"/>
    </row>
    <row r="690" spans="2:4">
      <c r="B690" s="112"/>
      <c r="C690" s="113"/>
      <c r="D690" s="113"/>
    </row>
    <row r="691" spans="2:4">
      <c r="B691" s="112"/>
      <c r="C691" s="113"/>
      <c r="D691" s="113"/>
    </row>
    <row r="692" spans="2:4">
      <c r="B692" s="112"/>
      <c r="C692" s="113"/>
      <c r="D692" s="113"/>
    </row>
    <row r="693" spans="2:4">
      <c r="B693" s="112"/>
      <c r="C693" s="113"/>
      <c r="D693" s="113"/>
    </row>
    <row r="694" spans="2:4">
      <c r="B694" s="112"/>
      <c r="C694" s="113"/>
      <c r="D694" s="113"/>
    </row>
    <row r="695" spans="2:4">
      <c r="B695" s="112"/>
      <c r="C695" s="113"/>
      <c r="D695" s="113"/>
    </row>
    <row r="696" spans="2:4">
      <c r="B696" s="112"/>
      <c r="C696" s="113"/>
      <c r="D696" s="113"/>
    </row>
    <row r="697" spans="2:4">
      <c r="B697" s="112"/>
      <c r="C697" s="113"/>
      <c r="D697" s="113"/>
    </row>
    <row r="698" spans="2:4">
      <c r="B698" s="112"/>
      <c r="C698" s="113"/>
      <c r="D698" s="113"/>
    </row>
    <row r="699" spans="2:4">
      <c r="B699" s="112"/>
      <c r="C699" s="113"/>
      <c r="D699" s="113"/>
    </row>
    <row r="700" spans="2:4">
      <c r="B700" s="112"/>
      <c r="C700" s="113"/>
      <c r="D700" s="113"/>
    </row>
    <row r="701" spans="2:4">
      <c r="B701" s="112"/>
      <c r="C701" s="113"/>
      <c r="D701" s="113"/>
    </row>
    <row r="702" spans="2:4">
      <c r="B702" s="112"/>
      <c r="C702" s="113"/>
      <c r="D702" s="113"/>
    </row>
    <row r="703" spans="2:4">
      <c r="B703" s="112"/>
      <c r="C703" s="113"/>
      <c r="D703" s="113"/>
    </row>
    <row r="704" spans="2:4">
      <c r="B704" s="112"/>
      <c r="C704" s="113"/>
      <c r="D704" s="113"/>
    </row>
    <row r="705" spans="2:4">
      <c r="B705" s="112"/>
      <c r="C705" s="113"/>
      <c r="D705" s="113"/>
    </row>
    <row r="706" spans="2:4">
      <c r="B706" s="112"/>
      <c r="C706" s="113"/>
      <c r="D706" s="113"/>
    </row>
    <row r="707" spans="2:4">
      <c r="B707" s="112"/>
      <c r="C707" s="113"/>
      <c r="D707" s="113"/>
    </row>
    <row r="708" spans="2:4">
      <c r="B708" s="112"/>
      <c r="C708" s="113"/>
      <c r="D708" s="113"/>
    </row>
    <row r="709" spans="2:4">
      <c r="B709" s="112"/>
      <c r="C709" s="113"/>
      <c r="D709" s="113"/>
    </row>
    <row r="710" spans="2:4">
      <c r="B710" s="112"/>
      <c r="C710" s="113"/>
      <c r="D710" s="113"/>
    </row>
    <row r="711" spans="2:4">
      <c r="B711" s="112"/>
      <c r="C711" s="113"/>
      <c r="D711" s="113"/>
    </row>
    <row r="712" spans="2:4">
      <c r="B712" s="112"/>
      <c r="C712" s="113"/>
      <c r="D712" s="113"/>
    </row>
    <row r="713" spans="2:4">
      <c r="B713" s="112"/>
      <c r="C713" s="113"/>
      <c r="D713" s="113"/>
    </row>
    <row r="714" spans="2:4">
      <c r="B714" s="112"/>
      <c r="C714" s="113"/>
      <c r="D714" s="113"/>
    </row>
    <row r="715" spans="2:4">
      <c r="B715" s="112"/>
      <c r="C715" s="113"/>
      <c r="D715" s="113"/>
    </row>
    <row r="716" spans="2:4">
      <c r="B716" s="112"/>
      <c r="C716" s="113"/>
      <c r="D716" s="113"/>
    </row>
    <row r="717" spans="2:4">
      <c r="B717" s="112"/>
      <c r="C717" s="113"/>
      <c r="D717" s="113"/>
    </row>
    <row r="718" spans="2:4">
      <c r="B718" s="112"/>
      <c r="C718" s="113"/>
      <c r="D718" s="113"/>
    </row>
    <row r="719" spans="2:4">
      <c r="B719" s="112"/>
      <c r="C719" s="113"/>
      <c r="D719" s="113"/>
    </row>
    <row r="720" spans="2:4">
      <c r="B720" s="112"/>
      <c r="C720" s="113"/>
      <c r="D720" s="113"/>
    </row>
    <row r="721" spans="2:4">
      <c r="B721" s="112"/>
      <c r="C721" s="113"/>
      <c r="D721" s="113"/>
    </row>
    <row r="722" spans="2:4">
      <c r="B722" s="112"/>
      <c r="C722" s="113"/>
      <c r="D722" s="113"/>
    </row>
    <row r="723" spans="2:4">
      <c r="B723" s="112"/>
      <c r="C723" s="113"/>
      <c r="D723" s="113"/>
    </row>
    <row r="724" spans="2:4">
      <c r="B724" s="112"/>
      <c r="C724" s="113"/>
      <c r="D724" s="113"/>
    </row>
    <row r="725" spans="2:4">
      <c r="B725" s="112"/>
      <c r="C725" s="113"/>
      <c r="D725" s="113"/>
    </row>
    <row r="726" spans="2:4">
      <c r="B726" s="112"/>
      <c r="C726" s="113"/>
      <c r="D726" s="113"/>
    </row>
    <row r="727" spans="2:4">
      <c r="B727" s="112"/>
      <c r="C727" s="113"/>
      <c r="D727" s="113"/>
    </row>
    <row r="728" spans="2:4">
      <c r="B728" s="112"/>
      <c r="C728" s="113"/>
      <c r="D728" s="113"/>
    </row>
    <row r="729" spans="2:4">
      <c r="B729" s="112"/>
      <c r="C729" s="113"/>
      <c r="D729" s="113"/>
    </row>
    <row r="730" spans="2:4">
      <c r="B730" s="112"/>
      <c r="C730" s="113"/>
      <c r="D730" s="113"/>
    </row>
    <row r="731" spans="2:4">
      <c r="B731" s="112"/>
      <c r="C731" s="113"/>
      <c r="D731" s="113"/>
    </row>
    <row r="732" spans="2:4">
      <c r="B732" s="112"/>
      <c r="C732" s="113"/>
      <c r="D732" s="113"/>
    </row>
    <row r="733" spans="2:4">
      <c r="B733" s="112"/>
      <c r="C733" s="113"/>
      <c r="D733" s="113"/>
    </row>
    <row r="734" spans="2:4">
      <c r="B734" s="112"/>
      <c r="C734" s="113"/>
      <c r="D734" s="113"/>
    </row>
    <row r="735" spans="2:4">
      <c r="B735" s="112"/>
      <c r="C735" s="113"/>
      <c r="D735" s="113"/>
    </row>
    <row r="736" spans="2:4">
      <c r="B736" s="112"/>
      <c r="C736" s="113"/>
      <c r="D736" s="113"/>
    </row>
    <row r="737" spans="2:4">
      <c r="B737" s="112"/>
      <c r="C737" s="113"/>
      <c r="D737" s="113"/>
    </row>
    <row r="738" spans="2:4">
      <c r="B738" s="112"/>
      <c r="C738" s="113"/>
      <c r="D738" s="113"/>
    </row>
    <row r="739" spans="2:4">
      <c r="B739" s="112"/>
      <c r="C739" s="113"/>
      <c r="D739" s="113"/>
    </row>
    <row r="740" spans="2:4">
      <c r="B740" s="112"/>
      <c r="C740" s="113"/>
      <c r="D740" s="113"/>
    </row>
    <row r="741" spans="2:4">
      <c r="B741" s="112"/>
      <c r="C741" s="113"/>
      <c r="D741" s="113"/>
    </row>
    <row r="742" spans="2:4">
      <c r="B742" s="112"/>
      <c r="C742" s="113"/>
      <c r="D742" s="113"/>
    </row>
    <row r="743" spans="2:4">
      <c r="B743" s="112"/>
      <c r="C743" s="113"/>
      <c r="D743" s="113"/>
    </row>
    <row r="744" spans="2:4">
      <c r="B744" s="112"/>
      <c r="C744" s="113"/>
      <c r="D744" s="113"/>
    </row>
    <row r="745" spans="2:4">
      <c r="B745" s="112"/>
      <c r="C745" s="113"/>
      <c r="D745" s="113"/>
    </row>
    <row r="746" spans="2:4">
      <c r="B746" s="112"/>
      <c r="C746" s="113"/>
      <c r="D746" s="113"/>
    </row>
    <row r="747" spans="2:4">
      <c r="B747" s="112"/>
      <c r="C747" s="113"/>
      <c r="D747" s="113"/>
    </row>
    <row r="748" spans="2:4">
      <c r="B748" s="112"/>
      <c r="C748" s="113"/>
      <c r="D748" s="113"/>
    </row>
    <row r="749" spans="2:4">
      <c r="B749" s="112"/>
      <c r="C749" s="113"/>
      <c r="D749" s="113"/>
    </row>
    <row r="750" spans="2:4">
      <c r="B750" s="112"/>
      <c r="C750" s="113"/>
      <c r="D750" s="113"/>
    </row>
    <row r="751" spans="2:4">
      <c r="B751" s="112"/>
      <c r="C751" s="113"/>
      <c r="D751" s="113"/>
    </row>
    <row r="752" spans="2:4">
      <c r="B752" s="112"/>
      <c r="C752" s="113"/>
      <c r="D752" s="113"/>
    </row>
    <row r="753" spans="2:4">
      <c r="B753" s="112"/>
      <c r="C753" s="113"/>
      <c r="D753" s="113"/>
    </row>
    <row r="754" spans="2:4">
      <c r="B754" s="112"/>
      <c r="C754" s="113"/>
      <c r="D754" s="113"/>
    </row>
    <row r="755" spans="2:4">
      <c r="B755" s="112"/>
      <c r="C755" s="113"/>
      <c r="D755" s="113"/>
    </row>
    <row r="756" spans="2:4">
      <c r="B756" s="112"/>
      <c r="C756" s="113"/>
      <c r="D756" s="113"/>
    </row>
    <row r="757" spans="2:4">
      <c r="B757" s="112"/>
      <c r="C757" s="113"/>
      <c r="D757" s="113"/>
    </row>
    <row r="758" spans="2:4">
      <c r="B758" s="112"/>
      <c r="C758" s="113"/>
      <c r="D758" s="113"/>
    </row>
    <row r="759" spans="2:4">
      <c r="B759" s="112"/>
      <c r="C759" s="113"/>
      <c r="D759" s="113"/>
    </row>
    <row r="760" spans="2:4">
      <c r="B760" s="112"/>
      <c r="C760" s="113"/>
      <c r="D760" s="113"/>
    </row>
    <row r="761" spans="2:4">
      <c r="B761" s="112"/>
      <c r="C761" s="113"/>
      <c r="D761" s="113"/>
    </row>
    <row r="762" spans="2:4">
      <c r="B762" s="112"/>
      <c r="C762" s="113"/>
      <c r="D762" s="113"/>
    </row>
    <row r="763" spans="2:4">
      <c r="B763" s="112"/>
      <c r="C763" s="113"/>
      <c r="D763" s="113"/>
    </row>
    <row r="764" spans="2:4">
      <c r="B764" s="112"/>
      <c r="C764" s="113"/>
      <c r="D764" s="113"/>
    </row>
    <row r="765" spans="2:4">
      <c r="B765" s="112"/>
      <c r="C765" s="113"/>
      <c r="D765" s="113"/>
    </row>
    <row r="766" spans="2:4">
      <c r="B766" s="112"/>
      <c r="C766" s="113"/>
      <c r="D766" s="113"/>
    </row>
    <row r="767" spans="2:4">
      <c r="B767" s="112"/>
      <c r="C767" s="113"/>
      <c r="D767" s="113"/>
    </row>
    <row r="768" spans="2:4">
      <c r="B768" s="112"/>
      <c r="C768" s="113"/>
      <c r="D768" s="113"/>
    </row>
    <row r="769" spans="2:4">
      <c r="B769" s="112"/>
      <c r="C769" s="113"/>
      <c r="D769" s="113"/>
    </row>
    <row r="770" spans="2:4">
      <c r="B770" s="112"/>
      <c r="C770" s="113"/>
      <c r="D770" s="113"/>
    </row>
    <row r="771" spans="2:4">
      <c r="B771" s="112"/>
      <c r="C771" s="113"/>
      <c r="D771" s="113"/>
    </row>
    <row r="772" spans="2:4">
      <c r="B772" s="112"/>
      <c r="C772" s="113"/>
      <c r="D772" s="113"/>
    </row>
    <row r="773" spans="2:4">
      <c r="B773" s="112"/>
      <c r="C773" s="113"/>
      <c r="D773" s="113"/>
    </row>
    <row r="774" spans="2:4">
      <c r="B774" s="112"/>
      <c r="C774" s="113"/>
      <c r="D774" s="113"/>
    </row>
    <row r="775" spans="2:4">
      <c r="B775" s="112"/>
      <c r="C775" s="113"/>
      <c r="D775" s="113"/>
    </row>
    <row r="776" spans="2:4">
      <c r="B776" s="112"/>
      <c r="C776" s="113"/>
      <c r="D776" s="113"/>
    </row>
    <row r="777" spans="2:4">
      <c r="B777" s="112"/>
      <c r="C777" s="113"/>
      <c r="D777" s="113"/>
    </row>
    <row r="778" spans="2:4">
      <c r="B778" s="112"/>
      <c r="C778" s="113"/>
      <c r="D778" s="113"/>
    </row>
    <row r="779" spans="2:4">
      <c r="B779" s="112"/>
      <c r="C779" s="113"/>
      <c r="D779" s="113"/>
    </row>
    <row r="780" spans="2:4">
      <c r="B780" s="112"/>
      <c r="C780" s="113"/>
      <c r="D780" s="113"/>
    </row>
    <row r="781" spans="2:4">
      <c r="B781" s="112"/>
      <c r="C781" s="113"/>
      <c r="D781" s="113"/>
    </row>
    <row r="782" spans="2:4">
      <c r="B782" s="112"/>
      <c r="C782" s="113"/>
      <c r="D782" s="113"/>
    </row>
    <row r="783" spans="2:4">
      <c r="B783" s="112"/>
      <c r="C783" s="113"/>
      <c r="D783" s="113"/>
    </row>
    <row r="784" spans="2:4">
      <c r="B784" s="112"/>
      <c r="C784" s="113"/>
      <c r="D784" s="113"/>
    </row>
    <row r="785" spans="2:4">
      <c r="B785" s="112"/>
      <c r="C785" s="113"/>
      <c r="D785" s="113"/>
    </row>
    <row r="786" spans="2:4">
      <c r="B786" s="112"/>
      <c r="C786" s="113"/>
      <c r="D786" s="113"/>
    </row>
    <row r="787" spans="2:4">
      <c r="B787" s="112"/>
      <c r="C787" s="113"/>
      <c r="D787" s="113"/>
    </row>
    <row r="788" spans="2:4">
      <c r="B788" s="112"/>
      <c r="C788" s="113"/>
      <c r="D788" s="113"/>
    </row>
    <row r="789" spans="2:4">
      <c r="B789" s="112"/>
      <c r="C789" s="113"/>
      <c r="D789" s="113"/>
    </row>
    <row r="790" spans="2:4">
      <c r="B790" s="112"/>
      <c r="C790" s="113"/>
      <c r="D790" s="113"/>
    </row>
    <row r="791" spans="2:4">
      <c r="B791" s="112"/>
      <c r="C791" s="113"/>
      <c r="D791" s="113"/>
    </row>
    <row r="792" spans="2:4">
      <c r="B792" s="112"/>
      <c r="C792" s="113"/>
      <c r="D792" s="113"/>
    </row>
    <row r="793" spans="2:4">
      <c r="B793" s="112"/>
      <c r="C793" s="113"/>
      <c r="D793" s="113"/>
    </row>
    <row r="794" spans="2:4">
      <c r="B794" s="112"/>
      <c r="C794" s="113"/>
      <c r="D794" s="113"/>
    </row>
    <row r="795" spans="2:4">
      <c r="B795" s="112"/>
      <c r="C795" s="113"/>
      <c r="D795" s="113"/>
    </row>
    <row r="796" spans="2:4">
      <c r="B796" s="112"/>
      <c r="C796" s="113"/>
      <c r="D796" s="113"/>
    </row>
    <row r="797" spans="2:4">
      <c r="B797" s="112"/>
      <c r="C797" s="113"/>
      <c r="D797" s="113"/>
    </row>
    <row r="798" spans="2:4">
      <c r="B798" s="112"/>
      <c r="C798" s="113"/>
      <c r="D798" s="113"/>
    </row>
    <row r="799" spans="2:4">
      <c r="B799" s="112"/>
      <c r="C799" s="113"/>
      <c r="D799" s="113"/>
    </row>
    <row r="800" spans="2:4">
      <c r="B800" s="112"/>
      <c r="C800" s="113"/>
      <c r="D800" s="113"/>
    </row>
    <row r="801" spans="2:4">
      <c r="B801" s="112"/>
      <c r="C801" s="113"/>
      <c r="D801" s="113"/>
    </row>
    <row r="802" spans="2:4">
      <c r="B802" s="112"/>
      <c r="C802" s="113"/>
      <c r="D802" s="113"/>
    </row>
    <row r="803" spans="2:4">
      <c r="B803" s="112"/>
      <c r="C803" s="113"/>
      <c r="D803" s="113"/>
    </row>
    <row r="804" spans="2:4">
      <c r="B804" s="112"/>
      <c r="C804" s="113"/>
      <c r="D804" s="113"/>
    </row>
    <row r="805" spans="2:4">
      <c r="B805" s="112"/>
      <c r="C805" s="113"/>
      <c r="D805" s="113"/>
    </row>
    <row r="806" spans="2:4">
      <c r="B806" s="112"/>
      <c r="C806" s="113"/>
      <c r="D806" s="113"/>
    </row>
    <row r="807" spans="2:4">
      <c r="B807" s="112"/>
      <c r="C807" s="113"/>
      <c r="D807" s="113"/>
    </row>
    <row r="808" spans="2:4">
      <c r="B808" s="112"/>
      <c r="C808" s="113"/>
      <c r="D808" s="113"/>
    </row>
    <row r="809" spans="2:4">
      <c r="B809" s="112"/>
      <c r="C809" s="113"/>
      <c r="D809" s="113"/>
    </row>
    <row r="810" spans="2:4">
      <c r="B810" s="112"/>
      <c r="C810" s="113"/>
      <c r="D810" s="113"/>
    </row>
    <row r="811" spans="2:4">
      <c r="B811" s="112"/>
      <c r="C811" s="113"/>
      <c r="D811" s="113"/>
    </row>
    <row r="812" spans="2:4">
      <c r="B812" s="112"/>
      <c r="C812" s="113"/>
      <c r="D812" s="113"/>
    </row>
    <row r="813" spans="2:4">
      <c r="B813" s="112"/>
      <c r="C813" s="113"/>
      <c r="D813" s="113"/>
    </row>
    <row r="814" spans="2:4">
      <c r="B814" s="112"/>
      <c r="C814" s="113"/>
      <c r="D814" s="113"/>
    </row>
    <row r="815" spans="2:4">
      <c r="B815" s="112"/>
      <c r="C815" s="113"/>
      <c r="D815" s="113"/>
    </row>
    <row r="816" spans="2:4">
      <c r="B816" s="112"/>
      <c r="C816" s="113"/>
      <c r="D816" s="113"/>
    </row>
    <row r="817" spans="2:4">
      <c r="B817" s="112"/>
      <c r="C817" s="113"/>
      <c r="D817" s="113"/>
    </row>
    <row r="818" spans="2:4">
      <c r="B818" s="112"/>
      <c r="C818" s="113"/>
      <c r="D818" s="113"/>
    </row>
    <row r="819" spans="2:4">
      <c r="B819" s="112"/>
      <c r="C819" s="113"/>
      <c r="D819" s="113"/>
    </row>
    <row r="820" spans="2:4">
      <c r="B820" s="112"/>
      <c r="C820" s="113"/>
      <c r="D820" s="113"/>
    </row>
    <row r="821" spans="2:4">
      <c r="B821" s="112"/>
      <c r="C821" s="113"/>
      <c r="D821" s="113"/>
    </row>
    <row r="822" spans="2:4">
      <c r="B822" s="112"/>
      <c r="C822" s="113"/>
      <c r="D822" s="113"/>
    </row>
    <row r="823" spans="2:4">
      <c r="B823" s="112"/>
      <c r="C823" s="113"/>
      <c r="D823" s="113"/>
    </row>
    <row r="824" spans="2:4">
      <c r="B824" s="112"/>
      <c r="C824" s="113"/>
      <c r="D824" s="113"/>
    </row>
    <row r="825" spans="2:4">
      <c r="B825" s="112"/>
      <c r="C825" s="113"/>
      <c r="D825" s="113"/>
    </row>
    <row r="826" spans="2:4">
      <c r="B826" s="112"/>
      <c r="C826" s="113"/>
      <c r="D826" s="113"/>
    </row>
    <row r="827" spans="2:4">
      <c r="B827" s="112"/>
      <c r="C827" s="113"/>
      <c r="D827" s="113"/>
    </row>
    <row r="828" spans="2:4">
      <c r="B828" s="112"/>
      <c r="C828" s="113"/>
      <c r="D828" s="113"/>
    </row>
    <row r="829" spans="2:4">
      <c r="B829" s="112"/>
      <c r="C829" s="113"/>
      <c r="D829" s="113"/>
    </row>
    <row r="830" spans="2:4">
      <c r="B830" s="112"/>
      <c r="C830" s="113"/>
      <c r="D830" s="113"/>
    </row>
    <row r="831" spans="2:4">
      <c r="B831" s="112"/>
      <c r="C831" s="113"/>
      <c r="D831" s="113"/>
    </row>
    <row r="832" spans="2:4">
      <c r="B832" s="112"/>
      <c r="C832" s="113"/>
      <c r="D832" s="113"/>
    </row>
    <row r="833" spans="2:4">
      <c r="B833" s="112"/>
      <c r="C833" s="113"/>
      <c r="D833" s="113"/>
    </row>
    <row r="834" spans="2:4">
      <c r="B834" s="112"/>
      <c r="C834" s="113"/>
      <c r="D834" s="113"/>
    </row>
    <row r="835" spans="2:4">
      <c r="B835" s="112"/>
      <c r="C835" s="113"/>
      <c r="D835" s="113"/>
    </row>
    <row r="836" spans="2:4">
      <c r="B836" s="112"/>
      <c r="C836" s="113"/>
      <c r="D836" s="113"/>
    </row>
    <row r="837" spans="2:4">
      <c r="B837" s="112"/>
      <c r="C837" s="113"/>
      <c r="D837" s="113"/>
    </row>
    <row r="838" spans="2:4">
      <c r="B838" s="112"/>
      <c r="C838" s="113"/>
      <c r="D838" s="113"/>
    </row>
    <row r="839" spans="2:4">
      <c r="B839" s="112"/>
      <c r="C839" s="113"/>
      <c r="D839" s="113"/>
    </row>
    <row r="840" spans="2:4">
      <c r="B840" s="112"/>
      <c r="C840" s="113"/>
      <c r="D840" s="113"/>
    </row>
    <row r="841" spans="2:4">
      <c r="B841" s="112"/>
      <c r="C841" s="113"/>
      <c r="D841" s="113"/>
    </row>
    <row r="842" spans="2:4">
      <c r="B842" s="112"/>
      <c r="C842" s="113"/>
      <c r="D842" s="113"/>
    </row>
    <row r="843" spans="2:4">
      <c r="B843" s="112"/>
      <c r="C843" s="113"/>
      <c r="D843" s="113"/>
    </row>
    <row r="844" spans="2:4">
      <c r="B844" s="112"/>
      <c r="C844" s="113"/>
      <c r="D844" s="113"/>
    </row>
    <row r="845" spans="2:4">
      <c r="B845" s="112"/>
      <c r="C845" s="113"/>
      <c r="D845" s="113"/>
    </row>
    <row r="846" spans="2:4">
      <c r="B846" s="112"/>
      <c r="C846" s="113"/>
      <c r="D846" s="113"/>
    </row>
    <row r="847" spans="2:4">
      <c r="B847" s="112"/>
      <c r="C847" s="113"/>
      <c r="D847" s="113"/>
    </row>
    <row r="848" spans="2:4">
      <c r="B848" s="112"/>
      <c r="C848" s="113"/>
      <c r="D848" s="113"/>
    </row>
    <row r="849" spans="2:4">
      <c r="B849" s="112"/>
      <c r="C849" s="113"/>
      <c r="D849" s="113"/>
    </row>
    <row r="850" spans="2:4">
      <c r="B850" s="112"/>
      <c r="C850" s="113"/>
      <c r="D850" s="113"/>
    </row>
    <row r="851" spans="2:4">
      <c r="B851" s="112"/>
      <c r="C851" s="113"/>
      <c r="D851" s="113"/>
    </row>
    <row r="852" spans="2:4">
      <c r="B852" s="112"/>
      <c r="C852" s="113"/>
      <c r="D852" s="113"/>
    </row>
    <row r="853" spans="2:4">
      <c r="B853" s="112"/>
      <c r="C853" s="113"/>
      <c r="D853" s="113"/>
    </row>
    <row r="854" spans="2:4">
      <c r="B854" s="112"/>
      <c r="C854" s="113"/>
      <c r="D854" s="113"/>
    </row>
    <row r="855" spans="2:4">
      <c r="B855" s="112"/>
      <c r="C855" s="113"/>
      <c r="D855" s="113"/>
    </row>
    <row r="856" spans="2:4">
      <c r="B856" s="112"/>
      <c r="C856" s="113"/>
      <c r="D856" s="113"/>
    </row>
    <row r="857" spans="2:4">
      <c r="B857" s="112"/>
      <c r="C857" s="113"/>
      <c r="D857" s="113"/>
    </row>
    <row r="858" spans="2:4">
      <c r="B858" s="112"/>
      <c r="C858" s="113"/>
      <c r="D858" s="113"/>
    </row>
    <row r="859" spans="2:4">
      <c r="B859" s="112"/>
      <c r="C859" s="113"/>
      <c r="D859" s="113"/>
    </row>
    <row r="860" spans="2:4">
      <c r="B860" s="112"/>
      <c r="C860" s="113"/>
      <c r="D860" s="113"/>
    </row>
    <row r="861" spans="2:4">
      <c r="B861" s="112"/>
      <c r="C861" s="113"/>
      <c r="D861" s="113"/>
    </row>
    <row r="862" spans="2:4">
      <c r="B862" s="112"/>
      <c r="C862" s="113"/>
      <c r="D862" s="113"/>
    </row>
    <row r="863" spans="2:4">
      <c r="B863" s="112"/>
      <c r="C863" s="113"/>
      <c r="D863" s="113"/>
    </row>
    <row r="864" spans="2:4">
      <c r="B864" s="112"/>
      <c r="C864" s="113"/>
      <c r="D864" s="113"/>
    </row>
    <row r="865" spans="2:4">
      <c r="B865" s="112"/>
      <c r="C865" s="113"/>
      <c r="D865" s="113"/>
    </row>
    <row r="866" spans="2:4">
      <c r="B866" s="112"/>
      <c r="C866" s="113"/>
      <c r="D866" s="113"/>
    </row>
    <row r="867" spans="2:4">
      <c r="B867" s="112"/>
      <c r="C867" s="113"/>
      <c r="D867" s="113"/>
    </row>
    <row r="868" spans="2:4">
      <c r="B868" s="112"/>
      <c r="C868" s="113"/>
      <c r="D868" s="113"/>
    </row>
    <row r="869" spans="2:4">
      <c r="B869" s="112"/>
      <c r="C869" s="113"/>
      <c r="D869" s="113"/>
    </row>
    <row r="870" spans="2:4">
      <c r="B870" s="112"/>
      <c r="C870" s="113"/>
      <c r="D870" s="113"/>
    </row>
    <row r="871" spans="2:4">
      <c r="B871" s="112"/>
      <c r="C871" s="113"/>
      <c r="D871" s="113"/>
    </row>
    <row r="872" spans="2:4">
      <c r="B872" s="112"/>
      <c r="C872" s="113"/>
      <c r="D872" s="113"/>
    </row>
    <row r="873" spans="2:4">
      <c r="B873" s="112"/>
      <c r="C873" s="113"/>
      <c r="D873" s="113"/>
    </row>
    <row r="874" spans="2:4">
      <c r="B874" s="112"/>
      <c r="C874" s="113"/>
      <c r="D874" s="113"/>
    </row>
    <row r="875" spans="2:4">
      <c r="B875" s="112"/>
      <c r="C875" s="113"/>
      <c r="D875" s="113"/>
    </row>
    <row r="876" spans="2:4">
      <c r="B876" s="112"/>
      <c r="C876" s="113"/>
      <c r="D876" s="113"/>
    </row>
    <row r="877" spans="2:4">
      <c r="B877" s="112"/>
      <c r="C877" s="113"/>
      <c r="D877" s="113"/>
    </row>
    <row r="878" spans="2:4">
      <c r="B878" s="112"/>
      <c r="C878" s="113"/>
      <c r="D878" s="113"/>
    </row>
    <row r="879" spans="2:4">
      <c r="B879" s="112"/>
      <c r="C879" s="113"/>
      <c r="D879" s="113"/>
    </row>
    <row r="880" spans="2:4">
      <c r="B880" s="112"/>
      <c r="C880" s="113"/>
      <c r="D880" s="113"/>
    </row>
    <row r="881" spans="2:4">
      <c r="B881" s="112"/>
      <c r="C881" s="113"/>
      <c r="D881" s="113"/>
    </row>
    <row r="882" spans="2:4">
      <c r="B882" s="112"/>
      <c r="C882" s="113"/>
      <c r="D882" s="113"/>
    </row>
    <row r="883" spans="2:4">
      <c r="B883" s="112"/>
      <c r="C883" s="113"/>
      <c r="D883" s="113"/>
    </row>
    <row r="884" spans="2:4">
      <c r="B884" s="112"/>
      <c r="C884" s="113"/>
      <c r="D884" s="113"/>
    </row>
    <row r="885" spans="2:4">
      <c r="B885" s="112"/>
      <c r="C885" s="113"/>
      <c r="D885" s="113"/>
    </row>
    <row r="886" spans="2:4">
      <c r="B886" s="112"/>
      <c r="C886" s="113"/>
      <c r="D886" s="113"/>
    </row>
    <row r="887" spans="2:4">
      <c r="B887" s="112"/>
      <c r="C887" s="113"/>
      <c r="D887" s="113"/>
    </row>
    <row r="888" spans="2:4">
      <c r="B888" s="112"/>
      <c r="C888" s="113"/>
      <c r="D888" s="113"/>
    </row>
    <row r="889" spans="2:4">
      <c r="B889" s="112"/>
      <c r="C889" s="113"/>
      <c r="D889" s="113"/>
    </row>
    <row r="890" spans="2:4">
      <c r="B890" s="112"/>
      <c r="C890" s="113"/>
      <c r="D890" s="113"/>
    </row>
    <row r="891" spans="2:4">
      <c r="B891" s="112"/>
      <c r="C891" s="113"/>
      <c r="D891" s="113"/>
    </row>
    <row r="892" spans="2:4">
      <c r="B892" s="112"/>
      <c r="C892" s="113"/>
      <c r="D892" s="113"/>
    </row>
    <row r="893" spans="2:4">
      <c r="B893" s="112"/>
      <c r="C893" s="113"/>
      <c r="D893" s="113"/>
    </row>
    <row r="894" spans="2:4">
      <c r="B894" s="112"/>
      <c r="C894" s="113"/>
      <c r="D894" s="113"/>
    </row>
    <row r="895" spans="2:4">
      <c r="B895" s="112"/>
      <c r="C895" s="113"/>
      <c r="D895" s="113"/>
    </row>
    <row r="896" spans="2:4">
      <c r="B896" s="112"/>
      <c r="C896" s="113"/>
      <c r="D896" s="113"/>
    </row>
    <row r="897" spans="2:4">
      <c r="B897" s="112"/>
      <c r="C897" s="113"/>
      <c r="D897" s="113"/>
    </row>
    <row r="898" spans="2:4">
      <c r="B898" s="112"/>
      <c r="C898" s="113"/>
      <c r="D898" s="113"/>
    </row>
    <row r="899" spans="2:4">
      <c r="B899" s="112"/>
      <c r="C899" s="113"/>
      <c r="D899" s="113"/>
    </row>
    <row r="900" spans="2:4">
      <c r="B900" s="112"/>
      <c r="C900" s="113"/>
      <c r="D900" s="113"/>
    </row>
    <row r="901" spans="2:4">
      <c r="B901" s="112"/>
      <c r="C901" s="113"/>
      <c r="D901" s="113"/>
    </row>
    <row r="902" spans="2:4">
      <c r="B902" s="112"/>
      <c r="C902" s="113"/>
      <c r="D902" s="113"/>
    </row>
    <row r="903" spans="2:4">
      <c r="B903" s="112"/>
      <c r="C903" s="113"/>
      <c r="D903" s="113"/>
    </row>
    <row r="904" spans="2:4">
      <c r="B904" s="112"/>
      <c r="C904" s="113"/>
      <c r="D904" s="113"/>
    </row>
    <row r="905" spans="2:4">
      <c r="B905" s="112"/>
      <c r="C905" s="113"/>
      <c r="D905" s="113"/>
    </row>
    <row r="906" spans="2:4">
      <c r="B906" s="112"/>
      <c r="C906" s="113"/>
      <c r="D906" s="113"/>
    </row>
    <row r="907" spans="2:4">
      <c r="B907" s="112"/>
      <c r="C907" s="113"/>
      <c r="D907" s="113"/>
    </row>
    <row r="908" spans="2:4">
      <c r="B908" s="112"/>
      <c r="C908" s="113"/>
      <c r="D908" s="113"/>
    </row>
    <row r="909" spans="2:4">
      <c r="B909" s="112"/>
      <c r="C909" s="113"/>
      <c r="D909" s="113"/>
    </row>
    <row r="910" spans="2:4">
      <c r="B910" s="112"/>
      <c r="C910" s="113"/>
      <c r="D910" s="113"/>
    </row>
    <row r="911" spans="2:4">
      <c r="B911" s="112"/>
      <c r="C911" s="113"/>
      <c r="D911" s="113"/>
    </row>
    <row r="912" spans="2:4">
      <c r="B912" s="112"/>
      <c r="C912" s="113"/>
      <c r="D912" s="113"/>
    </row>
    <row r="913" spans="2:4">
      <c r="B913" s="112"/>
      <c r="C913" s="113"/>
      <c r="D913" s="113"/>
    </row>
    <row r="914" spans="2:4">
      <c r="B914" s="112"/>
      <c r="C914" s="113"/>
      <c r="D914" s="113"/>
    </row>
    <row r="915" spans="2:4">
      <c r="B915" s="112"/>
      <c r="C915" s="113"/>
      <c r="D915" s="113"/>
    </row>
    <row r="916" spans="2:4">
      <c r="B916" s="112"/>
      <c r="C916" s="113"/>
      <c r="D916" s="113"/>
    </row>
    <row r="917" spans="2:4">
      <c r="B917" s="112"/>
      <c r="C917" s="113"/>
      <c r="D917" s="113"/>
    </row>
    <row r="918" spans="2:4">
      <c r="B918" s="112"/>
      <c r="C918" s="113"/>
      <c r="D918" s="113"/>
    </row>
    <row r="919" spans="2:4">
      <c r="B919" s="112"/>
      <c r="C919" s="113"/>
      <c r="D919" s="113"/>
    </row>
    <row r="920" spans="2:4">
      <c r="B920" s="112"/>
      <c r="C920" s="113"/>
      <c r="D920" s="113"/>
    </row>
    <row r="921" spans="2:4">
      <c r="B921" s="112"/>
      <c r="C921" s="113"/>
      <c r="D921" s="113"/>
    </row>
    <row r="922" spans="2:4">
      <c r="B922" s="112"/>
      <c r="C922" s="113"/>
      <c r="D922" s="113"/>
    </row>
    <row r="923" spans="2:4">
      <c r="B923" s="112"/>
      <c r="C923" s="113"/>
      <c r="D923" s="113"/>
    </row>
    <row r="924" spans="2:4">
      <c r="B924" s="112"/>
      <c r="C924" s="113"/>
      <c r="D924" s="113"/>
    </row>
    <row r="925" spans="2:4">
      <c r="B925" s="112"/>
      <c r="C925" s="113"/>
      <c r="D925" s="113"/>
    </row>
    <row r="926" spans="2:4">
      <c r="B926" s="112"/>
      <c r="C926" s="113"/>
      <c r="D926" s="113"/>
    </row>
    <row r="927" spans="2:4">
      <c r="B927" s="112"/>
      <c r="C927" s="113"/>
      <c r="D927" s="113"/>
    </row>
    <row r="928" spans="2:4">
      <c r="B928" s="112"/>
      <c r="C928" s="113"/>
      <c r="D928" s="113"/>
    </row>
    <row r="929" spans="2:4">
      <c r="B929" s="112"/>
      <c r="C929" s="113"/>
      <c r="D929" s="113"/>
    </row>
    <row r="930" spans="2:4">
      <c r="B930" s="112"/>
      <c r="C930" s="113"/>
      <c r="D930" s="113"/>
    </row>
    <row r="931" spans="2:4">
      <c r="B931" s="112"/>
      <c r="C931" s="113"/>
      <c r="D931" s="113"/>
    </row>
    <row r="932" spans="2:4">
      <c r="B932" s="112"/>
      <c r="C932" s="113"/>
      <c r="D932" s="113"/>
    </row>
    <row r="933" spans="2:4">
      <c r="B933" s="112"/>
      <c r="C933" s="113"/>
      <c r="D933" s="113"/>
    </row>
    <row r="934" spans="2:4">
      <c r="B934" s="112"/>
      <c r="C934" s="113"/>
      <c r="D934" s="113"/>
    </row>
    <row r="935" spans="2:4">
      <c r="B935" s="112"/>
      <c r="C935" s="113"/>
      <c r="D935" s="113"/>
    </row>
    <row r="936" spans="2:4">
      <c r="B936" s="112"/>
      <c r="C936" s="113"/>
      <c r="D936" s="113"/>
    </row>
    <row r="937" spans="2:4">
      <c r="B937" s="112"/>
      <c r="C937" s="113"/>
      <c r="D937" s="113"/>
    </row>
    <row r="938" spans="2:4">
      <c r="B938" s="112"/>
      <c r="C938" s="113"/>
      <c r="D938" s="113"/>
    </row>
    <row r="939" spans="2:4">
      <c r="B939" s="112"/>
      <c r="C939" s="113"/>
      <c r="D939" s="113"/>
    </row>
    <row r="940" spans="2:4">
      <c r="B940" s="112"/>
      <c r="C940" s="113"/>
      <c r="D940" s="113"/>
    </row>
    <row r="941" spans="2:4">
      <c r="B941" s="112"/>
      <c r="C941" s="113"/>
      <c r="D941" s="113"/>
    </row>
    <row r="942" spans="2:4">
      <c r="B942" s="112"/>
      <c r="C942" s="113"/>
      <c r="D942" s="113"/>
    </row>
    <row r="943" spans="2:4">
      <c r="B943" s="112"/>
      <c r="C943" s="113"/>
      <c r="D943" s="113"/>
    </row>
    <row r="944" spans="2:4">
      <c r="B944" s="112"/>
      <c r="C944" s="113"/>
      <c r="D944" s="113"/>
    </row>
    <row r="945" spans="2:4">
      <c r="B945" s="112"/>
      <c r="C945" s="113"/>
      <c r="D945" s="113"/>
    </row>
    <row r="946" spans="2:4">
      <c r="B946" s="112"/>
      <c r="C946" s="113"/>
      <c r="D946" s="113"/>
    </row>
    <row r="947" spans="2:4">
      <c r="B947" s="112"/>
      <c r="C947" s="113"/>
      <c r="D947" s="113"/>
    </row>
    <row r="948" spans="2:4">
      <c r="B948" s="112"/>
      <c r="C948" s="113"/>
      <c r="D948" s="113"/>
    </row>
    <row r="949" spans="2:4">
      <c r="B949" s="112"/>
      <c r="C949" s="113"/>
      <c r="D949" s="113"/>
    </row>
    <row r="950" spans="2:4">
      <c r="B950" s="112"/>
      <c r="C950" s="113"/>
      <c r="D950" s="113"/>
    </row>
    <row r="951" spans="2:4">
      <c r="B951" s="112"/>
      <c r="C951" s="113"/>
      <c r="D951" s="113"/>
    </row>
    <row r="952" spans="2:4">
      <c r="B952" s="112"/>
      <c r="C952" s="113"/>
      <c r="D952" s="113"/>
    </row>
    <row r="953" spans="2:4">
      <c r="B953" s="112"/>
      <c r="C953" s="113"/>
      <c r="D953" s="113"/>
    </row>
    <row r="954" spans="2:4">
      <c r="B954" s="112"/>
      <c r="C954" s="113"/>
      <c r="D954" s="113"/>
    </row>
    <row r="955" spans="2:4">
      <c r="B955" s="112"/>
      <c r="C955" s="113"/>
      <c r="D955" s="113"/>
    </row>
    <row r="956" spans="2:4">
      <c r="B956" s="112"/>
      <c r="C956" s="113"/>
      <c r="D956" s="113"/>
    </row>
    <row r="957" spans="2:4">
      <c r="B957" s="112"/>
      <c r="C957" s="113"/>
      <c r="D957" s="113"/>
    </row>
    <row r="958" spans="2:4">
      <c r="B958" s="112"/>
      <c r="C958" s="113"/>
      <c r="D958" s="113"/>
    </row>
    <row r="959" spans="2:4">
      <c r="B959" s="112"/>
      <c r="C959" s="113"/>
      <c r="D959" s="113"/>
    </row>
    <row r="960" spans="2:4">
      <c r="B960" s="112"/>
      <c r="C960" s="113"/>
      <c r="D960" s="113"/>
    </row>
    <row r="961" spans="2:4">
      <c r="B961" s="112"/>
      <c r="C961" s="113"/>
      <c r="D961" s="113"/>
    </row>
    <row r="962" spans="2:4">
      <c r="B962" s="112"/>
      <c r="C962" s="113"/>
      <c r="D962" s="113"/>
    </row>
    <row r="963" spans="2:4">
      <c r="B963" s="112"/>
      <c r="C963" s="113"/>
      <c r="D963" s="113"/>
    </row>
    <row r="964" spans="2:4">
      <c r="B964" s="112"/>
      <c r="C964" s="113"/>
      <c r="D964" s="113"/>
    </row>
    <row r="965" spans="2:4">
      <c r="B965" s="112"/>
      <c r="C965" s="113"/>
      <c r="D965" s="113"/>
    </row>
    <row r="966" spans="2:4">
      <c r="B966" s="112"/>
      <c r="C966" s="113"/>
      <c r="D966" s="113"/>
    </row>
    <row r="967" spans="2:4">
      <c r="B967" s="112"/>
      <c r="C967" s="113"/>
      <c r="D9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216</v>
      </c>
    </row>
    <row r="2" spans="2:16">
      <c r="B2" s="46" t="s">
        <v>134</v>
      </c>
      <c r="C2" s="67" t="s">
        <v>217</v>
      </c>
    </row>
    <row r="3" spans="2:16">
      <c r="B3" s="46" t="s">
        <v>136</v>
      </c>
      <c r="C3" s="67" t="s">
        <v>215</v>
      </c>
    </row>
    <row r="4" spans="2:16">
      <c r="B4" s="46" t="s">
        <v>137</v>
      </c>
      <c r="C4" s="67">
        <v>14242</v>
      </c>
    </row>
    <row r="6" spans="2:16" ht="26.25" customHeight="1">
      <c r="B6" s="143" t="s">
        <v>172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105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196</v>
      </c>
      <c r="M7" s="29" t="s">
        <v>171</v>
      </c>
      <c r="N7" s="29" t="s">
        <v>53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2717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119">
        <v>0</v>
      </c>
      <c r="P10" s="119">
        <v>0</v>
      </c>
    </row>
    <row r="11" spans="2:16" ht="20.25" customHeight="1">
      <c r="B11" s="120" t="s">
        <v>206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197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67" t="s" vm="1">
        <v>216</v>
      </c>
    </row>
    <row r="2" spans="2:16">
      <c r="B2" s="46" t="s">
        <v>134</v>
      </c>
      <c r="C2" s="67" t="s">
        <v>217</v>
      </c>
    </row>
    <row r="3" spans="2:16">
      <c r="B3" s="46" t="s">
        <v>136</v>
      </c>
      <c r="C3" s="67" t="s">
        <v>215</v>
      </c>
    </row>
    <row r="4" spans="2:16">
      <c r="B4" s="46" t="s">
        <v>137</v>
      </c>
      <c r="C4" s="67">
        <v>14242</v>
      </c>
    </row>
    <row r="6" spans="2:16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105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191</v>
      </c>
      <c r="M7" s="29" t="s">
        <v>171</v>
      </c>
      <c r="N7" s="29" t="s">
        <v>53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2718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119">
        <v>0</v>
      </c>
      <c r="P10" s="119">
        <v>0</v>
      </c>
    </row>
    <row r="11" spans="2:16" ht="20.25" customHeight="1">
      <c r="B11" s="120" t="s">
        <v>206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197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2:16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2:16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2:16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2:16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2:16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2:16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</row>
    <row r="389" spans="2:16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</row>
    <row r="390" spans="2:16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</row>
    <row r="391" spans="2:16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</row>
    <row r="392" spans="2:16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</row>
    <row r="393" spans="2:16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</row>
    <row r="394" spans="2:16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</row>
    <row r="395" spans="2:16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</row>
    <row r="396" spans="2:16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</row>
    <row r="397" spans="2:16">
      <c r="B397" s="124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</row>
    <row r="398" spans="2:16">
      <c r="B398" s="124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</row>
    <row r="399" spans="2:16">
      <c r="B399" s="125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</row>
    <row r="400" spans="2:16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</row>
    <row r="401" spans="2:16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</row>
    <row r="402" spans="2:16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</row>
    <row r="403" spans="2:16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</row>
    <row r="404" spans="2:16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</row>
    <row r="405" spans="2:16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</row>
    <row r="406" spans="2:16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</row>
    <row r="407" spans="2:16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</row>
    <row r="408" spans="2:16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</row>
    <row r="409" spans="2:16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</row>
    <row r="410" spans="2:16">
      <c r="B410" s="112"/>
      <c r="C410" s="112"/>
      <c r="D410" s="112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</row>
    <row r="411" spans="2:16">
      <c r="B411" s="112"/>
      <c r="C411" s="112"/>
      <c r="D411" s="112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4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135</v>
      </c>
      <c r="C1" s="67" t="s" vm="1">
        <v>216</v>
      </c>
    </row>
    <row r="2" spans="2:18">
      <c r="B2" s="46" t="s">
        <v>134</v>
      </c>
      <c r="C2" s="67" t="s">
        <v>217</v>
      </c>
    </row>
    <row r="3" spans="2:18">
      <c r="B3" s="46" t="s">
        <v>136</v>
      </c>
      <c r="C3" s="67" t="s">
        <v>215</v>
      </c>
    </row>
    <row r="4" spans="2:18">
      <c r="B4" s="46" t="s">
        <v>137</v>
      </c>
      <c r="C4" s="67">
        <v>14242</v>
      </c>
    </row>
    <row r="6" spans="2:18" ht="21.75" customHeight="1">
      <c r="B6" s="146" t="s">
        <v>162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2:18" ht="27.75" customHeight="1">
      <c r="B7" s="149" t="s">
        <v>78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</row>
    <row r="8" spans="2:18" s="3" customFormat="1" ht="66" customHeight="1">
      <c r="B8" s="21" t="s">
        <v>104</v>
      </c>
      <c r="C8" s="29" t="s">
        <v>40</v>
      </c>
      <c r="D8" s="29" t="s">
        <v>108</v>
      </c>
      <c r="E8" s="29" t="s">
        <v>14</v>
      </c>
      <c r="F8" s="29" t="s">
        <v>59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205</v>
      </c>
      <c r="O8" s="29" t="s">
        <v>54</v>
      </c>
      <c r="P8" s="29" t="s">
        <v>193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198</v>
      </c>
      <c r="M9" s="31"/>
      <c r="N9" s="15" t="s">
        <v>194</v>
      </c>
      <c r="O9" s="31" t="s">
        <v>199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9" t="s">
        <v>103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7.6731175969439471</v>
      </c>
      <c r="I11" s="69"/>
      <c r="J11" s="69"/>
      <c r="K11" s="78">
        <v>3.6897148532197839E-2</v>
      </c>
      <c r="L11" s="77"/>
      <c r="M11" s="79"/>
      <c r="N11" s="69"/>
      <c r="O11" s="77">
        <v>300.806352871</v>
      </c>
      <c r="P11" s="69"/>
      <c r="Q11" s="78">
        <f>IFERROR(O11/$O$11,0)</f>
        <v>1</v>
      </c>
      <c r="R11" s="78">
        <f>O11/'סכום נכסי הקרן'!$C$42</f>
        <v>3.9396587079386765E-2</v>
      </c>
    </row>
    <row r="12" spans="2:18" ht="22.5" customHeight="1">
      <c r="B12" s="70" t="s">
        <v>185</v>
      </c>
      <c r="C12" s="71"/>
      <c r="D12" s="71"/>
      <c r="E12" s="71"/>
      <c r="F12" s="71"/>
      <c r="G12" s="71"/>
      <c r="H12" s="80">
        <v>7.6384124184539708</v>
      </c>
      <c r="I12" s="71"/>
      <c r="J12" s="71"/>
      <c r="K12" s="81">
        <v>3.6797554436980559E-2</v>
      </c>
      <c r="L12" s="80"/>
      <c r="M12" s="82"/>
      <c r="N12" s="71"/>
      <c r="O12" s="80">
        <v>299.63620932100002</v>
      </c>
      <c r="P12" s="71"/>
      <c r="Q12" s="81">
        <f t="shared" ref="Q12:Q56" si="0">IFERROR(O12/$O$11,0)</f>
        <v>0.99610997726998873</v>
      </c>
      <c r="R12" s="81">
        <f>O12/'סכום נכסי הקרן'!$C$42</f>
        <v>3.924333346016308E-2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5.2451433706986501</v>
      </c>
      <c r="I13" s="73"/>
      <c r="J13" s="73"/>
      <c r="K13" s="84">
        <v>1.5913937570731902E-2</v>
      </c>
      <c r="L13" s="83"/>
      <c r="M13" s="85"/>
      <c r="N13" s="73"/>
      <c r="O13" s="83">
        <v>75.982882747000005</v>
      </c>
      <c r="P13" s="73"/>
      <c r="Q13" s="84">
        <f t="shared" si="0"/>
        <v>0.25259733387208433</v>
      </c>
      <c r="R13" s="84">
        <f>O13/'סכום נכסי הקרן'!$C$42</f>
        <v>9.9514728599125017E-3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5.2451433706986501</v>
      </c>
      <c r="I14" s="71"/>
      <c r="J14" s="71"/>
      <c r="K14" s="81">
        <v>1.5913937570731902E-2</v>
      </c>
      <c r="L14" s="80"/>
      <c r="M14" s="82"/>
      <c r="N14" s="71"/>
      <c r="O14" s="80">
        <v>75.982882747000005</v>
      </c>
      <c r="P14" s="71"/>
      <c r="Q14" s="81">
        <f t="shared" si="0"/>
        <v>0.25259733387208433</v>
      </c>
      <c r="R14" s="81">
        <f>O14/'סכום נכסי הקרן'!$C$42</f>
        <v>9.9514728599125017E-3</v>
      </c>
    </row>
    <row r="15" spans="2:18">
      <c r="B15" s="75" t="s">
        <v>218</v>
      </c>
      <c r="C15" s="73" t="s">
        <v>219</v>
      </c>
      <c r="D15" s="86" t="s">
        <v>109</v>
      </c>
      <c r="E15" s="73" t="s">
        <v>220</v>
      </c>
      <c r="F15" s="73"/>
      <c r="G15" s="73"/>
      <c r="H15" s="83">
        <v>0.8400000004214867</v>
      </c>
      <c r="I15" s="86" t="s">
        <v>122</v>
      </c>
      <c r="J15" s="87">
        <v>0.04</v>
      </c>
      <c r="K15" s="84">
        <v>2.0300000045309817E-2</v>
      </c>
      <c r="L15" s="83">
        <v>134.92879900000003</v>
      </c>
      <c r="M15" s="85">
        <v>140.66999999999999</v>
      </c>
      <c r="N15" s="73"/>
      <c r="O15" s="83">
        <v>0.18980433800000002</v>
      </c>
      <c r="P15" s="84">
        <v>9.5684350594041806E-9</v>
      </c>
      <c r="Q15" s="84">
        <f t="shared" si="0"/>
        <v>6.3098513774207787E-4</v>
      </c>
      <c r="R15" s="84">
        <f>O15/'סכום נכסי הקרן'!$C$42</f>
        <v>2.4858660924854621E-5</v>
      </c>
    </row>
    <row r="16" spans="2:18">
      <c r="B16" s="75" t="s">
        <v>221</v>
      </c>
      <c r="C16" s="73" t="s">
        <v>222</v>
      </c>
      <c r="D16" s="86" t="s">
        <v>109</v>
      </c>
      <c r="E16" s="73" t="s">
        <v>220</v>
      </c>
      <c r="F16" s="73"/>
      <c r="G16" s="73"/>
      <c r="H16" s="83">
        <v>3.6299999999858001</v>
      </c>
      <c r="I16" s="86" t="s">
        <v>122</v>
      </c>
      <c r="J16" s="87">
        <v>7.4999999999999997E-3</v>
      </c>
      <c r="K16" s="84">
        <v>1.5599999999586922E-2</v>
      </c>
      <c r="L16" s="83">
        <v>7068.8359450000016</v>
      </c>
      <c r="M16" s="85">
        <v>109.59</v>
      </c>
      <c r="N16" s="73"/>
      <c r="O16" s="83">
        <v>7.7467373970000013</v>
      </c>
      <c r="P16" s="84">
        <v>3.375863196410865E-7</v>
      </c>
      <c r="Q16" s="84">
        <f t="shared" si="0"/>
        <v>2.5753237333794504E-2</v>
      </c>
      <c r="R16" s="84">
        <f>O16/'סכום נכסי הקרן'!$C$42</f>
        <v>1.0145896571969494E-3</v>
      </c>
    </row>
    <row r="17" spans="2:18">
      <c r="B17" s="75" t="s">
        <v>223</v>
      </c>
      <c r="C17" s="73" t="s">
        <v>224</v>
      </c>
      <c r="D17" s="86" t="s">
        <v>109</v>
      </c>
      <c r="E17" s="73" t="s">
        <v>220</v>
      </c>
      <c r="F17" s="73"/>
      <c r="G17" s="73"/>
      <c r="H17" s="83">
        <v>5.5999999999496692</v>
      </c>
      <c r="I17" s="86" t="s">
        <v>122</v>
      </c>
      <c r="J17" s="87">
        <v>5.0000000000000001E-3</v>
      </c>
      <c r="K17" s="84">
        <v>1.4999999999999999E-2</v>
      </c>
      <c r="L17" s="83">
        <v>15056.089773000002</v>
      </c>
      <c r="M17" s="85">
        <v>105.57</v>
      </c>
      <c r="N17" s="73"/>
      <c r="O17" s="83">
        <v>15.894714498000001</v>
      </c>
      <c r="P17" s="84">
        <v>7.4074710724260236E-7</v>
      </c>
      <c r="Q17" s="84">
        <f t="shared" si="0"/>
        <v>5.284035508657095E-2</v>
      </c>
      <c r="R17" s="84">
        <f>O17/'סכום נכסי הקרן'!$C$42</f>
        <v>2.0817296504738098E-3</v>
      </c>
    </row>
    <row r="18" spans="2:18">
      <c r="B18" s="75" t="s">
        <v>225</v>
      </c>
      <c r="C18" s="73" t="s">
        <v>226</v>
      </c>
      <c r="D18" s="86" t="s">
        <v>109</v>
      </c>
      <c r="E18" s="73" t="s">
        <v>220</v>
      </c>
      <c r="F18" s="73"/>
      <c r="G18" s="73"/>
      <c r="H18" s="83">
        <v>10.430000001718973</v>
      </c>
      <c r="I18" s="86" t="s">
        <v>122</v>
      </c>
      <c r="J18" s="87">
        <v>0.04</v>
      </c>
      <c r="K18" s="84">
        <v>1.4500000003508106E-2</v>
      </c>
      <c r="L18" s="83">
        <v>659.35115800000017</v>
      </c>
      <c r="M18" s="85">
        <v>172.93</v>
      </c>
      <c r="N18" s="73"/>
      <c r="O18" s="83">
        <v>1.1402159280000004</v>
      </c>
      <c r="P18" s="84">
        <v>4.1384547984054795E-8</v>
      </c>
      <c r="Q18" s="84">
        <f t="shared" si="0"/>
        <v>3.790531407057679E-3</v>
      </c>
      <c r="R18" s="84">
        <f>O18/'סכום נכסי הקרן'!$C$42</f>
        <v>1.4933400065529829E-4</v>
      </c>
    </row>
    <row r="19" spans="2:18">
      <c r="B19" s="75" t="s">
        <v>227</v>
      </c>
      <c r="C19" s="73" t="s">
        <v>228</v>
      </c>
      <c r="D19" s="86" t="s">
        <v>109</v>
      </c>
      <c r="E19" s="73" t="s">
        <v>220</v>
      </c>
      <c r="F19" s="73"/>
      <c r="G19" s="73"/>
      <c r="H19" s="83">
        <v>19.369999999380287</v>
      </c>
      <c r="I19" s="86" t="s">
        <v>122</v>
      </c>
      <c r="J19" s="87">
        <v>0.01</v>
      </c>
      <c r="K19" s="84">
        <v>1.6200000002916274E-2</v>
      </c>
      <c r="L19" s="83">
        <v>548.59014300000013</v>
      </c>
      <c r="M19" s="85">
        <v>100.01</v>
      </c>
      <c r="N19" s="73"/>
      <c r="O19" s="83">
        <v>0.54864498200000011</v>
      </c>
      <c r="P19" s="84">
        <v>3.0300303328829268E-8</v>
      </c>
      <c r="Q19" s="84">
        <f t="shared" si="0"/>
        <v>1.8239142117962017E-3</v>
      </c>
      <c r="R19" s="84">
        <f>O19/'סכום נכסי הקרן'!$C$42</f>
        <v>7.1855995070360131E-5</v>
      </c>
    </row>
    <row r="20" spans="2:18">
      <c r="B20" s="75" t="s">
        <v>229</v>
      </c>
      <c r="C20" s="73" t="s">
        <v>230</v>
      </c>
      <c r="D20" s="86" t="s">
        <v>109</v>
      </c>
      <c r="E20" s="73" t="s">
        <v>220</v>
      </c>
      <c r="F20" s="73"/>
      <c r="G20" s="73"/>
      <c r="H20" s="83">
        <v>2.8399999999446011</v>
      </c>
      <c r="I20" s="86" t="s">
        <v>122</v>
      </c>
      <c r="J20" s="87">
        <v>1E-3</v>
      </c>
      <c r="K20" s="84">
        <v>1.639999999974279E-2</v>
      </c>
      <c r="L20" s="83">
        <v>18943.880556000004</v>
      </c>
      <c r="M20" s="85">
        <v>106.72</v>
      </c>
      <c r="N20" s="73"/>
      <c r="O20" s="83">
        <v>20.216909343000005</v>
      </c>
      <c r="P20" s="84">
        <v>1.0038718813151422E-6</v>
      </c>
      <c r="Q20" s="84">
        <f t="shared" si="0"/>
        <v>6.7209050440733123E-2</v>
      </c>
      <c r="R20" s="84">
        <f>O20/'סכום נכסי הקרן'!$C$42</f>
        <v>2.6478072082112398E-3</v>
      </c>
    </row>
    <row r="21" spans="2:18">
      <c r="B21" s="75" t="s">
        <v>231</v>
      </c>
      <c r="C21" s="73" t="s">
        <v>232</v>
      </c>
      <c r="D21" s="86" t="s">
        <v>109</v>
      </c>
      <c r="E21" s="73" t="s">
        <v>220</v>
      </c>
      <c r="F21" s="73"/>
      <c r="G21" s="73"/>
      <c r="H21" s="83">
        <v>14.710000003766003</v>
      </c>
      <c r="I21" s="86" t="s">
        <v>122</v>
      </c>
      <c r="J21" s="87">
        <v>2.75E-2</v>
      </c>
      <c r="K21" s="84">
        <v>1.5400000003586671E-2</v>
      </c>
      <c r="L21" s="83">
        <v>982.14122800000007</v>
      </c>
      <c r="M21" s="85">
        <v>141.94</v>
      </c>
      <c r="N21" s="73"/>
      <c r="O21" s="83">
        <v>1.3940513250000002</v>
      </c>
      <c r="P21" s="84">
        <v>5.3888398470118764E-8</v>
      </c>
      <c r="Q21" s="84">
        <f t="shared" si="0"/>
        <v>4.6343812612157009E-3</v>
      </c>
      <c r="R21" s="84">
        <f>O21/'סכום נכסי הקרן'!$C$42</f>
        <v>1.825788049165626E-4</v>
      </c>
    </row>
    <row r="22" spans="2:18">
      <c r="B22" s="75" t="s">
        <v>233</v>
      </c>
      <c r="C22" s="73" t="s">
        <v>234</v>
      </c>
      <c r="D22" s="86" t="s">
        <v>109</v>
      </c>
      <c r="E22" s="73" t="s">
        <v>220</v>
      </c>
      <c r="F22" s="73"/>
      <c r="G22" s="73"/>
      <c r="H22" s="83">
        <v>2.0700000000032248</v>
      </c>
      <c r="I22" s="86" t="s">
        <v>122</v>
      </c>
      <c r="J22" s="87">
        <v>7.4999999999999997E-3</v>
      </c>
      <c r="K22" s="84">
        <v>1.7400000000225724E-2</v>
      </c>
      <c r="L22" s="83">
        <v>11240.084454000002</v>
      </c>
      <c r="M22" s="85">
        <v>110.36</v>
      </c>
      <c r="N22" s="73"/>
      <c r="O22" s="83">
        <v>12.404557528000002</v>
      </c>
      <c r="P22" s="84">
        <v>5.1791113710985012E-7</v>
      </c>
      <c r="Q22" s="84">
        <f t="shared" si="0"/>
        <v>4.1237684675229126E-2</v>
      </c>
      <c r="R22" s="84">
        <f>O22/'סכום נכסי הקרן'!$C$42</f>
        <v>1.6246240352599574E-3</v>
      </c>
    </row>
    <row r="23" spans="2:18">
      <c r="B23" s="75" t="s">
        <v>235</v>
      </c>
      <c r="C23" s="73" t="s">
        <v>236</v>
      </c>
      <c r="D23" s="86" t="s">
        <v>109</v>
      </c>
      <c r="E23" s="73" t="s">
        <v>220</v>
      </c>
      <c r="F23" s="73"/>
      <c r="G23" s="73"/>
      <c r="H23" s="83">
        <v>4.969999998804604</v>
      </c>
      <c r="I23" s="86" t="s">
        <v>122</v>
      </c>
      <c r="J23" s="87">
        <v>1.1000000000000001E-2</v>
      </c>
      <c r="K23" s="84">
        <v>1.4999999994802629E-2</v>
      </c>
      <c r="L23" s="83">
        <v>1942.8960000000004</v>
      </c>
      <c r="M23" s="85">
        <v>99.03</v>
      </c>
      <c r="N23" s="73"/>
      <c r="O23" s="83">
        <v>1.9240499900000005</v>
      </c>
      <c r="P23" s="84">
        <v>7.4305684631782823E-7</v>
      </c>
      <c r="Q23" s="84">
        <f t="shared" si="0"/>
        <v>6.3963076964173166E-3</v>
      </c>
      <c r="R23" s="84">
        <f>O23/'סכום נכסי הקרן'!$C$42</f>
        <v>2.5199269314845658E-4</v>
      </c>
    </row>
    <row r="24" spans="2:18">
      <c r="B24" s="75" t="s">
        <v>237</v>
      </c>
      <c r="C24" s="73" t="s">
        <v>238</v>
      </c>
      <c r="D24" s="86" t="s">
        <v>109</v>
      </c>
      <c r="E24" s="73" t="s">
        <v>220</v>
      </c>
      <c r="F24" s="73"/>
      <c r="G24" s="73"/>
      <c r="H24" s="83">
        <v>8.1400000001032584</v>
      </c>
      <c r="I24" s="86" t="s">
        <v>122</v>
      </c>
      <c r="J24" s="87">
        <v>1E-3</v>
      </c>
      <c r="K24" s="84">
        <v>1.5200000000092471E-2</v>
      </c>
      <c r="L24" s="83">
        <v>13052.855338000001</v>
      </c>
      <c r="M24" s="85">
        <v>99.42</v>
      </c>
      <c r="N24" s="73"/>
      <c r="O24" s="83">
        <v>12.977148369000002</v>
      </c>
      <c r="P24" s="84">
        <v>6.0612252940107623E-7</v>
      </c>
      <c r="Q24" s="84">
        <f t="shared" si="0"/>
        <v>4.3141204449778418E-2</v>
      </c>
      <c r="R24" s="84">
        <f>O24/'סכום נכסי הקרן'!$C$42</f>
        <v>1.699616217815323E-3</v>
      </c>
    </row>
    <row r="25" spans="2:18">
      <c r="B25" s="75" t="s">
        <v>239</v>
      </c>
      <c r="C25" s="73" t="s">
        <v>240</v>
      </c>
      <c r="D25" s="86" t="s">
        <v>109</v>
      </c>
      <c r="E25" s="73" t="s">
        <v>220</v>
      </c>
      <c r="F25" s="73"/>
      <c r="G25" s="73"/>
      <c r="H25" s="83">
        <v>25.829999994392157</v>
      </c>
      <c r="I25" s="86" t="s">
        <v>122</v>
      </c>
      <c r="J25" s="87">
        <v>5.0000000000000001E-3</v>
      </c>
      <c r="K25" s="84">
        <v>1.6599999997800846E-2</v>
      </c>
      <c r="L25" s="83">
        <v>1863.8326040000002</v>
      </c>
      <c r="M25" s="85">
        <v>82.95</v>
      </c>
      <c r="N25" s="73"/>
      <c r="O25" s="83">
        <v>1.5460490490000003</v>
      </c>
      <c r="P25" s="84">
        <v>1.3531971602378707E-7</v>
      </c>
      <c r="Q25" s="84">
        <f t="shared" si="0"/>
        <v>5.1396821717492758E-3</v>
      </c>
      <c r="R25" s="84">
        <f>O25/'סכום נכסי הקרן'!$C$42</f>
        <v>2.0248593623969203E-4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41</v>
      </c>
      <c r="C27" s="73"/>
      <c r="D27" s="73"/>
      <c r="E27" s="73"/>
      <c r="F27" s="73"/>
      <c r="G27" s="73"/>
      <c r="H27" s="83">
        <v>8.4514898907331482</v>
      </c>
      <c r="I27" s="73"/>
      <c r="J27" s="73"/>
      <c r="K27" s="84">
        <v>4.3892451865910252E-2</v>
      </c>
      <c r="L27" s="83"/>
      <c r="M27" s="85"/>
      <c r="N27" s="73"/>
      <c r="O27" s="83">
        <v>223.653326574</v>
      </c>
      <c r="P27" s="73"/>
      <c r="Q27" s="84">
        <f t="shared" si="0"/>
        <v>0.74351264339790435</v>
      </c>
      <c r="R27" s="84">
        <f>O27/'סכום נכסי הקרן'!$C$42</f>
        <v>2.9291860600250574E-2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0.53853044324465704</v>
      </c>
      <c r="I28" s="71"/>
      <c r="J28" s="71"/>
      <c r="K28" s="81">
        <v>4.7970858342235294E-2</v>
      </c>
      <c r="L28" s="80"/>
      <c r="M28" s="82"/>
      <c r="N28" s="71"/>
      <c r="O28" s="80">
        <v>30.916261706000007</v>
      </c>
      <c r="P28" s="71"/>
      <c r="Q28" s="81">
        <f t="shared" si="0"/>
        <v>0.10277795469053262</v>
      </c>
      <c r="R28" s="81">
        <f>O28/'סכום נכסי הקרן'!$C$42</f>
        <v>4.0491006418068359E-3</v>
      </c>
    </row>
    <row r="29" spans="2:18">
      <c r="B29" s="75" t="s">
        <v>241</v>
      </c>
      <c r="C29" s="73" t="s">
        <v>242</v>
      </c>
      <c r="D29" s="86" t="s">
        <v>109</v>
      </c>
      <c r="E29" s="73" t="s">
        <v>220</v>
      </c>
      <c r="F29" s="73"/>
      <c r="G29" s="73"/>
      <c r="H29" s="83">
        <v>0.51000000006702795</v>
      </c>
      <c r="I29" s="86" t="s">
        <v>122</v>
      </c>
      <c r="J29" s="87">
        <v>0</v>
      </c>
      <c r="K29" s="84">
        <v>4.7700000000223418E-2</v>
      </c>
      <c r="L29" s="83">
        <v>4583.9250000000002</v>
      </c>
      <c r="M29" s="85">
        <v>97.64</v>
      </c>
      <c r="N29" s="73"/>
      <c r="O29" s="83">
        <v>4.475744370000001</v>
      </c>
      <c r="P29" s="84">
        <v>2.2919625000000002E-7</v>
      </c>
      <c r="Q29" s="84">
        <f t="shared" si="0"/>
        <v>1.487915506864116E-2</v>
      </c>
      <c r="R29" s="84">
        <f>O29/'סכום נכסי הקרן'!$C$42</f>
        <v>5.8618792832942034E-4</v>
      </c>
    </row>
    <row r="30" spans="2:18">
      <c r="B30" s="75" t="s">
        <v>243</v>
      </c>
      <c r="C30" s="73" t="s">
        <v>244</v>
      </c>
      <c r="D30" s="86" t="s">
        <v>109</v>
      </c>
      <c r="E30" s="73" t="s">
        <v>220</v>
      </c>
      <c r="F30" s="73"/>
      <c r="G30" s="73"/>
      <c r="H30" s="83">
        <v>0.35999999990722859</v>
      </c>
      <c r="I30" s="86" t="s">
        <v>122</v>
      </c>
      <c r="J30" s="87">
        <v>0</v>
      </c>
      <c r="K30" s="84">
        <v>4.7999999997018053E-2</v>
      </c>
      <c r="L30" s="83">
        <v>6138.8657030000013</v>
      </c>
      <c r="M30" s="85">
        <v>98.33</v>
      </c>
      <c r="N30" s="73"/>
      <c r="O30" s="83">
        <v>6.0363466460000019</v>
      </c>
      <c r="P30" s="84">
        <v>1.9183955321875004E-7</v>
      </c>
      <c r="Q30" s="84">
        <f t="shared" si="0"/>
        <v>2.0067217957290526E-2</v>
      </c>
      <c r="R30" s="84">
        <f>O30/'סכום נכסי הקרן'!$C$42</f>
        <v>7.9057989969542994E-4</v>
      </c>
    </row>
    <row r="31" spans="2:18">
      <c r="B31" s="75" t="s">
        <v>245</v>
      </c>
      <c r="C31" s="73" t="s">
        <v>246</v>
      </c>
      <c r="D31" s="86" t="s">
        <v>109</v>
      </c>
      <c r="E31" s="73" t="s">
        <v>220</v>
      </c>
      <c r="F31" s="73"/>
      <c r="G31" s="73"/>
      <c r="H31" s="83">
        <v>0.4400000000501017</v>
      </c>
      <c r="I31" s="86" t="s">
        <v>122</v>
      </c>
      <c r="J31" s="87">
        <v>0</v>
      </c>
      <c r="K31" s="84">
        <v>4.8200000000250515E-2</v>
      </c>
      <c r="L31" s="83">
        <v>8149.2000000000007</v>
      </c>
      <c r="M31" s="85">
        <v>97.97</v>
      </c>
      <c r="N31" s="73"/>
      <c r="O31" s="83">
        <v>7.9837712400000012</v>
      </c>
      <c r="P31" s="84">
        <v>2.6287741935483871E-7</v>
      </c>
      <c r="Q31" s="84">
        <f t="shared" si="0"/>
        <v>2.6541232137553359E-2</v>
      </c>
      <c r="R31" s="84">
        <f>O31/'סכום נכסי הקרן'!$C$42</f>
        <v>1.0456339631013394E-3</v>
      </c>
    </row>
    <row r="32" spans="2:18">
      <c r="B32" s="75" t="s">
        <v>247</v>
      </c>
      <c r="C32" s="73" t="s">
        <v>248</v>
      </c>
      <c r="D32" s="86" t="s">
        <v>109</v>
      </c>
      <c r="E32" s="73" t="s">
        <v>220</v>
      </c>
      <c r="F32" s="73"/>
      <c r="G32" s="73"/>
      <c r="H32" s="83">
        <v>0.61000000008595501</v>
      </c>
      <c r="I32" s="86" t="s">
        <v>122</v>
      </c>
      <c r="J32" s="87">
        <v>0</v>
      </c>
      <c r="K32" s="84">
        <v>4.7800000000429783E-2</v>
      </c>
      <c r="L32" s="83">
        <v>4787.6550000000007</v>
      </c>
      <c r="M32" s="85">
        <v>97.2</v>
      </c>
      <c r="N32" s="73"/>
      <c r="O32" s="83">
        <v>4.6536006600000004</v>
      </c>
      <c r="P32" s="84">
        <v>2.6598083333333336E-7</v>
      </c>
      <c r="Q32" s="84">
        <f t="shared" si="0"/>
        <v>1.5470420141012397E-2</v>
      </c>
      <c r="R32" s="84">
        <f>O32/'סכום נכסי הקרן'!$C$42</f>
        <v>6.0948175424009371E-4</v>
      </c>
    </row>
    <row r="33" spans="2:18">
      <c r="B33" s="75" t="s">
        <v>249</v>
      </c>
      <c r="C33" s="73" t="s">
        <v>250</v>
      </c>
      <c r="D33" s="86" t="s">
        <v>109</v>
      </c>
      <c r="E33" s="73" t="s">
        <v>220</v>
      </c>
      <c r="F33" s="73"/>
      <c r="G33" s="73"/>
      <c r="H33" s="83">
        <v>0.6799999999493137</v>
      </c>
      <c r="I33" s="86" t="s">
        <v>122</v>
      </c>
      <c r="J33" s="87">
        <v>0</v>
      </c>
      <c r="K33" s="84">
        <v>4.8000000000362045E-2</v>
      </c>
      <c r="L33" s="83">
        <v>5704.44</v>
      </c>
      <c r="M33" s="85">
        <v>96.84</v>
      </c>
      <c r="N33" s="73"/>
      <c r="O33" s="83">
        <v>5.5241796960000009</v>
      </c>
      <c r="P33" s="84">
        <v>3.1691333333333332E-7</v>
      </c>
      <c r="Q33" s="84">
        <f t="shared" si="0"/>
        <v>1.8364571237526457E-2</v>
      </c>
      <c r="R33" s="84">
        <f>O33/'סכום נכסי הקרן'!$C$42</f>
        <v>7.2350142993481267E-4</v>
      </c>
    </row>
    <row r="34" spans="2:18">
      <c r="B34" s="75" t="s">
        <v>251</v>
      </c>
      <c r="C34" s="73" t="s">
        <v>252</v>
      </c>
      <c r="D34" s="86" t="s">
        <v>109</v>
      </c>
      <c r="E34" s="73" t="s">
        <v>220</v>
      </c>
      <c r="F34" s="73"/>
      <c r="G34" s="73"/>
      <c r="H34" s="83">
        <v>0.92999999981271908</v>
      </c>
      <c r="I34" s="86" t="s">
        <v>122</v>
      </c>
      <c r="J34" s="87">
        <v>0</v>
      </c>
      <c r="K34" s="84">
        <v>4.7899999998840641E-2</v>
      </c>
      <c r="L34" s="83">
        <v>2342.8950000000004</v>
      </c>
      <c r="M34" s="85">
        <v>95.72</v>
      </c>
      <c r="N34" s="73"/>
      <c r="O34" s="83">
        <v>2.2426190940000001</v>
      </c>
      <c r="P34" s="84">
        <v>1.3016083333333335E-7</v>
      </c>
      <c r="Q34" s="84">
        <f t="shared" si="0"/>
        <v>7.4553581485087232E-3</v>
      </c>
      <c r="R34" s="84">
        <f>O34/'סכום נכסי הקרן'!$C$42</f>
        <v>2.9371566650573955E-4</v>
      </c>
    </row>
    <row r="35" spans="2:18">
      <c r="B35" s="76"/>
      <c r="C35" s="73"/>
      <c r="D35" s="73"/>
      <c r="E35" s="73"/>
      <c r="F35" s="73"/>
      <c r="G35" s="73"/>
      <c r="H35" s="73"/>
      <c r="I35" s="73"/>
      <c r="J35" s="73"/>
      <c r="K35" s="84"/>
      <c r="L35" s="83"/>
      <c r="M35" s="85"/>
      <c r="N35" s="73"/>
      <c r="O35" s="73"/>
      <c r="P35" s="73"/>
      <c r="Q35" s="84"/>
      <c r="R35" s="73"/>
    </row>
    <row r="36" spans="2:18">
      <c r="B36" s="74" t="s">
        <v>23</v>
      </c>
      <c r="C36" s="71"/>
      <c r="D36" s="71"/>
      <c r="E36" s="71"/>
      <c r="F36" s="71"/>
      <c r="G36" s="71"/>
      <c r="H36" s="80">
        <v>9.7207793515593046</v>
      </c>
      <c r="I36" s="71"/>
      <c r="J36" s="71"/>
      <c r="K36" s="81">
        <v>4.3238249302164328E-2</v>
      </c>
      <c r="L36" s="80"/>
      <c r="M36" s="82"/>
      <c r="N36" s="71"/>
      <c r="O36" s="80">
        <v>192.73706486799998</v>
      </c>
      <c r="P36" s="71"/>
      <c r="Q36" s="81">
        <f t="shared" si="0"/>
        <v>0.6407346887073716</v>
      </c>
      <c r="R36" s="81">
        <f>O36/'סכום נכסי הקרן'!$C$42</f>
        <v>2.5242759958443738E-2</v>
      </c>
    </row>
    <row r="37" spans="2:18">
      <c r="B37" s="75" t="s">
        <v>253</v>
      </c>
      <c r="C37" s="73" t="s">
        <v>254</v>
      </c>
      <c r="D37" s="86" t="s">
        <v>109</v>
      </c>
      <c r="E37" s="73" t="s">
        <v>220</v>
      </c>
      <c r="F37" s="73"/>
      <c r="G37" s="73"/>
      <c r="H37" s="83">
        <v>12.05000000137137</v>
      </c>
      <c r="I37" s="86" t="s">
        <v>122</v>
      </c>
      <c r="J37" s="87">
        <v>5.5E-2</v>
      </c>
      <c r="K37" s="84">
        <v>4.3900000003586667E-2</v>
      </c>
      <c r="L37" s="83">
        <v>2423.8236510000006</v>
      </c>
      <c r="M37" s="85">
        <v>117.33</v>
      </c>
      <c r="N37" s="73"/>
      <c r="O37" s="83">
        <v>2.8438723819999998</v>
      </c>
      <c r="P37" s="84">
        <v>1.2553440234448205E-7</v>
      </c>
      <c r="Q37" s="84">
        <f t="shared" si="0"/>
        <v>9.454163300931304E-3</v>
      </c>
      <c r="R37" s="84">
        <f>O37/'סכום נכסי הקרן'!$C$42</f>
        <v>3.7246176774788267E-4</v>
      </c>
    </row>
    <row r="38" spans="2:18">
      <c r="B38" s="75" t="s">
        <v>255</v>
      </c>
      <c r="C38" s="73" t="s">
        <v>256</v>
      </c>
      <c r="D38" s="86" t="s">
        <v>109</v>
      </c>
      <c r="E38" s="73" t="s">
        <v>220</v>
      </c>
      <c r="F38" s="73"/>
      <c r="G38" s="73"/>
      <c r="H38" s="83">
        <v>2.3999999995697285</v>
      </c>
      <c r="I38" s="86" t="s">
        <v>122</v>
      </c>
      <c r="J38" s="87">
        <v>5.0000000000000001E-3</v>
      </c>
      <c r="K38" s="84">
        <v>4.5600000000430276E-2</v>
      </c>
      <c r="L38" s="83">
        <v>1019.3475720000002</v>
      </c>
      <c r="M38" s="85">
        <v>91.2</v>
      </c>
      <c r="N38" s="73"/>
      <c r="O38" s="83">
        <v>0.92964499100000009</v>
      </c>
      <c r="P38" s="84">
        <v>4.8225897863233056E-8</v>
      </c>
      <c r="Q38" s="84">
        <f t="shared" si="0"/>
        <v>3.0905098317477219E-3</v>
      </c>
      <c r="R38" s="84">
        <f>O38/'סכום נכסי הקרן'!$C$42</f>
        <v>1.2175553970615005E-4</v>
      </c>
    </row>
    <row r="39" spans="2:18">
      <c r="B39" s="75" t="s">
        <v>257</v>
      </c>
      <c r="C39" s="73" t="s">
        <v>258</v>
      </c>
      <c r="D39" s="86" t="s">
        <v>109</v>
      </c>
      <c r="E39" s="73" t="s">
        <v>220</v>
      </c>
      <c r="F39" s="73"/>
      <c r="G39" s="73"/>
      <c r="H39" s="83">
        <v>0.5</v>
      </c>
      <c r="I39" s="86" t="s">
        <v>122</v>
      </c>
      <c r="J39" s="87">
        <v>3.7499999999999999E-2</v>
      </c>
      <c r="K39" s="84">
        <v>4.3400009683630808E-2</v>
      </c>
      <c r="L39" s="83">
        <v>1.5862210000000005</v>
      </c>
      <c r="M39" s="85">
        <v>101.56</v>
      </c>
      <c r="N39" s="73"/>
      <c r="O39" s="83">
        <v>1.6109660000000004E-3</v>
      </c>
      <c r="P39" s="84">
        <v>8.1198238198572402E-11</v>
      </c>
      <c r="Q39" s="84">
        <f t="shared" si="0"/>
        <v>5.3554919456467026E-6</v>
      </c>
      <c r="R39" s="84">
        <f>O39/'סכום נכסי הקרן'!$C$42</f>
        <v>2.1098810478962475E-7</v>
      </c>
    </row>
    <row r="40" spans="2:18">
      <c r="B40" s="75" t="s">
        <v>259</v>
      </c>
      <c r="C40" s="73" t="s">
        <v>260</v>
      </c>
      <c r="D40" s="86" t="s">
        <v>109</v>
      </c>
      <c r="E40" s="73" t="s">
        <v>220</v>
      </c>
      <c r="F40" s="73"/>
      <c r="G40" s="73"/>
      <c r="H40" s="83">
        <v>3.3800000001747095</v>
      </c>
      <c r="I40" s="86" t="s">
        <v>122</v>
      </c>
      <c r="J40" s="87">
        <v>0.02</v>
      </c>
      <c r="K40" s="84">
        <v>4.3200000001546605E-2</v>
      </c>
      <c r="L40" s="83">
        <v>7461.2859830000007</v>
      </c>
      <c r="M40" s="85">
        <v>93.59</v>
      </c>
      <c r="N40" s="73"/>
      <c r="O40" s="83">
        <v>6.9830175310000016</v>
      </c>
      <c r="P40" s="84">
        <v>2.9786673716156765E-7</v>
      </c>
      <c r="Q40" s="84">
        <f t="shared" si="0"/>
        <v>2.3214328634856493E-2</v>
      </c>
      <c r="R40" s="84">
        <f>O40/'סכום נכסי הקרן'!$C$42</f>
        <v>9.1456531955262535E-4</v>
      </c>
    </row>
    <row r="41" spans="2:18">
      <c r="B41" s="75" t="s">
        <v>261</v>
      </c>
      <c r="C41" s="73" t="s">
        <v>262</v>
      </c>
      <c r="D41" s="86" t="s">
        <v>109</v>
      </c>
      <c r="E41" s="73" t="s">
        <v>220</v>
      </c>
      <c r="F41" s="73"/>
      <c r="G41" s="73"/>
      <c r="H41" s="83">
        <v>6.2700000000160259</v>
      </c>
      <c r="I41" s="86" t="s">
        <v>122</v>
      </c>
      <c r="J41" s="87">
        <v>0.01</v>
      </c>
      <c r="K41" s="84">
        <v>4.2400000000101981E-2</v>
      </c>
      <c r="L41" s="83">
        <v>33316.33670800001</v>
      </c>
      <c r="M41" s="85">
        <v>82.4</v>
      </c>
      <c r="N41" s="73"/>
      <c r="O41" s="83">
        <v>27.452661428000006</v>
      </c>
      <c r="P41" s="84">
        <v>1.4108410973954721E-6</v>
      </c>
      <c r="Q41" s="84">
        <f t="shared" si="0"/>
        <v>9.1263569289618721E-2</v>
      </c>
      <c r="R41" s="84">
        <f>O41/'סכום נכסי הקרן'!$C$42</f>
        <v>3.5954731546941113E-3</v>
      </c>
    </row>
    <row r="42" spans="2:18">
      <c r="B42" s="75" t="s">
        <v>263</v>
      </c>
      <c r="C42" s="73" t="s">
        <v>264</v>
      </c>
      <c r="D42" s="86" t="s">
        <v>109</v>
      </c>
      <c r="E42" s="73" t="s">
        <v>220</v>
      </c>
      <c r="F42" s="73"/>
      <c r="G42" s="73"/>
      <c r="H42" s="83">
        <v>15.250000000223936</v>
      </c>
      <c r="I42" s="86" t="s">
        <v>122</v>
      </c>
      <c r="J42" s="87">
        <v>3.7499999999999999E-2</v>
      </c>
      <c r="K42" s="84">
        <v>4.4800000000784844E-2</v>
      </c>
      <c r="L42" s="83">
        <v>25644.427194000004</v>
      </c>
      <c r="M42" s="85">
        <v>91.42</v>
      </c>
      <c r="N42" s="73"/>
      <c r="O42" s="83">
        <v>23.444134567000006</v>
      </c>
      <c r="P42" s="84">
        <v>1.0168009959246797E-6</v>
      </c>
      <c r="Q42" s="84">
        <f t="shared" si="0"/>
        <v>7.7937631114639264E-2</v>
      </c>
      <c r="R42" s="84">
        <f>O42/'סכום נכסי הקרן'!$C$42</f>
        <v>3.0704766709690086E-3</v>
      </c>
    </row>
    <row r="43" spans="2:18">
      <c r="B43" s="75" t="s">
        <v>265</v>
      </c>
      <c r="C43" s="73" t="s">
        <v>266</v>
      </c>
      <c r="D43" s="86" t="s">
        <v>109</v>
      </c>
      <c r="E43" s="73" t="s">
        <v>220</v>
      </c>
      <c r="F43" s="73"/>
      <c r="G43" s="73"/>
      <c r="H43" s="83">
        <v>1.5800000347967615</v>
      </c>
      <c r="I43" s="86" t="s">
        <v>122</v>
      </c>
      <c r="J43" s="87">
        <v>5.0000000000000001E-3</v>
      </c>
      <c r="K43" s="84">
        <v>4.5900000597187664E-2</v>
      </c>
      <c r="L43" s="83">
        <v>22.604536000000003</v>
      </c>
      <c r="M43" s="85">
        <v>94.08</v>
      </c>
      <c r="N43" s="73"/>
      <c r="O43" s="83">
        <v>2.1266346999999998E-2</v>
      </c>
      <c r="P43" s="84">
        <v>9.6313402618483056E-10</v>
      </c>
      <c r="Q43" s="84">
        <f t="shared" si="0"/>
        <v>7.0697798756663938E-5</v>
      </c>
      <c r="R43" s="84">
        <f>O43/'סכום נכסי הקרן'!$C$42</f>
        <v>2.7852519850378722E-6</v>
      </c>
    </row>
    <row r="44" spans="2:18">
      <c r="B44" s="75" t="s">
        <v>267</v>
      </c>
      <c r="C44" s="73" t="s">
        <v>268</v>
      </c>
      <c r="D44" s="86" t="s">
        <v>109</v>
      </c>
      <c r="E44" s="73" t="s">
        <v>220</v>
      </c>
      <c r="F44" s="73"/>
      <c r="G44" s="73"/>
      <c r="H44" s="83">
        <v>8.0700000001309302</v>
      </c>
      <c r="I44" s="86" t="s">
        <v>122</v>
      </c>
      <c r="J44" s="87">
        <v>1.3000000000000001E-2</v>
      </c>
      <c r="K44" s="84">
        <v>4.2400000000805731E-2</v>
      </c>
      <c r="L44" s="83">
        <v>62258.209668000018</v>
      </c>
      <c r="M44" s="85">
        <v>79.739999999999995</v>
      </c>
      <c r="N44" s="73"/>
      <c r="O44" s="83">
        <v>49.644698350000006</v>
      </c>
      <c r="P44" s="84">
        <v>3.662393692407263E-6</v>
      </c>
      <c r="Q44" s="84">
        <f t="shared" si="0"/>
        <v>0.16503872965505487</v>
      </c>
      <c r="R44" s="84">
        <f>O44/'סכום נכסי הקרן'!$C$42</f>
        <v>6.5019626843267394E-3</v>
      </c>
    </row>
    <row r="45" spans="2:18">
      <c r="B45" s="75" t="s">
        <v>269</v>
      </c>
      <c r="C45" s="73" t="s">
        <v>270</v>
      </c>
      <c r="D45" s="86" t="s">
        <v>109</v>
      </c>
      <c r="E45" s="73" t="s">
        <v>220</v>
      </c>
      <c r="F45" s="73"/>
      <c r="G45" s="73"/>
      <c r="H45" s="83">
        <v>12.100000000040776</v>
      </c>
      <c r="I45" s="86" t="s">
        <v>122</v>
      </c>
      <c r="J45" s="87">
        <v>1.4999999999999999E-2</v>
      </c>
      <c r="K45" s="84">
        <v>4.3500000000280335E-2</v>
      </c>
      <c r="L45" s="83">
        <v>54801.675942000009</v>
      </c>
      <c r="M45" s="85">
        <v>71.599999999999994</v>
      </c>
      <c r="N45" s="73"/>
      <c r="O45" s="83">
        <v>39.237999674000008</v>
      </c>
      <c r="P45" s="84">
        <v>2.4814368140231308E-6</v>
      </c>
      <c r="Q45" s="84">
        <f t="shared" si="0"/>
        <v>0.13044272270016558</v>
      </c>
      <c r="R45" s="84">
        <f>O45/'סכום נכסי הקרן'!$C$42</f>
        <v>5.1389980837293738E-3</v>
      </c>
    </row>
    <row r="46" spans="2:18">
      <c r="B46" s="75" t="s">
        <v>271</v>
      </c>
      <c r="C46" s="73" t="s">
        <v>272</v>
      </c>
      <c r="D46" s="86" t="s">
        <v>109</v>
      </c>
      <c r="E46" s="73" t="s">
        <v>220</v>
      </c>
      <c r="F46" s="73"/>
      <c r="G46" s="73"/>
      <c r="H46" s="83">
        <v>1.9100000915248303</v>
      </c>
      <c r="I46" s="86" t="s">
        <v>122</v>
      </c>
      <c r="J46" s="87">
        <v>1.7500000000000002E-2</v>
      </c>
      <c r="K46" s="84">
        <v>4.5500001623827634E-2</v>
      </c>
      <c r="L46" s="83">
        <v>7.123902000000002</v>
      </c>
      <c r="M46" s="85">
        <v>95.09</v>
      </c>
      <c r="N46" s="73"/>
      <c r="O46" s="83">
        <v>6.7741180000000008E-3</v>
      </c>
      <c r="P46" s="84">
        <v>2.9962623846409453E-10</v>
      </c>
      <c r="Q46" s="84">
        <f t="shared" si="0"/>
        <v>2.251986347809969E-5</v>
      </c>
      <c r="R46" s="84">
        <f>O46/'סכום נכסי הקרן'!$C$42</f>
        <v>8.8720576253085608E-7</v>
      </c>
    </row>
    <row r="47" spans="2:18">
      <c r="B47" s="75" t="s">
        <v>273</v>
      </c>
      <c r="C47" s="73" t="s">
        <v>274</v>
      </c>
      <c r="D47" s="86" t="s">
        <v>109</v>
      </c>
      <c r="E47" s="73" t="s">
        <v>220</v>
      </c>
      <c r="F47" s="73"/>
      <c r="G47" s="73"/>
      <c r="H47" s="83">
        <v>4.7799999998876954</v>
      </c>
      <c r="I47" s="86" t="s">
        <v>122</v>
      </c>
      <c r="J47" s="87">
        <v>2.2499999999999999E-2</v>
      </c>
      <c r="K47" s="84">
        <v>4.2499999999680946E-2</v>
      </c>
      <c r="L47" s="83">
        <v>17191.299459999998</v>
      </c>
      <c r="M47" s="85">
        <v>91.16</v>
      </c>
      <c r="N47" s="73"/>
      <c r="O47" s="83">
        <v>15.671589342000003</v>
      </c>
      <c r="P47" s="84">
        <v>7.1306134616942508E-7</v>
      </c>
      <c r="Q47" s="84">
        <f t="shared" si="0"/>
        <v>5.2098598292306418E-2</v>
      </c>
      <c r="R47" s="84">
        <f>O47/'סכום נכסי הקרן'!$C$42</f>
        <v>2.0525069643368404E-3</v>
      </c>
    </row>
    <row r="48" spans="2:18">
      <c r="B48" s="75" t="s">
        <v>275</v>
      </c>
      <c r="C48" s="73" t="s">
        <v>276</v>
      </c>
      <c r="D48" s="86" t="s">
        <v>109</v>
      </c>
      <c r="E48" s="73" t="s">
        <v>220</v>
      </c>
      <c r="F48" s="73"/>
      <c r="G48" s="73"/>
      <c r="H48" s="83">
        <v>1.0900000000000001</v>
      </c>
      <c r="I48" s="86" t="s">
        <v>122</v>
      </c>
      <c r="J48" s="87">
        <v>4.0000000000000001E-3</v>
      </c>
      <c r="K48" s="84">
        <v>4.5099999825809763E-2</v>
      </c>
      <c r="L48" s="83">
        <v>59.750729000000007</v>
      </c>
      <c r="M48" s="85">
        <v>96.08</v>
      </c>
      <c r="N48" s="73"/>
      <c r="O48" s="83">
        <v>5.7408500000000001E-2</v>
      </c>
      <c r="P48" s="84">
        <v>3.5079721878441885E-9</v>
      </c>
      <c r="Q48" s="84">
        <f t="shared" si="0"/>
        <v>1.9084869535524566E-4</v>
      </c>
      <c r="R48" s="84">
        <f>O48/'סכום נכסי הקרן'!$C$42</f>
        <v>7.5187872455502912E-6</v>
      </c>
    </row>
    <row r="49" spans="2:18">
      <c r="B49" s="75" t="s">
        <v>277</v>
      </c>
      <c r="C49" s="73" t="s">
        <v>278</v>
      </c>
      <c r="D49" s="86" t="s">
        <v>109</v>
      </c>
      <c r="E49" s="73" t="s">
        <v>220</v>
      </c>
      <c r="F49" s="73"/>
      <c r="G49" s="73"/>
      <c r="H49" s="83">
        <v>2.7600000653671519</v>
      </c>
      <c r="I49" s="86" t="s">
        <v>122</v>
      </c>
      <c r="J49" s="87">
        <v>6.25E-2</v>
      </c>
      <c r="K49" s="84">
        <v>4.3700001190615984E-2</v>
      </c>
      <c r="L49" s="83">
        <v>19.295032000000006</v>
      </c>
      <c r="M49" s="85">
        <v>111</v>
      </c>
      <c r="N49" s="73"/>
      <c r="O49" s="83">
        <v>2.1417485000000003E-2</v>
      </c>
      <c r="P49" s="84">
        <v>1.2952998671092884E-9</v>
      </c>
      <c r="Q49" s="84">
        <f t="shared" si="0"/>
        <v>7.1200241602559623E-5</v>
      </c>
      <c r="R49" s="84">
        <f>O49/'סכום נכסי הקרן'!$C$42</f>
        <v>2.8050465183686163E-6</v>
      </c>
    </row>
    <row r="50" spans="2:18">
      <c r="B50" s="75" t="s">
        <v>279</v>
      </c>
      <c r="C50" s="73" t="s">
        <v>280</v>
      </c>
      <c r="D50" s="86" t="s">
        <v>109</v>
      </c>
      <c r="E50" s="73" t="s">
        <v>220</v>
      </c>
      <c r="F50" s="73"/>
      <c r="G50" s="73"/>
      <c r="H50" s="83">
        <v>0.16999999932428794</v>
      </c>
      <c r="I50" s="86" t="s">
        <v>122</v>
      </c>
      <c r="J50" s="87">
        <v>1.4999999999999999E-2</v>
      </c>
      <c r="K50" s="84">
        <v>4.4000000033785611E-2</v>
      </c>
      <c r="L50" s="83">
        <v>58.750313000000006</v>
      </c>
      <c r="M50" s="85">
        <v>100.76</v>
      </c>
      <c r="N50" s="73"/>
      <c r="O50" s="83">
        <v>5.9196812000000008E-2</v>
      </c>
      <c r="P50" s="84">
        <v>4.4201465580374233E-9</v>
      </c>
      <c r="Q50" s="84">
        <f t="shared" si="0"/>
        <v>1.9679375596627245E-4</v>
      </c>
      <c r="R50" s="84">
        <f>O50/'סכום נכסי הקרן'!$C$42</f>
        <v>7.7530023436048398E-6</v>
      </c>
    </row>
    <row r="51" spans="2:18">
      <c r="B51" s="75" t="s">
        <v>281</v>
      </c>
      <c r="C51" s="73" t="s">
        <v>282</v>
      </c>
      <c r="D51" s="86" t="s">
        <v>109</v>
      </c>
      <c r="E51" s="73" t="s">
        <v>220</v>
      </c>
      <c r="F51" s="73"/>
      <c r="G51" s="73"/>
      <c r="H51" s="83">
        <v>17.949999999696004</v>
      </c>
      <c r="I51" s="86" t="s">
        <v>122</v>
      </c>
      <c r="J51" s="87">
        <v>2.7999999999999997E-2</v>
      </c>
      <c r="K51" s="84">
        <v>4.5499999998880034E-2</v>
      </c>
      <c r="L51" s="83">
        <v>21016.021465000002</v>
      </c>
      <c r="M51" s="85">
        <v>74.349999999999994</v>
      </c>
      <c r="N51" s="73"/>
      <c r="O51" s="83">
        <v>15.625411125000003</v>
      </c>
      <c r="P51" s="84">
        <v>2.3656591499057103E-6</v>
      </c>
      <c r="Q51" s="84">
        <f t="shared" si="0"/>
        <v>5.194508352588191E-2</v>
      </c>
      <c r="R51" s="84">
        <f>O51/'סכום נכסי הקרן'!$C$42</f>
        <v>2.0464590064734256E-3</v>
      </c>
    </row>
    <row r="52" spans="2:18">
      <c r="B52" s="75" t="s">
        <v>283</v>
      </c>
      <c r="C52" s="73" t="s">
        <v>284</v>
      </c>
      <c r="D52" s="86" t="s">
        <v>109</v>
      </c>
      <c r="E52" s="73" t="s">
        <v>220</v>
      </c>
      <c r="F52" s="73"/>
      <c r="G52" s="73"/>
      <c r="H52" s="83">
        <v>4.9200000000931423</v>
      </c>
      <c r="I52" s="86" t="s">
        <v>122</v>
      </c>
      <c r="J52" s="87">
        <v>3.7499999999999999E-2</v>
      </c>
      <c r="K52" s="84">
        <v>4.2300000000465701E-2</v>
      </c>
      <c r="L52" s="83">
        <v>10801.168751000001</v>
      </c>
      <c r="M52" s="85">
        <v>99.4</v>
      </c>
      <c r="N52" s="73"/>
      <c r="O52" s="83">
        <v>10.736361250000002</v>
      </c>
      <c r="P52" s="84">
        <v>1.3847685976414559E-6</v>
      </c>
      <c r="Q52" s="84">
        <f t="shared" si="0"/>
        <v>3.5691936515065095E-2</v>
      </c>
      <c r="R52" s="84">
        <f>O52/'סכום נכסי הקרן'!$C$42</f>
        <v>1.4061404849477063E-3</v>
      </c>
    </row>
    <row r="53" spans="2:18">
      <c r="B53" s="76"/>
      <c r="C53" s="73"/>
      <c r="D53" s="73"/>
      <c r="E53" s="73"/>
      <c r="F53" s="73"/>
      <c r="G53" s="73"/>
      <c r="H53" s="73"/>
      <c r="I53" s="73"/>
      <c r="J53" s="73"/>
      <c r="K53" s="84"/>
      <c r="L53" s="83"/>
      <c r="M53" s="85"/>
      <c r="N53" s="73"/>
      <c r="O53" s="73"/>
      <c r="P53" s="73"/>
      <c r="Q53" s="84"/>
      <c r="R53" s="73"/>
    </row>
    <row r="54" spans="2:18">
      <c r="B54" s="70" t="s">
        <v>184</v>
      </c>
      <c r="C54" s="71"/>
      <c r="D54" s="71"/>
      <c r="E54" s="71"/>
      <c r="F54" s="71"/>
      <c r="G54" s="71"/>
      <c r="H54" s="80">
        <v>16.56000000256379</v>
      </c>
      <c r="I54" s="71"/>
      <c r="J54" s="71"/>
      <c r="K54" s="81">
        <v>6.2400000008545974E-2</v>
      </c>
      <c r="L54" s="80"/>
      <c r="M54" s="82"/>
      <c r="N54" s="71"/>
      <c r="O54" s="80">
        <v>1.1701435499999999</v>
      </c>
      <c r="P54" s="71"/>
      <c r="Q54" s="81">
        <f t="shared" si="0"/>
        <v>3.8900227300113334E-3</v>
      </c>
      <c r="R54" s="81">
        <f>O54/'סכום נכסי הקרן'!$C$42</f>
        <v>1.5325361922368533E-4</v>
      </c>
    </row>
    <row r="55" spans="2:18">
      <c r="B55" s="74" t="s">
        <v>55</v>
      </c>
      <c r="C55" s="71"/>
      <c r="D55" s="71"/>
      <c r="E55" s="71"/>
      <c r="F55" s="71"/>
      <c r="G55" s="71"/>
      <c r="H55" s="80">
        <v>16.56000000256379</v>
      </c>
      <c r="I55" s="71"/>
      <c r="J55" s="71"/>
      <c r="K55" s="81">
        <v>6.2400000008545974E-2</v>
      </c>
      <c r="L55" s="80"/>
      <c r="M55" s="82"/>
      <c r="N55" s="71"/>
      <c r="O55" s="80">
        <v>1.1701435499999999</v>
      </c>
      <c r="P55" s="71"/>
      <c r="Q55" s="81">
        <f t="shared" si="0"/>
        <v>3.8900227300113334E-3</v>
      </c>
      <c r="R55" s="81">
        <f>O55/'סכום נכסי הקרן'!$C$42</f>
        <v>1.5325361922368533E-4</v>
      </c>
    </row>
    <row r="56" spans="2:18">
      <c r="B56" s="75" t="s">
        <v>285</v>
      </c>
      <c r="C56" s="73" t="s">
        <v>286</v>
      </c>
      <c r="D56" s="86" t="s">
        <v>28</v>
      </c>
      <c r="E56" s="73" t="s">
        <v>287</v>
      </c>
      <c r="F56" s="73" t="s">
        <v>288</v>
      </c>
      <c r="G56" s="73"/>
      <c r="H56" s="83">
        <v>16.56000000256379</v>
      </c>
      <c r="I56" s="86" t="s">
        <v>121</v>
      </c>
      <c r="J56" s="87">
        <v>4.4999999999999998E-2</v>
      </c>
      <c r="K56" s="84">
        <v>6.2400000008545974E-2</v>
      </c>
      <c r="L56" s="83">
        <v>413.79574200000008</v>
      </c>
      <c r="M56" s="85">
        <v>73.9495</v>
      </c>
      <c r="N56" s="73"/>
      <c r="O56" s="83">
        <v>1.1701435499999999</v>
      </c>
      <c r="P56" s="84">
        <v>4.1379574200000008E-7</v>
      </c>
      <c r="Q56" s="84">
        <f t="shared" si="0"/>
        <v>3.8900227300113334E-3</v>
      </c>
      <c r="R56" s="84">
        <f>O56/'סכום נכסי הקרן'!$C$42</f>
        <v>1.5325361922368533E-4</v>
      </c>
    </row>
    <row r="57" spans="2:18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2:18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2:18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</row>
    <row r="60" spans="2:18">
      <c r="B60" s="114" t="s">
        <v>101</v>
      </c>
      <c r="C60" s="116"/>
      <c r="D60" s="116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2:18">
      <c r="B61" s="114" t="s">
        <v>189</v>
      </c>
      <c r="C61" s="116"/>
      <c r="D61" s="116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2:18">
      <c r="B62" s="152" t="s">
        <v>197</v>
      </c>
      <c r="C62" s="152"/>
      <c r="D62" s="152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2:18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2:18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2:18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2:18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2:18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2:18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2:18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2:18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2:18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8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2:18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2:18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2:18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2:18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2:18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2:18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2:18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2:18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2:18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2:18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</row>
    <row r="87" spans="2:18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2:18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2:18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</row>
    <row r="90" spans="2:18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</row>
    <row r="91" spans="2:18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2:18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2:18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2:18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2:18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2:18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2:18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2:18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2:18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2:18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2:18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2:18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2:18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2:18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2:18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</row>
    <row r="167" spans="2:18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2:18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2:18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</row>
    <row r="170" spans="2:18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2:18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2:18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2:18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</row>
    <row r="174" spans="2:18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2:18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2:18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2:18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</row>
    <row r="178" spans="2:18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</row>
    <row r="179" spans="2:18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</row>
    <row r="180" spans="2:18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</row>
    <row r="181" spans="2:18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</row>
    <row r="182" spans="2:18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</row>
    <row r="183" spans="2:18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</row>
    <row r="184" spans="2:18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</row>
    <row r="185" spans="2:18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</row>
    <row r="186" spans="2:18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</row>
    <row r="187" spans="2:18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</row>
    <row r="188" spans="2:18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</row>
    <row r="189" spans="2:18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</row>
    <row r="190" spans="2:18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</row>
    <row r="191" spans="2:18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</row>
    <row r="192" spans="2:18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</row>
    <row r="193" spans="2:18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</row>
    <row r="194" spans="2:18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</row>
    <row r="195" spans="2:18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</row>
    <row r="198" spans="2:18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</row>
    <row r="199" spans="2:18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</row>
    <row r="201" spans="2:18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</row>
    <row r="202" spans="2:18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</row>
    <row r="203" spans="2:18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</row>
    <row r="204" spans="2:18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</row>
    <row r="206" spans="2:18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</row>
    <row r="208" spans="2:18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</row>
    <row r="209" spans="2:18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</row>
    <row r="210" spans="2:18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</row>
    <row r="211" spans="2:18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</row>
    <row r="212" spans="2:18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</row>
    <row r="213" spans="2:18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</row>
    <row r="214" spans="2:18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</row>
    <row r="215" spans="2:18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</row>
    <row r="216" spans="2:18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</row>
    <row r="217" spans="2:18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</row>
    <row r="218" spans="2:18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</row>
    <row r="219" spans="2:18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</row>
    <row r="220" spans="2:18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</row>
    <row r="221" spans="2:18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</row>
    <row r="222" spans="2:18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</row>
    <row r="223" spans="2:18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</row>
    <row r="224" spans="2:18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</row>
    <row r="225" spans="2:18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</row>
    <row r="226" spans="2:18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</row>
    <row r="227" spans="2:18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</row>
    <row r="228" spans="2:18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</row>
    <row r="229" spans="2:18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</row>
    <row r="230" spans="2:18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</row>
    <row r="231" spans="2:18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</row>
    <row r="232" spans="2:18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</row>
    <row r="233" spans="2:18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</row>
    <row r="234" spans="2:18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</row>
    <row r="235" spans="2:18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</row>
    <row r="236" spans="2:18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</row>
    <row r="237" spans="2:18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</row>
    <row r="238" spans="2:18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</row>
    <row r="239" spans="2:18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</row>
    <row r="240" spans="2:18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2:18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2:18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2:18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2:18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2:18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2:18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2:18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2:18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2:18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</row>
    <row r="255" spans="2:18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2:18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2:18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2:18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</row>
    <row r="259" spans="2:18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</row>
    <row r="260" spans="2:18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2:18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2:18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</row>
    <row r="263" spans="2:18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</row>
    <row r="264" spans="2:18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2:18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2:18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</row>
    <row r="267" spans="2:18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</row>
    <row r="268" spans="2:18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</row>
    <row r="269" spans="2:18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</row>
    <row r="270" spans="2:18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</row>
    <row r="271" spans="2:18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</row>
    <row r="272" spans="2:18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</row>
    <row r="273" spans="2:18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</row>
    <row r="274" spans="2:18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</row>
    <row r="275" spans="2:18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</row>
    <row r="276" spans="2:18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</row>
    <row r="277" spans="2:18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</row>
    <row r="278" spans="2:18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2:18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</row>
    <row r="280" spans="2:18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</row>
    <row r="281" spans="2:18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</row>
    <row r="282" spans="2:18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</row>
    <row r="283" spans="2:18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</row>
    <row r="284" spans="2:18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</row>
    <row r="285" spans="2:18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2:18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2:18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</row>
    <row r="288" spans="2:18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</row>
    <row r="289" spans="2:18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</row>
    <row r="291" spans="2:18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</row>
    <row r="292" spans="2:18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2:18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2:18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2:18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</row>
    <row r="298" spans="2:18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</row>
    <row r="299" spans="2:18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</row>
    <row r="300" spans="2:18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</row>
    <row r="301" spans="2:18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</row>
    <row r="302" spans="2:18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2:18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</row>
    <row r="304" spans="2:18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</row>
    <row r="305" spans="2:18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</row>
    <row r="306" spans="2:18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2:18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2:18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2:18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</row>
    <row r="310" spans="2:18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</row>
    <row r="311" spans="2:18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2:18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2:18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2:18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</row>
    <row r="315" spans="2:18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</row>
    <row r="316" spans="2:18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</row>
    <row r="317" spans="2:18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</row>
    <row r="318" spans="2:18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</row>
    <row r="319" spans="2:18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</row>
    <row r="320" spans="2:18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</row>
    <row r="321" spans="2:18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</row>
    <row r="322" spans="2:18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</row>
    <row r="323" spans="2:18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</row>
    <row r="324" spans="2:18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</row>
    <row r="325" spans="2:18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</row>
    <row r="326" spans="2:18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</row>
    <row r="327" spans="2:18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</row>
    <row r="328" spans="2:18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</row>
    <row r="329" spans="2:18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</row>
    <row r="330" spans="2:18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</row>
    <row r="331" spans="2:18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</row>
    <row r="332" spans="2:18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2:18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2:18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</row>
    <row r="335" spans="2:18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</row>
    <row r="336" spans="2:18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2:18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2:18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2:18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2:18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2:18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2:18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</row>
    <row r="346" spans="2:18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</row>
    <row r="347" spans="2:18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</row>
    <row r="348" spans="2:18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2:18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2:18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</row>
    <row r="351" spans="2:18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</row>
    <row r="352" spans="2:18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</row>
    <row r="353" spans="2:18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</row>
    <row r="354" spans="2:18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</row>
    <row r="355" spans="2:18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</row>
    <row r="356" spans="2:18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2:18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2:18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2:18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2:18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2:18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2:18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</row>
    <row r="363" spans="2:18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</row>
    <row r="364" spans="2:18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2:18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2:18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</row>
    <row r="367" spans="2:18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</row>
    <row r="368" spans="2:18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2:18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2:18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</row>
    <row r="371" spans="2:18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</row>
    <row r="372" spans="2:18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</row>
    <row r="373" spans="2:18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</row>
    <row r="374" spans="2:18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</row>
    <row r="375" spans="2:18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</row>
    <row r="376" spans="2:18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</row>
    <row r="377" spans="2:18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</row>
    <row r="378" spans="2:18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</row>
    <row r="379" spans="2:18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2:18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2:18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2:18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2:18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C5:C29 O1:Q9 E1:I30 D1:D29 C63:D1048576 C32:D61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216</v>
      </c>
    </row>
    <row r="2" spans="2:16">
      <c r="B2" s="46" t="s">
        <v>134</v>
      </c>
      <c r="C2" s="67" t="s">
        <v>217</v>
      </c>
    </row>
    <row r="3" spans="2:16">
      <c r="B3" s="46" t="s">
        <v>136</v>
      </c>
      <c r="C3" s="67" t="s">
        <v>215</v>
      </c>
    </row>
    <row r="4" spans="2:16">
      <c r="B4" s="46" t="s">
        <v>137</v>
      </c>
      <c r="C4" s="67">
        <v>14242</v>
      </c>
    </row>
    <row r="6" spans="2:16" ht="26.25" customHeight="1">
      <c r="B6" s="143" t="s">
        <v>175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105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191</v>
      </c>
      <c r="M7" s="29" t="s">
        <v>171</v>
      </c>
      <c r="N7" s="29" t="s">
        <v>53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2719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119">
        <v>0</v>
      </c>
      <c r="P10" s="119">
        <v>0</v>
      </c>
    </row>
    <row r="11" spans="2:16" ht="20.25" customHeight="1">
      <c r="B11" s="120" t="s">
        <v>206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197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2:16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2:16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2:16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2:16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2:16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2:16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</row>
    <row r="389" spans="2:16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</row>
    <row r="390" spans="2:16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</row>
    <row r="391" spans="2:16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</row>
    <row r="392" spans="2:16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</row>
    <row r="393" spans="2:16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</row>
    <row r="394" spans="2:16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</row>
    <row r="395" spans="2:16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</row>
    <row r="396" spans="2:16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</row>
    <row r="397" spans="2:16">
      <c r="B397" s="124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</row>
    <row r="398" spans="2:16">
      <c r="B398" s="124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</row>
    <row r="399" spans="2:16">
      <c r="B399" s="125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</row>
    <row r="400" spans="2:16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</row>
    <row r="401" spans="2:16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</row>
    <row r="402" spans="2:16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</row>
    <row r="403" spans="2:16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</row>
    <row r="404" spans="2:16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</row>
    <row r="405" spans="2:16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</row>
    <row r="406" spans="2:16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</row>
    <row r="407" spans="2:16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</row>
    <row r="408" spans="2:16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</row>
    <row r="409" spans="2:16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</row>
    <row r="410" spans="2:16">
      <c r="B410" s="112"/>
      <c r="C410" s="112"/>
      <c r="D410" s="112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</row>
    <row r="411" spans="2:16">
      <c r="B411" s="112"/>
      <c r="C411" s="112"/>
      <c r="D411" s="112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</row>
    <row r="412" spans="2:16">
      <c r="B412" s="112"/>
      <c r="C412" s="112"/>
      <c r="D412" s="112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</row>
    <row r="413" spans="2:16">
      <c r="B413" s="112"/>
      <c r="C413" s="112"/>
      <c r="D413" s="112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</row>
    <row r="414" spans="2:16">
      <c r="B414" s="112"/>
      <c r="C414" s="112"/>
      <c r="D414" s="112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</row>
    <row r="415" spans="2:16">
      <c r="B415" s="112"/>
      <c r="C415" s="112"/>
      <c r="D415" s="112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</row>
    <row r="416" spans="2:16">
      <c r="B416" s="112"/>
      <c r="C416" s="112"/>
      <c r="D416" s="112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</row>
    <row r="417" spans="2:16">
      <c r="B417" s="112"/>
      <c r="C417" s="112"/>
      <c r="D417" s="112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</row>
    <row r="418" spans="2:16">
      <c r="B418" s="112"/>
      <c r="C418" s="112"/>
      <c r="D418" s="112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</row>
    <row r="419" spans="2:16">
      <c r="B419" s="112"/>
      <c r="C419" s="112"/>
      <c r="D419" s="112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</row>
    <row r="420" spans="2:16">
      <c r="B420" s="112"/>
      <c r="C420" s="112"/>
      <c r="D420" s="112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</row>
    <row r="421" spans="2:16">
      <c r="B421" s="112"/>
      <c r="C421" s="112"/>
      <c r="D421" s="112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</row>
    <row r="422" spans="2:16">
      <c r="B422" s="112"/>
      <c r="C422" s="112"/>
      <c r="D422" s="112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</row>
    <row r="423" spans="2:16">
      <c r="B423" s="112"/>
      <c r="C423" s="112"/>
      <c r="D423" s="112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</row>
    <row r="424" spans="2:16">
      <c r="B424" s="112"/>
      <c r="C424" s="112"/>
      <c r="D424" s="112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</row>
    <row r="425" spans="2:16">
      <c r="B425" s="112"/>
      <c r="C425" s="112"/>
      <c r="D425" s="112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</row>
    <row r="426" spans="2:16">
      <c r="B426" s="112"/>
      <c r="C426" s="112"/>
      <c r="D426" s="112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</row>
    <row r="427" spans="2:16">
      <c r="B427" s="112"/>
      <c r="C427" s="112"/>
      <c r="D427" s="112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</row>
    <row r="428" spans="2:16">
      <c r="B428" s="112"/>
      <c r="C428" s="112"/>
      <c r="D428" s="112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</row>
    <row r="429" spans="2:16">
      <c r="B429" s="112"/>
      <c r="C429" s="112"/>
      <c r="D429" s="112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</row>
    <row r="430" spans="2:16">
      <c r="B430" s="112"/>
      <c r="C430" s="112"/>
      <c r="D430" s="112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</row>
    <row r="431" spans="2:16">
      <c r="B431" s="112"/>
      <c r="C431" s="112"/>
      <c r="D431" s="112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2" spans="2:16">
      <c r="B432" s="112"/>
      <c r="C432" s="112"/>
      <c r="D432" s="112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</row>
    <row r="433" spans="2:16">
      <c r="B433" s="112"/>
      <c r="C433" s="112"/>
      <c r="D433" s="112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</row>
    <row r="434" spans="2:16">
      <c r="B434" s="112"/>
      <c r="C434" s="112"/>
      <c r="D434" s="112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</row>
    <row r="435" spans="2:16">
      <c r="B435" s="112"/>
      <c r="C435" s="112"/>
      <c r="D435" s="112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</row>
    <row r="436" spans="2:16">
      <c r="B436" s="112"/>
      <c r="C436" s="112"/>
      <c r="D436" s="112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</row>
    <row r="437" spans="2:16">
      <c r="B437" s="112"/>
      <c r="C437" s="112"/>
      <c r="D437" s="112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</row>
    <row r="438" spans="2:16">
      <c r="B438" s="112"/>
      <c r="C438" s="112"/>
      <c r="D438" s="112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</row>
    <row r="439" spans="2:16">
      <c r="B439" s="112"/>
      <c r="C439" s="112"/>
      <c r="D439" s="112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</row>
    <row r="440" spans="2:16">
      <c r="B440" s="112"/>
      <c r="C440" s="112"/>
      <c r="D440" s="112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</row>
    <row r="441" spans="2:16">
      <c r="B441" s="112"/>
      <c r="C441" s="112"/>
      <c r="D441" s="112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</row>
    <row r="442" spans="2:16">
      <c r="B442" s="112"/>
      <c r="C442" s="112"/>
      <c r="D442" s="112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</row>
    <row r="443" spans="2:16">
      <c r="B443" s="112"/>
      <c r="C443" s="112"/>
      <c r="D443" s="112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4" spans="2:16">
      <c r="B444" s="112"/>
      <c r="C444" s="112"/>
      <c r="D444" s="112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</row>
    <row r="445" spans="2:16">
      <c r="B445" s="112"/>
      <c r="C445" s="112"/>
      <c r="D445" s="112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</row>
    <row r="446" spans="2:16">
      <c r="B446" s="112"/>
      <c r="C446" s="112"/>
      <c r="D446" s="112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</row>
    <row r="447" spans="2:16">
      <c r="B447" s="112"/>
      <c r="C447" s="112"/>
      <c r="D447" s="112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</row>
    <row r="448" spans="2:16">
      <c r="B448" s="112"/>
      <c r="C448" s="112"/>
      <c r="D448" s="112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</row>
    <row r="449" spans="2:16">
      <c r="B449" s="112"/>
      <c r="C449" s="112"/>
      <c r="D449" s="112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</row>
    <row r="450" spans="2:16">
      <c r="B450" s="112"/>
      <c r="C450" s="112"/>
      <c r="D450" s="112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</row>
    <row r="451" spans="2:16">
      <c r="B451" s="112"/>
      <c r="C451" s="112"/>
      <c r="D451" s="112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</row>
    <row r="452" spans="2:16">
      <c r="B452" s="112"/>
      <c r="C452" s="112"/>
      <c r="D452" s="112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</row>
    <row r="453" spans="2:16">
      <c r="B453" s="112"/>
      <c r="C453" s="112"/>
      <c r="D453" s="112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</row>
    <row r="454" spans="2:16">
      <c r="B454" s="112"/>
      <c r="C454" s="112"/>
      <c r="D454" s="112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</row>
    <row r="455" spans="2:16">
      <c r="B455" s="112"/>
      <c r="C455" s="112"/>
      <c r="D455" s="112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</row>
    <row r="456" spans="2:16">
      <c r="B456" s="112"/>
      <c r="C456" s="112"/>
      <c r="D456" s="112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</row>
    <row r="457" spans="2:16">
      <c r="B457" s="112"/>
      <c r="C457" s="112"/>
      <c r="D457" s="112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</row>
    <row r="458" spans="2:16">
      <c r="B458" s="112"/>
      <c r="C458" s="112"/>
      <c r="D458" s="112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</row>
    <row r="459" spans="2:16">
      <c r="B459" s="112"/>
      <c r="C459" s="112"/>
      <c r="D459" s="112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</row>
    <row r="460" spans="2:16">
      <c r="B460" s="112"/>
      <c r="C460" s="112"/>
      <c r="D460" s="112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</row>
    <row r="461" spans="2:16">
      <c r="B461" s="112"/>
      <c r="C461" s="112"/>
      <c r="D461" s="112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</row>
    <row r="462" spans="2:16">
      <c r="B462" s="112"/>
      <c r="C462" s="112"/>
      <c r="D462" s="112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</row>
    <row r="463" spans="2:16">
      <c r="B463" s="112"/>
      <c r="C463" s="112"/>
      <c r="D463" s="112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4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135</v>
      </c>
      <c r="C1" s="67" t="s" vm="1">
        <v>216</v>
      </c>
    </row>
    <row r="2" spans="2:20">
      <c r="B2" s="46" t="s">
        <v>134</v>
      </c>
      <c r="C2" s="67" t="s">
        <v>217</v>
      </c>
    </row>
    <row r="3" spans="2:20">
      <c r="B3" s="46" t="s">
        <v>136</v>
      </c>
      <c r="C3" s="67" t="s">
        <v>215</v>
      </c>
    </row>
    <row r="4" spans="2:20">
      <c r="B4" s="46" t="s">
        <v>137</v>
      </c>
      <c r="C4" s="67">
        <v>14242</v>
      </c>
    </row>
    <row r="6" spans="2:20" ht="26.25" customHeight="1">
      <c r="B6" s="149" t="s">
        <v>162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</row>
    <row r="7" spans="2:20" ht="26.25" customHeight="1">
      <c r="B7" s="149" t="s">
        <v>79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</row>
    <row r="8" spans="2:20" s="3" customFormat="1" ht="78.75">
      <c r="B8" s="36" t="s">
        <v>104</v>
      </c>
      <c r="C8" s="12" t="s">
        <v>40</v>
      </c>
      <c r="D8" s="12" t="s">
        <v>108</v>
      </c>
      <c r="E8" s="12" t="s">
        <v>178</v>
      </c>
      <c r="F8" s="12" t="s">
        <v>106</v>
      </c>
      <c r="G8" s="12" t="s">
        <v>58</v>
      </c>
      <c r="H8" s="12" t="s">
        <v>14</v>
      </c>
      <c r="I8" s="12" t="s">
        <v>59</v>
      </c>
      <c r="J8" s="12" t="s">
        <v>93</v>
      </c>
      <c r="K8" s="12" t="s">
        <v>17</v>
      </c>
      <c r="L8" s="12" t="s">
        <v>92</v>
      </c>
      <c r="M8" s="12" t="s">
        <v>16</v>
      </c>
      <c r="N8" s="12" t="s">
        <v>18</v>
      </c>
      <c r="O8" s="12" t="s">
        <v>191</v>
      </c>
      <c r="P8" s="12" t="s">
        <v>190</v>
      </c>
      <c r="Q8" s="12" t="s">
        <v>54</v>
      </c>
      <c r="R8" s="12" t="s">
        <v>53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198</v>
      </c>
      <c r="P9" s="15"/>
      <c r="Q9" s="15" t="s">
        <v>194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43" t="s">
        <v>141</v>
      </c>
      <c r="T10" s="60" t="s">
        <v>179</v>
      </c>
    </row>
    <row r="11" spans="2:20" s="4" customFormat="1" ht="18" customHeight="1">
      <c r="B11" s="117" t="s">
        <v>2709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8">
        <v>0</v>
      </c>
      <c r="R11" s="88"/>
      <c r="S11" s="119">
        <v>0</v>
      </c>
      <c r="T11" s="119">
        <v>0</v>
      </c>
    </row>
    <row r="12" spans="2:20">
      <c r="B12" s="120" t="s">
        <v>206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0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0" t="s">
        <v>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4" style="2" bestFit="1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1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1.140625" style="1" bestFit="1" customWidth="1"/>
    <col min="16" max="16" width="13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135</v>
      </c>
      <c r="C1" s="67" t="s" vm="1">
        <v>216</v>
      </c>
    </row>
    <row r="2" spans="2:21">
      <c r="B2" s="46" t="s">
        <v>134</v>
      </c>
      <c r="C2" s="67" t="s">
        <v>217</v>
      </c>
    </row>
    <row r="3" spans="2:21">
      <c r="B3" s="46" t="s">
        <v>136</v>
      </c>
      <c r="C3" s="67" t="s">
        <v>215</v>
      </c>
    </row>
    <row r="4" spans="2:21">
      <c r="B4" s="46" t="s">
        <v>137</v>
      </c>
      <c r="C4" s="67">
        <v>14242</v>
      </c>
    </row>
    <row r="6" spans="2:21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21" ht="26.25" customHeight="1">
      <c r="B7" s="143" t="s">
        <v>80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2:21" s="3" customFormat="1" ht="78.75">
      <c r="B8" s="21" t="s">
        <v>104</v>
      </c>
      <c r="C8" s="29" t="s">
        <v>40</v>
      </c>
      <c r="D8" s="29" t="s">
        <v>108</v>
      </c>
      <c r="E8" s="29" t="s">
        <v>178</v>
      </c>
      <c r="F8" s="29" t="s">
        <v>106</v>
      </c>
      <c r="G8" s="29" t="s">
        <v>58</v>
      </c>
      <c r="H8" s="29" t="s">
        <v>14</v>
      </c>
      <c r="I8" s="29" t="s">
        <v>59</v>
      </c>
      <c r="J8" s="29" t="s">
        <v>93</v>
      </c>
      <c r="K8" s="29" t="s">
        <v>17</v>
      </c>
      <c r="L8" s="29" t="s">
        <v>92</v>
      </c>
      <c r="M8" s="29" t="s">
        <v>16</v>
      </c>
      <c r="N8" s="29" t="s">
        <v>18</v>
      </c>
      <c r="O8" s="12" t="s">
        <v>191</v>
      </c>
      <c r="P8" s="29" t="s">
        <v>190</v>
      </c>
      <c r="Q8" s="29" t="s">
        <v>205</v>
      </c>
      <c r="R8" s="29" t="s">
        <v>54</v>
      </c>
      <c r="S8" s="12" t="s">
        <v>53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198</v>
      </c>
      <c r="P9" s="31"/>
      <c r="Q9" s="15" t="s">
        <v>194</v>
      </c>
      <c r="R9" s="31" t="s">
        <v>194</v>
      </c>
      <c r="S9" s="15" t="s">
        <v>19</v>
      </c>
      <c r="T9" s="31" t="s">
        <v>194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102</v>
      </c>
      <c r="R10" s="18" t="s">
        <v>103</v>
      </c>
      <c r="S10" s="18" t="s">
        <v>141</v>
      </c>
      <c r="T10" s="18" t="s">
        <v>179</v>
      </c>
      <c r="U10" s="19" t="s">
        <v>200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4.5839807273737314</v>
      </c>
      <c r="L11" s="69"/>
      <c r="M11" s="69"/>
      <c r="N11" s="90">
        <v>5.0768158340962766E-2</v>
      </c>
      <c r="O11" s="77"/>
      <c r="P11" s="79"/>
      <c r="Q11" s="77">
        <v>4.1799811610000006</v>
      </c>
      <c r="R11" s="77">
        <f>R12+R258</f>
        <v>1321.8143054470004</v>
      </c>
      <c r="S11" s="69"/>
      <c r="T11" s="78">
        <f>IFERROR(R11/$R$11,0)</f>
        <v>1</v>
      </c>
      <c r="U11" s="78">
        <f>R11/'סכום נכסי הקרן'!$C$42</f>
        <v>0.17311792749820712</v>
      </c>
    </row>
    <row r="12" spans="2:21">
      <c r="B12" s="70" t="s">
        <v>185</v>
      </c>
      <c r="C12" s="71"/>
      <c r="D12" s="71"/>
      <c r="E12" s="71"/>
      <c r="F12" s="71"/>
      <c r="G12" s="71"/>
      <c r="H12" s="71"/>
      <c r="I12" s="71"/>
      <c r="J12" s="71"/>
      <c r="K12" s="80">
        <v>4.4479385376720106</v>
      </c>
      <c r="L12" s="71"/>
      <c r="M12" s="71"/>
      <c r="N12" s="91">
        <v>4.1079058624207833E-2</v>
      </c>
      <c r="O12" s="80"/>
      <c r="P12" s="82"/>
      <c r="Q12" s="80">
        <v>4.1799811610000006</v>
      </c>
      <c r="R12" s="80">
        <f>R168+R252+R13</f>
        <v>975.04797180600042</v>
      </c>
      <c r="S12" s="71"/>
      <c r="T12" s="81">
        <f t="shared" ref="T12:T75" si="0">IFERROR(R12/$R$11,0)</f>
        <v>0.73765881318425186</v>
      </c>
      <c r="U12" s="81">
        <f>R12/'סכום נכסי הקרן'!$C$42</f>
        <v>0.12770196493924482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4.5421656635643863</v>
      </c>
      <c r="L13" s="71"/>
      <c r="M13" s="71"/>
      <c r="N13" s="91">
        <v>3.7315624576950479E-2</v>
      </c>
      <c r="O13" s="80"/>
      <c r="P13" s="82"/>
      <c r="Q13" s="80">
        <v>3.4905989420000001</v>
      </c>
      <c r="R13" s="80">
        <f>SUM(R14:R166)</f>
        <v>815.32456324200041</v>
      </c>
      <c r="S13" s="71"/>
      <c r="T13" s="81">
        <f t="shared" si="0"/>
        <v>0.61682231753898331</v>
      </c>
      <c r="U13" s="81">
        <f>R13/'סכום נכסי הקרן'!$C$42</f>
        <v>0.10678300124698981</v>
      </c>
    </row>
    <row r="14" spans="2:21">
      <c r="B14" s="76" t="s">
        <v>289</v>
      </c>
      <c r="C14" s="73">
        <v>6040372</v>
      </c>
      <c r="D14" s="86" t="s">
        <v>109</v>
      </c>
      <c r="E14" s="86" t="s">
        <v>28</v>
      </c>
      <c r="F14" s="73" t="s">
        <v>290</v>
      </c>
      <c r="G14" s="86" t="s">
        <v>291</v>
      </c>
      <c r="H14" s="73" t="s">
        <v>292</v>
      </c>
      <c r="I14" s="73" t="s">
        <v>120</v>
      </c>
      <c r="J14" s="73"/>
      <c r="K14" s="73">
        <v>1.7300002052678032</v>
      </c>
      <c r="L14" s="86" t="s">
        <v>122</v>
      </c>
      <c r="M14" s="87">
        <v>8.3000000000000001E-3</v>
      </c>
      <c r="N14" s="87">
        <v>2.4516129032258065E-2</v>
      </c>
      <c r="O14" s="83">
        <v>1.1400000000000002E-4</v>
      </c>
      <c r="P14" s="85">
        <v>108.5</v>
      </c>
      <c r="Q14" s="73"/>
      <c r="R14" s="83">
        <v>1.2400000000000003E-7</v>
      </c>
      <c r="S14" s="84">
        <v>3.7476626419838157E-14</v>
      </c>
      <c r="T14" s="84">
        <f t="shared" si="0"/>
        <v>9.3810453926103265E-11</v>
      </c>
      <c r="U14" s="84">
        <f>R14/'סכום נכסי הקרן'!$C$42</f>
        <v>1.6240271361353044E-11</v>
      </c>
    </row>
    <row r="15" spans="2:21">
      <c r="B15" s="76" t="s">
        <v>293</v>
      </c>
      <c r="C15" s="73">
        <v>2310217</v>
      </c>
      <c r="D15" s="86" t="s">
        <v>109</v>
      </c>
      <c r="E15" s="86" t="s">
        <v>28</v>
      </c>
      <c r="F15" s="73" t="s">
        <v>294</v>
      </c>
      <c r="G15" s="86" t="s">
        <v>291</v>
      </c>
      <c r="H15" s="73" t="s">
        <v>292</v>
      </c>
      <c r="I15" s="73" t="s">
        <v>120</v>
      </c>
      <c r="J15" s="73"/>
      <c r="K15" s="85">
        <v>1</v>
      </c>
      <c r="L15" s="86" t="s">
        <v>122</v>
      </c>
      <c r="M15" s="87">
        <v>8.6E-3</v>
      </c>
      <c r="N15" s="87">
        <v>2.6984126984126985E-2</v>
      </c>
      <c r="O15" s="83">
        <v>5.700000000000001E-5</v>
      </c>
      <c r="P15" s="85">
        <v>110.38</v>
      </c>
      <c r="Q15" s="73"/>
      <c r="R15" s="83">
        <v>6.3000000000000008E-8</v>
      </c>
      <c r="S15" s="84">
        <v>2.2787685534737033E-14</v>
      </c>
      <c r="T15" s="84">
        <f t="shared" si="0"/>
        <v>4.7661762881810531E-11</v>
      </c>
      <c r="U15" s="84">
        <f>R15/'סכום נכסי הקרן'!$C$42</f>
        <v>8.2511056110100137E-12</v>
      </c>
    </row>
    <row r="16" spans="2:21">
      <c r="B16" s="76" t="s">
        <v>295</v>
      </c>
      <c r="C16" s="73">
        <v>2310282</v>
      </c>
      <c r="D16" s="86" t="s">
        <v>109</v>
      </c>
      <c r="E16" s="86" t="s">
        <v>28</v>
      </c>
      <c r="F16" s="73" t="s">
        <v>294</v>
      </c>
      <c r="G16" s="86" t="s">
        <v>291</v>
      </c>
      <c r="H16" s="73" t="s">
        <v>292</v>
      </c>
      <c r="I16" s="73" t="s">
        <v>120</v>
      </c>
      <c r="J16" s="73"/>
      <c r="K16" s="83">
        <v>2.7200000002454945</v>
      </c>
      <c r="L16" s="86" t="s">
        <v>122</v>
      </c>
      <c r="M16" s="87">
        <v>3.8E-3</v>
      </c>
      <c r="N16" s="87">
        <v>2.3900000001028911E-2</v>
      </c>
      <c r="O16" s="83">
        <v>5326.259465000001</v>
      </c>
      <c r="P16" s="85">
        <v>104.01</v>
      </c>
      <c r="Q16" s="73"/>
      <c r="R16" s="83">
        <v>5.5398421370000008</v>
      </c>
      <c r="S16" s="84">
        <v>1.775419821666667E-6</v>
      </c>
      <c r="T16" s="84">
        <f t="shared" si="0"/>
        <v>4.1910895608945481E-3</v>
      </c>
      <c r="U16" s="84">
        <f>R16/'סכום נכסי הקרן'!$C$42</f>
        <v>7.2555273874143507E-4</v>
      </c>
    </row>
    <row r="17" spans="2:21">
      <c r="B17" s="76" t="s">
        <v>296</v>
      </c>
      <c r="C17" s="73">
        <v>2310381</v>
      </c>
      <c r="D17" s="86" t="s">
        <v>109</v>
      </c>
      <c r="E17" s="86" t="s">
        <v>28</v>
      </c>
      <c r="F17" s="73" t="s">
        <v>294</v>
      </c>
      <c r="G17" s="86" t="s">
        <v>291</v>
      </c>
      <c r="H17" s="73" t="s">
        <v>292</v>
      </c>
      <c r="I17" s="73" t="s">
        <v>120</v>
      </c>
      <c r="J17" s="73"/>
      <c r="K17" s="83">
        <v>6.709999995839687</v>
      </c>
      <c r="L17" s="86" t="s">
        <v>122</v>
      </c>
      <c r="M17" s="87">
        <v>2E-3</v>
      </c>
      <c r="N17" s="87">
        <v>2.3999999989975151E-2</v>
      </c>
      <c r="O17" s="83">
        <v>828.24795800000027</v>
      </c>
      <c r="P17" s="85">
        <v>96.35</v>
      </c>
      <c r="Q17" s="73"/>
      <c r="R17" s="83">
        <v>0.79801689200000014</v>
      </c>
      <c r="S17" s="84">
        <v>8.6418780023622438E-7</v>
      </c>
      <c r="T17" s="84">
        <f t="shared" si="0"/>
        <v>6.037284425743398E-4</v>
      </c>
      <c r="U17" s="84">
        <f>R17/'סכום נכסי הקרן'!$C$42</f>
        <v>1.0451621675019005E-4</v>
      </c>
    </row>
    <row r="18" spans="2:21">
      <c r="B18" s="76" t="s">
        <v>297</v>
      </c>
      <c r="C18" s="73">
        <v>1158476</v>
      </c>
      <c r="D18" s="86" t="s">
        <v>109</v>
      </c>
      <c r="E18" s="86" t="s">
        <v>28</v>
      </c>
      <c r="F18" s="73" t="s">
        <v>298</v>
      </c>
      <c r="G18" s="86" t="s">
        <v>118</v>
      </c>
      <c r="H18" s="73" t="s">
        <v>299</v>
      </c>
      <c r="I18" s="73" t="s">
        <v>300</v>
      </c>
      <c r="J18" s="73"/>
      <c r="K18" s="83">
        <v>12.160000000345741</v>
      </c>
      <c r="L18" s="86" t="s">
        <v>122</v>
      </c>
      <c r="M18" s="87">
        <v>2.07E-2</v>
      </c>
      <c r="N18" s="87">
        <v>2.6900000000504205E-2</v>
      </c>
      <c r="O18" s="83">
        <v>14909.219425000001</v>
      </c>
      <c r="P18" s="85">
        <v>102.43</v>
      </c>
      <c r="Q18" s="73"/>
      <c r="R18" s="83">
        <v>15.271513867000001</v>
      </c>
      <c r="S18" s="84">
        <v>4.3776540054379418E-6</v>
      </c>
      <c r="T18" s="84">
        <f t="shared" si="0"/>
        <v>1.1553448774210084E-2</v>
      </c>
      <c r="U18" s="84">
        <f>R18/'סכום נכסי הקרן'!$C$42</f>
        <v>2.0001091072479513E-3</v>
      </c>
    </row>
    <row r="19" spans="2:21">
      <c r="B19" s="76" t="s">
        <v>301</v>
      </c>
      <c r="C19" s="73">
        <v>1145564</v>
      </c>
      <c r="D19" s="86" t="s">
        <v>109</v>
      </c>
      <c r="E19" s="86" t="s">
        <v>28</v>
      </c>
      <c r="F19" s="73" t="s">
        <v>302</v>
      </c>
      <c r="G19" s="86" t="s">
        <v>303</v>
      </c>
      <c r="H19" s="73" t="s">
        <v>292</v>
      </c>
      <c r="I19" s="73" t="s">
        <v>120</v>
      </c>
      <c r="J19" s="73"/>
      <c r="K19" s="85">
        <v>2.1300002722132607</v>
      </c>
      <c r="L19" s="86" t="s">
        <v>122</v>
      </c>
      <c r="M19" s="87">
        <v>8.3000000000000001E-3</v>
      </c>
      <c r="N19" s="87">
        <v>2.3303571428571434E-2</v>
      </c>
      <c r="O19" s="83">
        <v>1.0200000000000001E-4</v>
      </c>
      <c r="P19" s="85">
        <v>109</v>
      </c>
      <c r="Q19" s="73"/>
      <c r="R19" s="83">
        <v>1.1200000000000001E-7</v>
      </c>
      <c r="S19" s="84">
        <v>7.4005292684402702E-14</v>
      </c>
      <c r="T19" s="84">
        <f t="shared" si="0"/>
        <v>8.4732022900996496E-11</v>
      </c>
      <c r="U19" s="84">
        <f>R19/'סכום נכסי הקרן'!$C$42</f>
        <v>1.4668632197351137E-11</v>
      </c>
    </row>
    <row r="20" spans="2:21">
      <c r="B20" s="76" t="s">
        <v>304</v>
      </c>
      <c r="C20" s="73">
        <v>6620496</v>
      </c>
      <c r="D20" s="86" t="s">
        <v>109</v>
      </c>
      <c r="E20" s="86" t="s">
        <v>28</v>
      </c>
      <c r="F20" s="73" t="s">
        <v>305</v>
      </c>
      <c r="G20" s="86" t="s">
        <v>291</v>
      </c>
      <c r="H20" s="73" t="s">
        <v>292</v>
      </c>
      <c r="I20" s="73" t="s">
        <v>120</v>
      </c>
      <c r="J20" s="73"/>
      <c r="K20" s="85">
        <v>4.04</v>
      </c>
      <c r="L20" s="86" t="s">
        <v>122</v>
      </c>
      <c r="M20" s="87">
        <v>1E-3</v>
      </c>
      <c r="N20" s="87">
        <v>2.3725490196078433E-2</v>
      </c>
      <c r="O20" s="83">
        <v>5.1000000000000006E-5</v>
      </c>
      <c r="P20" s="85">
        <v>99.07</v>
      </c>
      <c r="Q20" s="73"/>
      <c r="R20" s="83">
        <v>5.1000000000000007E-8</v>
      </c>
      <c r="S20" s="84">
        <v>1.718396465197822E-14</v>
      </c>
      <c r="T20" s="84">
        <f t="shared" si="0"/>
        <v>3.8583331856703762E-11</v>
      </c>
      <c r="U20" s="84">
        <f>R20/'סכום נכסי הקרן'!$C$42</f>
        <v>6.6794664470081067E-12</v>
      </c>
    </row>
    <row r="21" spans="2:21">
      <c r="B21" s="76" t="s">
        <v>306</v>
      </c>
      <c r="C21" s="73">
        <v>1199850</v>
      </c>
      <c r="D21" s="86" t="s">
        <v>109</v>
      </c>
      <c r="E21" s="86" t="s">
        <v>28</v>
      </c>
      <c r="F21" s="73" t="s">
        <v>305</v>
      </c>
      <c r="G21" s="86" t="s">
        <v>291</v>
      </c>
      <c r="H21" s="73" t="s">
        <v>292</v>
      </c>
      <c r="I21" s="73" t="s">
        <v>120</v>
      </c>
      <c r="J21" s="73"/>
      <c r="K21" s="85">
        <v>2.5299999999999998</v>
      </c>
      <c r="L21" s="86" t="s">
        <v>122</v>
      </c>
      <c r="M21" s="87">
        <v>6.0000000000000001E-3</v>
      </c>
      <c r="N21" s="121">
        <v>2.35E-2</v>
      </c>
      <c r="O21" s="83">
        <v>1.2900000000000002E-4</v>
      </c>
      <c r="P21" s="85">
        <v>107.75</v>
      </c>
      <c r="Q21" s="73"/>
      <c r="R21" s="83">
        <v>1.3900000000000001E-7</v>
      </c>
      <c r="S21" s="84">
        <v>1.1599963121469185E-13</v>
      </c>
      <c r="T21" s="84">
        <f t="shared" si="0"/>
        <v>1.0515849270748672E-10</v>
      </c>
      <c r="U21" s="84">
        <f>R21/'סכום נכסי הקרן'!$C$42</f>
        <v>1.8204820316355428E-11</v>
      </c>
    </row>
    <row r="22" spans="2:21">
      <c r="B22" s="76" t="s">
        <v>307</v>
      </c>
      <c r="C22" s="73">
        <v>1199868</v>
      </c>
      <c r="D22" s="86" t="s">
        <v>109</v>
      </c>
      <c r="E22" s="86" t="s">
        <v>28</v>
      </c>
      <c r="F22" s="73" t="s">
        <v>305</v>
      </c>
      <c r="G22" s="86" t="s">
        <v>291</v>
      </c>
      <c r="H22" s="73" t="s">
        <v>292</v>
      </c>
      <c r="I22" s="73" t="s">
        <v>120</v>
      </c>
      <c r="J22" s="73"/>
      <c r="K22" s="85">
        <v>3.47</v>
      </c>
      <c r="L22" s="86" t="s">
        <v>122</v>
      </c>
      <c r="M22" s="87">
        <v>1.7500000000000002E-2</v>
      </c>
      <c r="N22" s="121">
        <v>2.4299999999999999E-2</v>
      </c>
      <c r="O22" s="83">
        <v>1.9900000000000004E-4</v>
      </c>
      <c r="P22" s="85">
        <v>109.67</v>
      </c>
      <c r="Q22" s="73"/>
      <c r="R22" s="83">
        <v>2.1700000000000002E-7</v>
      </c>
      <c r="S22" s="84">
        <v>6.026767896274061E-14</v>
      </c>
      <c r="T22" s="84">
        <f t="shared" si="0"/>
        <v>1.641682943706807E-10</v>
      </c>
      <c r="U22" s="84">
        <f>R22/'סכום נכסי הקרן'!$C$42</f>
        <v>2.8420474882367824E-11</v>
      </c>
    </row>
    <row r="23" spans="2:21">
      <c r="B23" s="76" t="s">
        <v>308</v>
      </c>
      <c r="C23" s="73">
        <v>6000210</v>
      </c>
      <c r="D23" s="86" t="s">
        <v>109</v>
      </c>
      <c r="E23" s="86" t="s">
        <v>28</v>
      </c>
      <c r="F23" s="73" t="s">
        <v>309</v>
      </c>
      <c r="G23" s="86" t="s">
        <v>310</v>
      </c>
      <c r="H23" s="73" t="s">
        <v>311</v>
      </c>
      <c r="I23" s="73" t="s">
        <v>120</v>
      </c>
      <c r="J23" s="73"/>
      <c r="K23" s="83">
        <v>4.1999999999142643</v>
      </c>
      <c r="L23" s="86" t="s">
        <v>122</v>
      </c>
      <c r="M23" s="87">
        <v>3.85E-2</v>
      </c>
      <c r="N23" s="87">
        <v>2.5199999999342696E-2</v>
      </c>
      <c r="O23" s="83">
        <v>11610.572954000001</v>
      </c>
      <c r="P23" s="85">
        <v>120.55</v>
      </c>
      <c r="Q23" s="73"/>
      <c r="R23" s="83">
        <v>13.996545796000003</v>
      </c>
      <c r="S23" s="84">
        <v>4.4956368810440966E-6</v>
      </c>
      <c r="T23" s="84">
        <f t="shared" si="0"/>
        <v>1.0588889633227842E-2</v>
      </c>
      <c r="U23" s="84">
        <f>R23/'סכום נכסי הקרן'!$C$42</f>
        <v>1.8331266278116545E-3</v>
      </c>
    </row>
    <row r="24" spans="2:21">
      <c r="B24" s="76" t="s">
        <v>312</v>
      </c>
      <c r="C24" s="73">
        <v>6000236</v>
      </c>
      <c r="D24" s="86" t="s">
        <v>109</v>
      </c>
      <c r="E24" s="86" t="s">
        <v>28</v>
      </c>
      <c r="F24" s="73" t="s">
        <v>309</v>
      </c>
      <c r="G24" s="86" t="s">
        <v>310</v>
      </c>
      <c r="H24" s="73" t="s">
        <v>311</v>
      </c>
      <c r="I24" s="73" t="s">
        <v>120</v>
      </c>
      <c r="J24" s="73"/>
      <c r="K24" s="83">
        <v>1.8599999999266768</v>
      </c>
      <c r="L24" s="86" t="s">
        <v>122</v>
      </c>
      <c r="M24" s="87">
        <v>4.4999999999999998E-2</v>
      </c>
      <c r="N24" s="87">
        <v>2.6299999999807963E-2</v>
      </c>
      <c r="O24" s="83">
        <v>4886.1805010000007</v>
      </c>
      <c r="P24" s="85">
        <v>117.23</v>
      </c>
      <c r="Q24" s="73"/>
      <c r="R24" s="83">
        <v>5.7280692970000011</v>
      </c>
      <c r="S24" s="84">
        <v>1.6531917376278902E-6</v>
      </c>
      <c r="T24" s="84">
        <f t="shared" si="0"/>
        <v>4.3334901683205265E-3</v>
      </c>
      <c r="U24" s="84">
        <f>R24/'סכום נכסי הקרן'!$C$42</f>
        <v>7.5020483677350615E-4</v>
      </c>
    </row>
    <row r="25" spans="2:21">
      <c r="B25" s="76" t="s">
        <v>313</v>
      </c>
      <c r="C25" s="73">
        <v>6000285</v>
      </c>
      <c r="D25" s="86" t="s">
        <v>109</v>
      </c>
      <c r="E25" s="86" t="s">
        <v>28</v>
      </c>
      <c r="F25" s="73" t="s">
        <v>309</v>
      </c>
      <c r="G25" s="86" t="s">
        <v>310</v>
      </c>
      <c r="H25" s="73" t="s">
        <v>311</v>
      </c>
      <c r="I25" s="73" t="s">
        <v>120</v>
      </c>
      <c r="J25" s="73"/>
      <c r="K25" s="83">
        <v>6.6599999999493962</v>
      </c>
      <c r="L25" s="86" t="s">
        <v>122</v>
      </c>
      <c r="M25" s="87">
        <v>2.3900000000000001E-2</v>
      </c>
      <c r="N25" s="87">
        <v>2.819999999979543E-2</v>
      </c>
      <c r="O25" s="83">
        <v>17191.479632000002</v>
      </c>
      <c r="P25" s="85">
        <v>108.05</v>
      </c>
      <c r="Q25" s="73"/>
      <c r="R25" s="83">
        <v>18.575393309000003</v>
      </c>
      <c r="S25" s="84">
        <v>4.4203716680362905E-6</v>
      </c>
      <c r="T25" s="84">
        <f t="shared" si="0"/>
        <v>1.4052952243332188E-2</v>
      </c>
      <c r="U25" s="84">
        <f>R25/'סכום נכסי הקרן'!$C$42</f>
        <v>2.4328179675969486E-3</v>
      </c>
    </row>
    <row r="26" spans="2:21">
      <c r="B26" s="76" t="s">
        <v>314</v>
      </c>
      <c r="C26" s="73">
        <v>6000384</v>
      </c>
      <c r="D26" s="86" t="s">
        <v>109</v>
      </c>
      <c r="E26" s="86" t="s">
        <v>28</v>
      </c>
      <c r="F26" s="73" t="s">
        <v>309</v>
      </c>
      <c r="G26" s="86" t="s">
        <v>310</v>
      </c>
      <c r="H26" s="73" t="s">
        <v>311</v>
      </c>
      <c r="I26" s="73" t="s">
        <v>120</v>
      </c>
      <c r="J26" s="73"/>
      <c r="K26" s="83">
        <v>3.7499999987241588</v>
      </c>
      <c r="L26" s="86" t="s">
        <v>122</v>
      </c>
      <c r="M26" s="87">
        <v>0.01</v>
      </c>
      <c r="N26" s="87">
        <v>2.3699999992118137E-2</v>
      </c>
      <c r="O26" s="83">
        <v>1688.5699300000006</v>
      </c>
      <c r="P26" s="85">
        <v>104.44</v>
      </c>
      <c r="Q26" s="73"/>
      <c r="R26" s="83">
        <v>1.7635423470000002</v>
      </c>
      <c r="S26" s="84">
        <v>1.4051030380090223E-6</v>
      </c>
      <c r="T26" s="84">
        <f t="shared" si="0"/>
        <v>1.3341831297578671E-3</v>
      </c>
      <c r="U26" s="84">
        <f>R26/'סכום נכסי הקרן'!$C$42</f>
        <v>2.3097101832675348E-4</v>
      </c>
    </row>
    <row r="27" spans="2:21">
      <c r="B27" s="76" t="s">
        <v>315</v>
      </c>
      <c r="C27" s="73">
        <v>6000392</v>
      </c>
      <c r="D27" s="86" t="s">
        <v>109</v>
      </c>
      <c r="E27" s="86" t="s">
        <v>28</v>
      </c>
      <c r="F27" s="73" t="s">
        <v>309</v>
      </c>
      <c r="G27" s="86" t="s">
        <v>310</v>
      </c>
      <c r="H27" s="73" t="s">
        <v>311</v>
      </c>
      <c r="I27" s="73" t="s">
        <v>120</v>
      </c>
      <c r="J27" s="73"/>
      <c r="K27" s="83">
        <v>11.639999999479919</v>
      </c>
      <c r="L27" s="86" t="s">
        <v>122</v>
      </c>
      <c r="M27" s="87">
        <v>1.2500000000000001E-2</v>
      </c>
      <c r="N27" s="87">
        <v>2.8999999999551655E-2</v>
      </c>
      <c r="O27" s="83">
        <v>7344.964237000002</v>
      </c>
      <c r="P27" s="85">
        <v>91.1</v>
      </c>
      <c r="Q27" s="73"/>
      <c r="R27" s="83">
        <v>6.6912621570000006</v>
      </c>
      <c r="S27" s="84">
        <v>1.7113672940623308E-6</v>
      </c>
      <c r="T27" s="84">
        <f t="shared" si="0"/>
        <v>5.0621801636026352E-3</v>
      </c>
      <c r="U27" s="84">
        <f>R27/'סכום נכסי הקרן'!$C$42</f>
        <v>8.7635413854542327E-4</v>
      </c>
    </row>
    <row r="28" spans="2:21">
      <c r="B28" s="76" t="s">
        <v>316</v>
      </c>
      <c r="C28" s="73">
        <v>1196781</v>
      </c>
      <c r="D28" s="86" t="s">
        <v>109</v>
      </c>
      <c r="E28" s="86" t="s">
        <v>28</v>
      </c>
      <c r="F28" s="73" t="s">
        <v>309</v>
      </c>
      <c r="G28" s="86" t="s">
        <v>310</v>
      </c>
      <c r="H28" s="73" t="s">
        <v>311</v>
      </c>
      <c r="I28" s="73" t="s">
        <v>120</v>
      </c>
      <c r="J28" s="73"/>
      <c r="K28" s="83">
        <v>8.429999997136612</v>
      </c>
      <c r="L28" s="86" t="s">
        <v>122</v>
      </c>
      <c r="M28" s="87">
        <v>0.03</v>
      </c>
      <c r="N28" s="87">
        <v>2.8899999994665162E-2</v>
      </c>
      <c r="O28" s="83">
        <v>891.82662000000016</v>
      </c>
      <c r="P28" s="85">
        <v>102.99</v>
      </c>
      <c r="Q28" s="73"/>
      <c r="R28" s="83">
        <v>0.91849224100000026</v>
      </c>
      <c r="S28" s="84">
        <v>8.0082128874681239E-7</v>
      </c>
      <c r="T28" s="84">
        <f t="shared" si="0"/>
        <v>6.9487237141785364E-4</v>
      </c>
      <c r="U28" s="84">
        <f>R28/'סכום נכסי הקרן'!$C$42</f>
        <v>1.2029486481562323E-4</v>
      </c>
    </row>
    <row r="29" spans="2:21">
      <c r="B29" s="76" t="s">
        <v>317</v>
      </c>
      <c r="C29" s="73">
        <v>1196799</v>
      </c>
      <c r="D29" s="86" t="s">
        <v>109</v>
      </c>
      <c r="E29" s="86" t="s">
        <v>28</v>
      </c>
      <c r="F29" s="73" t="s">
        <v>309</v>
      </c>
      <c r="G29" s="86" t="s">
        <v>310</v>
      </c>
      <c r="H29" s="73" t="s">
        <v>311</v>
      </c>
      <c r="I29" s="73" t="s">
        <v>120</v>
      </c>
      <c r="J29" s="73"/>
      <c r="K29" s="83">
        <v>11.159999999328269</v>
      </c>
      <c r="L29" s="86" t="s">
        <v>122</v>
      </c>
      <c r="M29" s="87">
        <v>3.2000000000000001E-2</v>
      </c>
      <c r="N29" s="87">
        <v>2.9199999998514446E-2</v>
      </c>
      <c r="O29" s="83">
        <v>5880.6876450000009</v>
      </c>
      <c r="P29" s="85">
        <v>105.31</v>
      </c>
      <c r="Q29" s="73"/>
      <c r="R29" s="83">
        <v>6.1929525260000009</v>
      </c>
      <c r="S29" s="84">
        <v>4.3125623488396318E-6</v>
      </c>
      <c r="T29" s="84">
        <f t="shared" si="0"/>
        <v>4.6851910290876438E-3</v>
      </c>
      <c r="U29" s="84">
        <f>R29/'סכום נכסי הקרן'!$C$42</f>
        <v>8.1109056088884512E-4</v>
      </c>
    </row>
    <row r="30" spans="2:21">
      <c r="B30" s="76" t="s">
        <v>318</v>
      </c>
      <c r="C30" s="73">
        <v>1147503</v>
      </c>
      <c r="D30" s="86" t="s">
        <v>109</v>
      </c>
      <c r="E30" s="86" t="s">
        <v>28</v>
      </c>
      <c r="F30" s="73" t="s">
        <v>319</v>
      </c>
      <c r="G30" s="86" t="s">
        <v>118</v>
      </c>
      <c r="H30" s="73" t="s">
        <v>311</v>
      </c>
      <c r="I30" s="73" t="s">
        <v>120</v>
      </c>
      <c r="J30" s="73"/>
      <c r="K30" s="83">
        <v>6.2399999983462298</v>
      </c>
      <c r="L30" s="86" t="s">
        <v>122</v>
      </c>
      <c r="M30" s="87">
        <v>2.6499999999999999E-2</v>
      </c>
      <c r="N30" s="87">
        <v>2.6499999992184931E-2</v>
      </c>
      <c r="O30" s="83">
        <v>1758.9101680000003</v>
      </c>
      <c r="P30" s="85">
        <v>112.76</v>
      </c>
      <c r="Q30" s="73"/>
      <c r="R30" s="83">
        <v>1.9833471470000001</v>
      </c>
      <c r="S30" s="84">
        <v>1.1761478980989107E-6</v>
      </c>
      <c r="T30" s="84">
        <f t="shared" si="0"/>
        <v>1.5004733560734825E-3</v>
      </c>
      <c r="U30" s="84">
        <f>R30/'סכום נכסי הקרן'!$C$42</f>
        <v>2.5975883766972066E-4</v>
      </c>
    </row>
    <row r="31" spans="2:21">
      <c r="B31" s="76" t="s">
        <v>320</v>
      </c>
      <c r="C31" s="73">
        <v>1134436</v>
      </c>
      <c r="D31" s="86" t="s">
        <v>109</v>
      </c>
      <c r="E31" s="86" t="s">
        <v>28</v>
      </c>
      <c r="F31" s="73" t="s">
        <v>321</v>
      </c>
      <c r="G31" s="86" t="s">
        <v>303</v>
      </c>
      <c r="H31" s="73" t="s">
        <v>322</v>
      </c>
      <c r="I31" s="73" t="s">
        <v>300</v>
      </c>
      <c r="J31" s="73"/>
      <c r="K31" s="83">
        <v>1</v>
      </c>
      <c r="L31" s="86" t="s">
        <v>122</v>
      </c>
      <c r="M31" s="87">
        <v>6.5000000000000006E-3</v>
      </c>
      <c r="N31" s="87">
        <v>2.5500000021240879E-2</v>
      </c>
      <c r="O31" s="83">
        <v>665.62019100000009</v>
      </c>
      <c r="P31" s="85">
        <v>109.23</v>
      </c>
      <c r="Q31" s="83">
        <v>2.6679630000000002E-3</v>
      </c>
      <c r="R31" s="83">
        <v>0.72972489900000015</v>
      </c>
      <c r="S31" s="84">
        <v>6.0966663347919041E-7</v>
      </c>
      <c r="T31" s="84">
        <f t="shared" si="0"/>
        <v>5.5206309690620852E-4</v>
      </c>
      <c r="U31" s="84">
        <f>R31/'סכום נכסי הקרן'!$C$42</f>
        <v>9.5572019184644703E-5</v>
      </c>
    </row>
    <row r="32" spans="2:21">
      <c r="B32" s="76" t="s">
        <v>323</v>
      </c>
      <c r="C32" s="73">
        <v>1138650</v>
      </c>
      <c r="D32" s="86" t="s">
        <v>109</v>
      </c>
      <c r="E32" s="86" t="s">
        <v>28</v>
      </c>
      <c r="F32" s="73" t="s">
        <v>321</v>
      </c>
      <c r="G32" s="86" t="s">
        <v>303</v>
      </c>
      <c r="H32" s="73" t="s">
        <v>311</v>
      </c>
      <c r="I32" s="73" t="s">
        <v>120</v>
      </c>
      <c r="J32" s="73"/>
      <c r="K32" s="83">
        <v>3.3499999999776948</v>
      </c>
      <c r="L32" s="86" t="s">
        <v>122</v>
      </c>
      <c r="M32" s="87">
        <v>1.34E-2</v>
      </c>
      <c r="N32" s="87">
        <v>2.9999999999553894E-2</v>
      </c>
      <c r="O32" s="83">
        <v>20936.028311000002</v>
      </c>
      <c r="P32" s="85">
        <v>107.07</v>
      </c>
      <c r="Q32" s="73"/>
      <c r="R32" s="83">
        <v>22.416205570000002</v>
      </c>
      <c r="S32" s="84">
        <v>6.7700632505465015E-6</v>
      </c>
      <c r="T32" s="84">
        <f t="shared" si="0"/>
        <v>1.695866467598826E-2</v>
      </c>
      <c r="U32" s="84">
        <f>R32/'סכום נכסי הקרן'!$C$42</f>
        <v>2.9358488818441416E-3</v>
      </c>
    </row>
    <row r="33" spans="2:21">
      <c r="B33" s="76" t="s">
        <v>324</v>
      </c>
      <c r="C33" s="73">
        <v>1156603</v>
      </c>
      <c r="D33" s="86" t="s">
        <v>109</v>
      </c>
      <c r="E33" s="86" t="s">
        <v>28</v>
      </c>
      <c r="F33" s="73" t="s">
        <v>321</v>
      </c>
      <c r="G33" s="86" t="s">
        <v>303</v>
      </c>
      <c r="H33" s="73" t="s">
        <v>311</v>
      </c>
      <c r="I33" s="73" t="s">
        <v>120</v>
      </c>
      <c r="J33" s="73"/>
      <c r="K33" s="83">
        <v>3.3300000000785737</v>
      </c>
      <c r="L33" s="86" t="s">
        <v>122</v>
      </c>
      <c r="M33" s="87">
        <v>1.77E-2</v>
      </c>
      <c r="N33" s="87">
        <v>3.0100000000664859E-2</v>
      </c>
      <c r="O33" s="83">
        <v>12323.945216</v>
      </c>
      <c r="P33" s="85">
        <v>107.4</v>
      </c>
      <c r="Q33" s="73"/>
      <c r="R33" s="83">
        <v>13.235917012000002</v>
      </c>
      <c r="S33" s="84">
        <v>4.4702470586022652E-6</v>
      </c>
      <c r="T33" s="84">
        <f t="shared" si="0"/>
        <v>1.0013446637289938E-2</v>
      </c>
      <c r="U33" s="84">
        <f>R33/'סכום נכסי הקרן'!$C$42</f>
        <v>1.7335071289615253E-3</v>
      </c>
    </row>
    <row r="34" spans="2:21">
      <c r="B34" s="76" t="s">
        <v>325</v>
      </c>
      <c r="C34" s="73">
        <v>1156611</v>
      </c>
      <c r="D34" s="86" t="s">
        <v>109</v>
      </c>
      <c r="E34" s="86" t="s">
        <v>28</v>
      </c>
      <c r="F34" s="73" t="s">
        <v>321</v>
      </c>
      <c r="G34" s="86" t="s">
        <v>303</v>
      </c>
      <c r="H34" s="73" t="s">
        <v>311</v>
      </c>
      <c r="I34" s="73" t="s">
        <v>120</v>
      </c>
      <c r="J34" s="73"/>
      <c r="K34" s="83">
        <v>6.3300000000421157</v>
      </c>
      <c r="L34" s="86" t="s">
        <v>122</v>
      </c>
      <c r="M34" s="87">
        <v>2.4799999999999999E-2</v>
      </c>
      <c r="N34" s="87">
        <v>3.1400000000360993E-2</v>
      </c>
      <c r="O34" s="83">
        <v>23172.767941000002</v>
      </c>
      <c r="P34" s="85">
        <v>107.59</v>
      </c>
      <c r="Q34" s="73"/>
      <c r="R34" s="83">
        <v>24.931581215000001</v>
      </c>
      <c r="S34" s="84">
        <v>7.0337951977392562E-6</v>
      </c>
      <c r="T34" s="84">
        <f t="shared" si="0"/>
        <v>1.8861636700602088E-2</v>
      </c>
      <c r="U34" s="84">
        <f>R34/'סכום נכסי הקרן'!$C$42</f>
        <v>3.2652874548323549E-3</v>
      </c>
    </row>
    <row r="35" spans="2:21">
      <c r="B35" s="76" t="s">
        <v>326</v>
      </c>
      <c r="C35" s="73">
        <v>1178672</v>
      </c>
      <c r="D35" s="86" t="s">
        <v>109</v>
      </c>
      <c r="E35" s="86" t="s">
        <v>28</v>
      </c>
      <c r="F35" s="73" t="s">
        <v>321</v>
      </c>
      <c r="G35" s="86" t="s">
        <v>303</v>
      </c>
      <c r="H35" s="73" t="s">
        <v>322</v>
      </c>
      <c r="I35" s="73" t="s">
        <v>300</v>
      </c>
      <c r="J35" s="73"/>
      <c r="K35" s="83">
        <v>7.68999999975654</v>
      </c>
      <c r="L35" s="86" t="s">
        <v>122</v>
      </c>
      <c r="M35" s="87">
        <v>9.0000000000000011E-3</v>
      </c>
      <c r="N35" s="87">
        <v>3.1999999998773947E-2</v>
      </c>
      <c r="O35" s="83">
        <v>12386.078811000001</v>
      </c>
      <c r="P35" s="85">
        <v>92.19</v>
      </c>
      <c r="Q35" s="73"/>
      <c r="R35" s="83">
        <v>11.418726462000002</v>
      </c>
      <c r="S35" s="84">
        <v>6.5066741109983429E-6</v>
      </c>
      <c r="T35" s="84">
        <f t="shared" si="0"/>
        <v>8.638676714985704E-3</v>
      </c>
      <c r="U35" s="84">
        <f>R35/'סכום נכסי הקרן'!$C$42</f>
        <v>1.4955098092253448E-3</v>
      </c>
    </row>
    <row r="36" spans="2:21">
      <c r="B36" s="76" t="s">
        <v>327</v>
      </c>
      <c r="C36" s="73">
        <v>1178680</v>
      </c>
      <c r="D36" s="86" t="s">
        <v>109</v>
      </c>
      <c r="E36" s="86" t="s">
        <v>28</v>
      </c>
      <c r="F36" s="73" t="s">
        <v>321</v>
      </c>
      <c r="G36" s="86" t="s">
        <v>303</v>
      </c>
      <c r="H36" s="73" t="s">
        <v>322</v>
      </c>
      <c r="I36" s="73" t="s">
        <v>300</v>
      </c>
      <c r="J36" s="73"/>
      <c r="K36" s="83">
        <v>11.18000000003226</v>
      </c>
      <c r="L36" s="86" t="s">
        <v>122</v>
      </c>
      <c r="M36" s="87">
        <v>1.6899999999999998E-2</v>
      </c>
      <c r="N36" s="87">
        <v>3.3200000000028047E-2</v>
      </c>
      <c r="O36" s="83">
        <v>15490.566036000002</v>
      </c>
      <c r="P36" s="85">
        <v>92.05</v>
      </c>
      <c r="Q36" s="73"/>
      <c r="R36" s="83">
        <v>14.259065203000002</v>
      </c>
      <c r="S36" s="84">
        <v>5.7845730573469613E-6</v>
      </c>
      <c r="T36" s="84">
        <f t="shared" si="0"/>
        <v>1.0787494993994628E-2</v>
      </c>
      <c r="U36" s="84">
        <f>R36/'סכום נכסי הקרן'!$C$42</f>
        <v>1.8675087762576341E-3</v>
      </c>
    </row>
    <row r="37" spans="2:21">
      <c r="B37" s="76" t="s">
        <v>328</v>
      </c>
      <c r="C37" s="73">
        <v>1133149</v>
      </c>
      <c r="D37" s="86" t="s">
        <v>109</v>
      </c>
      <c r="E37" s="86" t="s">
        <v>28</v>
      </c>
      <c r="F37" s="73" t="s">
        <v>329</v>
      </c>
      <c r="G37" s="86" t="s">
        <v>303</v>
      </c>
      <c r="H37" s="73" t="s">
        <v>330</v>
      </c>
      <c r="I37" s="73" t="s">
        <v>120</v>
      </c>
      <c r="J37" s="73"/>
      <c r="K37" s="83">
        <v>2.5200000000713771</v>
      </c>
      <c r="L37" s="86" t="s">
        <v>122</v>
      </c>
      <c r="M37" s="87">
        <v>3.2000000000000001E-2</v>
      </c>
      <c r="N37" s="87">
        <v>2.9900000000535328E-2</v>
      </c>
      <c r="O37" s="83">
        <v>7472.0430650000008</v>
      </c>
      <c r="P37" s="85">
        <v>112.5</v>
      </c>
      <c r="Q37" s="73"/>
      <c r="R37" s="83">
        <v>8.4060484449999997</v>
      </c>
      <c r="S37" s="84">
        <v>5.3263474362395984E-6</v>
      </c>
      <c r="T37" s="84">
        <f t="shared" si="0"/>
        <v>6.3594775834698736E-3</v>
      </c>
      <c r="U37" s="84">
        <f>R37/'סכום נכסי הקרן'!$C$42</f>
        <v>1.100939579221611E-3</v>
      </c>
    </row>
    <row r="38" spans="2:21">
      <c r="B38" s="76" t="s">
        <v>331</v>
      </c>
      <c r="C38" s="73">
        <v>1158609</v>
      </c>
      <c r="D38" s="86" t="s">
        <v>109</v>
      </c>
      <c r="E38" s="86" t="s">
        <v>28</v>
      </c>
      <c r="F38" s="73" t="s">
        <v>329</v>
      </c>
      <c r="G38" s="86" t="s">
        <v>303</v>
      </c>
      <c r="H38" s="73" t="s">
        <v>330</v>
      </c>
      <c r="I38" s="73" t="s">
        <v>120</v>
      </c>
      <c r="J38" s="73"/>
      <c r="K38" s="83">
        <v>4.2899999998822187</v>
      </c>
      <c r="L38" s="86" t="s">
        <v>122</v>
      </c>
      <c r="M38" s="87">
        <v>1.1399999999999999E-2</v>
      </c>
      <c r="N38" s="87">
        <v>3.099999999975963E-2</v>
      </c>
      <c r="O38" s="83">
        <v>8140.6247770000018</v>
      </c>
      <c r="P38" s="85">
        <v>100.96</v>
      </c>
      <c r="Q38" s="83">
        <v>0.10177185800000001</v>
      </c>
      <c r="R38" s="83">
        <v>8.3205467620000011</v>
      </c>
      <c r="S38" s="84">
        <v>3.4450627774300541E-6</v>
      </c>
      <c r="T38" s="84">
        <f t="shared" si="0"/>
        <v>6.294792489166038E-3</v>
      </c>
      <c r="U38" s="84">
        <f>R38/'סכום נכסי הקרן'!$C$42</f>
        <v>1.0897414297557047E-3</v>
      </c>
    </row>
    <row r="39" spans="2:21">
      <c r="B39" s="76" t="s">
        <v>332</v>
      </c>
      <c r="C39" s="73">
        <v>1172782</v>
      </c>
      <c r="D39" s="86" t="s">
        <v>109</v>
      </c>
      <c r="E39" s="86" t="s">
        <v>28</v>
      </c>
      <c r="F39" s="73" t="s">
        <v>329</v>
      </c>
      <c r="G39" s="86" t="s">
        <v>303</v>
      </c>
      <c r="H39" s="73" t="s">
        <v>330</v>
      </c>
      <c r="I39" s="73" t="s">
        <v>120</v>
      </c>
      <c r="J39" s="73"/>
      <c r="K39" s="83">
        <v>6.4999999997767093</v>
      </c>
      <c r="L39" s="86" t="s">
        <v>122</v>
      </c>
      <c r="M39" s="87">
        <v>9.1999999999999998E-3</v>
      </c>
      <c r="N39" s="87">
        <v>3.2899999998436978E-2</v>
      </c>
      <c r="O39" s="83">
        <v>11601.090102000002</v>
      </c>
      <c r="P39" s="85">
        <v>96.51</v>
      </c>
      <c r="Q39" s="73"/>
      <c r="R39" s="83">
        <v>11.196212375000002</v>
      </c>
      <c r="S39" s="84">
        <v>5.7961631516573479E-6</v>
      </c>
      <c r="T39" s="84">
        <f t="shared" si="0"/>
        <v>8.4703368157403609E-3</v>
      </c>
      <c r="U39" s="84">
        <f>R39/'סכום נכסי הקרן'!$C$42</f>
        <v>1.4663671547527342E-3</v>
      </c>
    </row>
    <row r="40" spans="2:21">
      <c r="B40" s="76" t="s">
        <v>333</v>
      </c>
      <c r="C40" s="73">
        <v>1133487</v>
      </c>
      <c r="D40" s="86" t="s">
        <v>109</v>
      </c>
      <c r="E40" s="86" t="s">
        <v>28</v>
      </c>
      <c r="F40" s="73" t="s">
        <v>334</v>
      </c>
      <c r="G40" s="86" t="s">
        <v>303</v>
      </c>
      <c r="H40" s="73" t="s">
        <v>335</v>
      </c>
      <c r="I40" s="73" t="s">
        <v>300</v>
      </c>
      <c r="J40" s="73"/>
      <c r="K40" s="83">
        <v>2.6099999999968113</v>
      </c>
      <c r="L40" s="86" t="s">
        <v>122</v>
      </c>
      <c r="M40" s="87">
        <v>2.3399999999999997E-2</v>
      </c>
      <c r="N40" s="87">
        <v>3.1400000000829154E-2</v>
      </c>
      <c r="O40" s="83">
        <v>5685.8387620000003</v>
      </c>
      <c r="P40" s="85">
        <v>110.3</v>
      </c>
      <c r="Q40" s="73"/>
      <c r="R40" s="83">
        <v>6.2714796820000007</v>
      </c>
      <c r="S40" s="84">
        <v>2.1961508377893323E-6</v>
      </c>
      <c r="T40" s="84">
        <f t="shared" si="0"/>
        <v>4.7445996431996268E-3</v>
      </c>
      <c r="U40" s="84">
        <f>R40/'סכום נכסי הקרן'!$C$42</f>
        <v>8.2137525703945239E-4</v>
      </c>
    </row>
    <row r="41" spans="2:21">
      <c r="B41" s="76" t="s">
        <v>336</v>
      </c>
      <c r="C41" s="73">
        <v>1160944</v>
      </c>
      <c r="D41" s="86" t="s">
        <v>109</v>
      </c>
      <c r="E41" s="86" t="s">
        <v>28</v>
      </c>
      <c r="F41" s="73" t="s">
        <v>334</v>
      </c>
      <c r="G41" s="86" t="s">
        <v>303</v>
      </c>
      <c r="H41" s="73" t="s">
        <v>335</v>
      </c>
      <c r="I41" s="73" t="s">
        <v>300</v>
      </c>
      <c r="J41" s="73"/>
      <c r="K41" s="83">
        <v>5.8899999999808612</v>
      </c>
      <c r="L41" s="86" t="s">
        <v>122</v>
      </c>
      <c r="M41" s="87">
        <v>6.5000000000000006E-3</v>
      </c>
      <c r="N41" s="87">
        <v>3.1799999999617252E-2</v>
      </c>
      <c r="O41" s="83">
        <v>16445.394754000004</v>
      </c>
      <c r="P41" s="85">
        <v>95.32</v>
      </c>
      <c r="Q41" s="73"/>
      <c r="R41" s="83">
        <v>15.675750170000002</v>
      </c>
      <c r="S41" s="84">
        <v>7.7038753609388628E-6</v>
      </c>
      <c r="T41" s="84">
        <f t="shared" si="0"/>
        <v>1.1859268057095891E-2</v>
      </c>
      <c r="U41" s="84">
        <f>R41/'סכום נכסי הקרן'!$C$42</f>
        <v>2.0530519076901298E-3</v>
      </c>
    </row>
    <row r="42" spans="2:21">
      <c r="B42" s="76" t="s">
        <v>337</v>
      </c>
      <c r="C42" s="73">
        <v>1195999</v>
      </c>
      <c r="D42" s="86" t="s">
        <v>109</v>
      </c>
      <c r="E42" s="86" t="s">
        <v>28</v>
      </c>
      <c r="F42" s="73" t="s">
        <v>334</v>
      </c>
      <c r="G42" s="86" t="s">
        <v>303</v>
      </c>
      <c r="H42" s="73" t="s">
        <v>335</v>
      </c>
      <c r="I42" s="73" t="s">
        <v>300</v>
      </c>
      <c r="J42" s="73"/>
      <c r="K42" s="83">
        <v>8.8000000053019285</v>
      </c>
      <c r="L42" s="86" t="s">
        <v>122</v>
      </c>
      <c r="M42" s="87">
        <v>2.64E-2</v>
      </c>
      <c r="N42" s="87">
        <v>3.0300000013673389E-2</v>
      </c>
      <c r="O42" s="83">
        <v>720.1771500000001</v>
      </c>
      <c r="P42" s="85">
        <v>99.52</v>
      </c>
      <c r="Q42" s="73"/>
      <c r="R42" s="83">
        <v>0.71672033400000013</v>
      </c>
      <c r="S42" s="84">
        <v>2.4005905000000002E-6</v>
      </c>
      <c r="T42" s="84">
        <f t="shared" si="0"/>
        <v>5.4222467637587372E-4</v>
      </c>
      <c r="U42" s="84">
        <f>R42/'סכום נכסי הקרן'!$C$42</f>
        <v>9.3868812212577322E-5</v>
      </c>
    </row>
    <row r="43" spans="2:21">
      <c r="B43" s="76" t="s">
        <v>338</v>
      </c>
      <c r="C43" s="73">
        <v>1138924</v>
      </c>
      <c r="D43" s="86" t="s">
        <v>109</v>
      </c>
      <c r="E43" s="86" t="s">
        <v>28</v>
      </c>
      <c r="F43" s="73" t="s">
        <v>339</v>
      </c>
      <c r="G43" s="86" t="s">
        <v>303</v>
      </c>
      <c r="H43" s="73" t="s">
        <v>330</v>
      </c>
      <c r="I43" s="73" t="s">
        <v>120</v>
      </c>
      <c r="J43" s="73"/>
      <c r="K43" s="83">
        <v>2.2599999995227207</v>
      </c>
      <c r="L43" s="86" t="s">
        <v>122</v>
      </c>
      <c r="M43" s="87">
        <v>1.34E-2</v>
      </c>
      <c r="N43" s="87">
        <v>2.9599999993152076E-2</v>
      </c>
      <c r="O43" s="83">
        <v>1766.164726</v>
      </c>
      <c r="P43" s="85">
        <v>109.14</v>
      </c>
      <c r="Q43" s="73"/>
      <c r="R43" s="83">
        <v>1.9275920420000003</v>
      </c>
      <c r="S43" s="84">
        <v>3.3124932348495286E-6</v>
      </c>
      <c r="T43" s="84">
        <f t="shared" si="0"/>
        <v>1.458292616486809E-3</v>
      </c>
      <c r="U43" s="84">
        <f>R43/'סכום נכסי הקרן'!$C$42</f>
        <v>2.5245659545213413E-4</v>
      </c>
    </row>
    <row r="44" spans="2:21">
      <c r="B44" s="76" t="s">
        <v>340</v>
      </c>
      <c r="C44" s="73">
        <v>1151117</v>
      </c>
      <c r="D44" s="86" t="s">
        <v>109</v>
      </c>
      <c r="E44" s="86" t="s">
        <v>28</v>
      </c>
      <c r="F44" s="73" t="s">
        <v>339</v>
      </c>
      <c r="G44" s="86" t="s">
        <v>303</v>
      </c>
      <c r="H44" s="73" t="s">
        <v>335</v>
      </c>
      <c r="I44" s="73" t="s">
        <v>300</v>
      </c>
      <c r="J44" s="73"/>
      <c r="K44" s="83">
        <v>3.5900000002482182</v>
      </c>
      <c r="L44" s="86" t="s">
        <v>122</v>
      </c>
      <c r="M44" s="87">
        <v>1.8200000000000001E-2</v>
      </c>
      <c r="N44" s="87">
        <v>2.9600000001719935E-2</v>
      </c>
      <c r="O44" s="83">
        <v>4749.781457000001</v>
      </c>
      <c r="P44" s="85">
        <v>107.72</v>
      </c>
      <c r="Q44" s="73"/>
      <c r="R44" s="83">
        <v>5.1164646470000008</v>
      </c>
      <c r="S44" s="84">
        <v>8.8976210544259751E-6</v>
      </c>
      <c r="T44" s="84">
        <f t="shared" si="0"/>
        <v>3.8707892825155621E-3</v>
      </c>
      <c r="U44" s="84">
        <f>R44/'סכום נכסי הקרן'!$C$42</f>
        <v>6.7010301837136619E-4</v>
      </c>
    </row>
    <row r="45" spans="2:21">
      <c r="B45" s="76" t="s">
        <v>341</v>
      </c>
      <c r="C45" s="73">
        <v>1161512</v>
      </c>
      <c r="D45" s="86" t="s">
        <v>109</v>
      </c>
      <c r="E45" s="86" t="s">
        <v>28</v>
      </c>
      <c r="F45" s="73" t="s">
        <v>339</v>
      </c>
      <c r="G45" s="86" t="s">
        <v>303</v>
      </c>
      <c r="H45" s="73" t="s">
        <v>335</v>
      </c>
      <c r="I45" s="73" t="s">
        <v>300</v>
      </c>
      <c r="J45" s="73"/>
      <c r="K45" s="83">
        <v>2.0299999999671958</v>
      </c>
      <c r="L45" s="86" t="s">
        <v>122</v>
      </c>
      <c r="M45" s="87">
        <v>2E-3</v>
      </c>
      <c r="N45" s="87">
        <v>2.8899999996997165E-2</v>
      </c>
      <c r="O45" s="83">
        <v>3792.2613910000005</v>
      </c>
      <c r="P45" s="85">
        <v>104.5</v>
      </c>
      <c r="Q45" s="73"/>
      <c r="R45" s="83">
        <v>3.9629132710000006</v>
      </c>
      <c r="S45" s="84">
        <v>1.1491701184848486E-5</v>
      </c>
      <c r="T45" s="84">
        <f t="shared" si="0"/>
        <v>2.9980862324378121E-3</v>
      </c>
      <c r="U45" s="84">
        <f>R45/'סכום נכסי הקרן'!$C$42</f>
        <v>5.1902247502054206E-4</v>
      </c>
    </row>
    <row r="46" spans="2:21">
      <c r="B46" s="76" t="s">
        <v>342</v>
      </c>
      <c r="C46" s="73">
        <v>7590128</v>
      </c>
      <c r="D46" s="86" t="s">
        <v>109</v>
      </c>
      <c r="E46" s="86" t="s">
        <v>28</v>
      </c>
      <c r="F46" s="73" t="s">
        <v>343</v>
      </c>
      <c r="G46" s="86" t="s">
        <v>303</v>
      </c>
      <c r="H46" s="73" t="s">
        <v>335</v>
      </c>
      <c r="I46" s="73" t="s">
        <v>300</v>
      </c>
      <c r="J46" s="73"/>
      <c r="K46" s="83">
        <v>1.45999999991382</v>
      </c>
      <c r="L46" s="86" t="s">
        <v>122</v>
      </c>
      <c r="M46" s="87">
        <v>4.7500000000000001E-2</v>
      </c>
      <c r="N46" s="87">
        <v>3.2700000000430898E-2</v>
      </c>
      <c r="O46" s="83">
        <v>1850.1242970000003</v>
      </c>
      <c r="P46" s="85">
        <v>137.97999999999999</v>
      </c>
      <c r="Q46" s="83"/>
      <c r="R46" s="83">
        <v>2.5528015070000007</v>
      </c>
      <c r="S46" s="84">
        <v>1.4334330077227765E-6</v>
      </c>
      <c r="T46" s="84">
        <f t="shared" si="0"/>
        <v>1.9312860335073429E-3</v>
      </c>
      <c r="U46" s="84">
        <f>R46/'סכום נכסי הקרן'!$C$42</f>
        <v>3.3434023552702418E-4</v>
      </c>
    </row>
    <row r="47" spans="2:21">
      <c r="B47" s="76" t="s">
        <v>344</v>
      </c>
      <c r="C47" s="73">
        <v>7590219</v>
      </c>
      <c r="D47" s="86" t="s">
        <v>109</v>
      </c>
      <c r="E47" s="86" t="s">
        <v>28</v>
      </c>
      <c r="F47" s="73" t="s">
        <v>343</v>
      </c>
      <c r="G47" s="86" t="s">
        <v>303</v>
      </c>
      <c r="H47" s="73" t="s">
        <v>335</v>
      </c>
      <c r="I47" s="73" t="s">
        <v>300</v>
      </c>
      <c r="J47" s="73"/>
      <c r="K47" s="83">
        <v>4.2800000002384273</v>
      </c>
      <c r="L47" s="86" t="s">
        <v>122</v>
      </c>
      <c r="M47" s="87">
        <v>5.0000000000000001E-3</v>
      </c>
      <c r="N47" s="87">
        <v>3.1500000001365984E-2</v>
      </c>
      <c r="O47" s="83">
        <v>4059.2682040000004</v>
      </c>
      <c r="P47" s="85">
        <v>99.19</v>
      </c>
      <c r="Q47" s="73"/>
      <c r="R47" s="83">
        <v>4.0263879430000005</v>
      </c>
      <c r="S47" s="84">
        <v>2.2742694691940608E-6</v>
      </c>
      <c r="T47" s="84">
        <f t="shared" si="0"/>
        <v>3.0461071017372516E-3</v>
      </c>
      <c r="U47" s="84">
        <f>R47/'סכום נכסי הקרן'!$C$42</f>
        <v>5.2733574839032332E-4</v>
      </c>
    </row>
    <row r="48" spans="2:21">
      <c r="B48" s="76" t="s">
        <v>345</v>
      </c>
      <c r="C48" s="73">
        <v>7590284</v>
      </c>
      <c r="D48" s="86" t="s">
        <v>109</v>
      </c>
      <c r="E48" s="86" t="s">
        <v>28</v>
      </c>
      <c r="F48" s="73" t="s">
        <v>343</v>
      </c>
      <c r="G48" s="86" t="s">
        <v>303</v>
      </c>
      <c r="H48" s="73" t="s">
        <v>335</v>
      </c>
      <c r="I48" s="73" t="s">
        <v>300</v>
      </c>
      <c r="J48" s="73"/>
      <c r="K48" s="83">
        <v>6.1000000001600512</v>
      </c>
      <c r="L48" s="86" t="s">
        <v>122</v>
      </c>
      <c r="M48" s="87">
        <v>5.8999999999999999E-3</v>
      </c>
      <c r="N48" s="87">
        <v>3.3700000000942525E-2</v>
      </c>
      <c r="O48" s="83">
        <v>12295.241587000002</v>
      </c>
      <c r="P48" s="85">
        <v>91.47</v>
      </c>
      <c r="Q48" s="73"/>
      <c r="R48" s="83">
        <v>11.246456862</v>
      </c>
      <c r="S48" s="84">
        <v>1.1183643355663798E-5</v>
      </c>
      <c r="T48" s="84">
        <f t="shared" si="0"/>
        <v>8.5083485748754743E-3</v>
      </c>
      <c r="U48" s="84">
        <f>R48/'סכום נכסי הקרן'!$C$42</f>
        <v>1.4729476717147661E-3</v>
      </c>
    </row>
    <row r="49" spans="2:21">
      <c r="B49" s="76" t="s">
        <v>346</v>
      </c>
      <c r="C49" s="73">
        <v>7670284</v>
      </c>
      <c r="D49" s="86" t="s">
        <v>109</v>
      </c>
      <c r="E49" s="86" t="s">
        <v>28</v>
      </c>
      <c r="F49" s="73" t="s">
        <v>347</v>
      </c>
      <c r="G49" s="86" t="s">
        <v>348</v>
      </c>
      <c r="H49" s="73" t="s">
        <v>330</v>
      </c>
      <c r="I49" s="73" t="s">
        <v>120</v>
      </c>
      <c r="J49" s="73"/>
      <c r="K49" s="83">
        <v>5.2800000010680685</v>
      </c>
      <c r="L49" s="86" t="s">
        <v>122</v>
      </c>
      <c r="M49" s="87">
        <v>4.4000000000000003E-3</v>
      </c>
      <c r="N49" s="87">
        <v>2.7400000004179397E-2</v>
      </c>
      <c r="O49" s="83">
        <v>2618.4049440000003</v>
      </c>
      <c r="P49" s="85">
        <v>98.69</v>
      </c>
      <c r="Q49" s="73"/>
      <c r="R49" s="83">
        <v>2.5841039580000005</v>
      </c>
      <c r="S49" s="84">
        <v>3.4598066782493692E-6</v>
      </c>
      <c r="T49" s="84">
        <f t="shared" si="0"/>
        <v>1.9549674620340332E-3</v>
      </c>
      <c r="U49" s="84">
        <f>R49/'סכום נכסי הקרן'!$C$42</f>
        <v>3.384399153537617E-4</v>
      </c>
    </row>
    <row r="50" spans="2:21">
      <c r="B50" s="76" t="s">
        <v>349</v>
      </c>
      <c r="C50" s="73">
        <v>6130207</v>
      </c>
      <c r="D50" s="86" t="s">
        <v>109</v>
      </c>
      <c r="E50" s="86" t="s">
        <v>28</v>
      </c>
      <c r="F50" s="73" t="s">
        <v>350</v>
      </c>
      <c r="G50" s="86" t="s">
        <v>303</v>
      </c>
      <c r="H50" s="73" t="s">
        <v>330</v>
      </c>
      <c r="I50" s="73" t="s">
        <v>120</v>
      </c>
      <c r="J50" s="73"/>
      <c r="K50" s="83">
        <v>3.059999999996116</v>
      </c>
      <c r="L50" s="86" t="s">
        <v>122</v>
      </c>
      <c r="M50" s="87">
        <v>1.5800000000000002E-2</v>
      </c>
      <c r="N50" s="87">
        <v>2.940000000003884E-2</v>
      </c>
      <c r="O50" s="83">
        <v>4742.8012860000008</v>
      </c>
      <c r="P50" s="85">
        <v>108.57</v>
      </c>
      <c r="Q50" s="73"/>
      <c r="R50" s="83">
        <v>5.1492594670000011</v>
      </c>
      <c r="S50" s="84">
        <v>1.0196241556911575E-5</v>
      </c>
      <c r="T50" s="84">
        <f t="shared" si="0"/>
        <v>3.8955997417947953E-3</v>
      </c>
      <c r="U50" s="84">
        <f>R50/'סכום נכסי הקרן'!$C$42</f>
        <v>6.743981536620657E-4</v>
      </c>
    </row>
    <row r="51" spans="2:21">
      <c r="B51" s="76" t="s">
        <v>351</v>
      </c>
      <c r="C51" s="73">
        <v>6130280</v>
      </c>
      <c r="D51" s="86" t="s">
        <v>109</v>
      </c>
      <c r="E51" s="86" t="s">
        <v>28</v>
      </c>
      <c r="F51" s="73" t="s">
        <v>350</v>
      </c>
      <c r="G51" s="86" t="s">
        <v>303</v>
      </c>
      <c r="H51" s="73" t="s">
        <v>330</v>
      </c>
      <c r="I51" s="73" t="s">
        <v>120</v>
      </c>
      <c r="J51" s="73"/>
      <c r="K51" s="83">
        <v>5.4900000001541871</v>
      </c>
      <c r="L51" s="86" t="s">
        <v>122</v>
      </c>
      <c r="M51" s="87">
        <v>8.3999999999999995E-3</v>
      </c>
      <c r="N51" s="87">
        <v>3.0100000001116525E-2</v>
      </c>
      <c r="O51" s="83">
        <v>3817.0163270000003</v>
      </c>
      <c r="P51" s="85">
        <v>98.55</v>
      </c>
      <c r="Q51" s="73"/>
      <c r="R51" s="83">
        <v>3.7616694580000005</v>
      </c>
      <c r="S51" s="84">
        <v>4.6497945267389454E-6</v>
      </c>
      <c r="T51" s="84">
        <f t="shared" si="0"/>
        <v>2.8458380594753134E-3</v>
      </c>
      <c r="U51" s="84">
        <f>R51/'סכום נכסי הקרן'!$C$42</f>
        <v>4.9266558685188565E-4</v>
      </c>
    </row>
    <row r="52" spans="2:21">
      <c r="B52" s="76" t="s">
        <v>352</v>
      </c>
      <c r="C52" s="73">
        <v>6040398</v>
      </c>
      <c r="D52" s="86" t="s">
        <v>109</v>
      </c>
      <c r="E52" s="86" t="s">
        <v>28</v>
      </c>
      <c r="F52" s="73" t="s">
        <v>290</v>
      </c>
      <c r="G52" s="86" t="s">
        <v>291</v>
      </c>
      <c r="H52" s="73" t="s">
        <v>335</v>
      </c>
      <c r="I52" s="73" t="s">
        <v>300</v>
      </c>
      <c r="J52" s="73"/>
      <c r="K52" s="83">
        <v>4.5200000004442016</v>
      </c>
      <c r="L52" s="86" t="s">
        <v>122</v>
      </c>
      <c r="M52" s="87">
        <v>2.7799999999999998E-2</v>
      </c>
      <c r="N52" s="87">
        <v>3.3500000002255718E-2</v>
      </c>
      <c r="O52" s="83">
        <v>5.2776000000000017E-2</v>
      </c>
      <c r="P52" s="85">
        <v>5460000</v>
      </c>
      <c r="Q52" s="73"/>
      <c r="R52" s="83">
        <v>2.881576361</v>
      </c>
      <c r="S52" s="84">
        <v>1.2619799139167867E-5</v>
      </c>
      <c r="T52" s="84">
        <f t="shared" si="0"/>
        <v>2.1800160197430547E-3</v>
      </c>
      <c r="U52" s="84">
        <f>R52/'סכום נכסי הקרן'!$C$42</f>
        <v>3.7739985525080816E-4</v>
      </c>
    </row>
    <row r="53" spans="2:21">
      <c r="B53" s="76" t="s">
        <v>353</v>
      </c>
      <c r="C53" s="73">
        <v>6040430</v>
      </c>
      <c r="D53" s="86" t="s">
        <v>109</v>
      </c>
      <c r="E53" s="86" t="s">
        <v>28</v>
      </c>
      <c r="F53" s="73" t="s">
        <v>290</v>
      </c>
      <c r="G53" s="86" t="s">
        <v>291</v>
      </c>
      <c r="H53" s="73" t="s">
        <v>335</v>
      </c>
      <c r="I53" s="73" t="s">
        <v>300</v>
      </c>
      <c r="J53" s="73"/>
      <c r="K53" s="83">
        <v>1.3999999999822477</v>
      </c>
      <c r="L53" s="86" t="s">
        <v>122</v>
      </c>
      <c r="M53" s="87">
        <v>2.4199999999999999E-2</v>
      </c>
      <c r="N53" s="87">
        <v>3.5599999998686335E-2</v>
      </c>
      <c r="O53" s="83">
        <v>0.20274100000000003</v>
      </c>
      <c r="P53" s="85">
        <v>5556939</v>
      </c>
      <c r="Q53" s="73"/>
      <c r="R53" s="83">
        <v>11.266212483</v>
      </c>
      <c r="S53" s="84">
        <v>7.0340006245012678E-6</v>
      </c>
      <c r="T53" s="84">
        <f t="shared" si="0"/>
        <v>8.5232944117593617E-3</v>
      </c>
      <c r="U53" s="84">
        <f>R53/'סכום נכסי הקרן'!$C$42</f>
        <v>1.475535064020831E-3</v>
      </c>
    </row>
    <row r="54" spans="2:21">
      <c r="B54" s="76" t="s">
        <v>354</v>
      </c>
      <c r="C54" s="73">
        <v>6040471</v>
      </c>
      <c r="D54" s="86" t="s">
        <v>109</v>
      </c>
      <c r="E54" s="86" t="s">
        <v>28</v>
      </c>
      <c r="F54" s="73" t="s">
        <v>290</v>
      </c>
      <c r="G54" s="86" t="s">
        <v>291</v>
      </c>
      <c r="H54" s="73" t="s">
        <v>335</v>
      </c>
      <c r="I54" s="73" t="s">
        <v>300</v>
      </c>
      <c r="J54" s="73"/>
      <c r="K54" s="83">
        <v>1.0100000002938863</v>
      </c>
      <c r="L54" s="86" t="s">
        <v>122</v>
      </c>
      <c r="M54" s="87">
        <v>1.95E-2</v>
      </c>
      <c r="N54" s="87">
        <v>3.5600000003297251E-2</v>
      </c>
      <c r="O54" s="83">
        <v>4.9867000000000009E-2</v>
      </c>
      <c r="P54" s="85">
        <v>5397000</v>
      </c>
      <c r="Q54" s="83">
        <v>9.8862931000000029E-2</v>
      </c>
      <c r="R54" s="83">
        <v>2.7901957180000005</v>
      </c>
      <c r="S54" s="84">
        <v>2.0092268020468191E-6</v>
      </c>
      <c r="T54" s="84">
        <f t="shared" si="0"/>
        <v>2.1108832810342714E-3</v>
      </c>
      <c r="U54" s="84">
        <f>R54/'סכום נכסי הקרן'!$C$42</f>
        <v>3.654317388032685E-4</v>
      </c>
    </row>
    <row r="55" spans="2:21">
      <c r="B55" s="76" t="s">
        <v>355</v>
      </c>
      <c r="C55" s="73">
        <v>6040620</v>
      </c>
      <c r="D55" s="86" t="s">
        <v>109</v>
      </c>
      <c r="E55" s="86" t="s">
        <v>28</v>
      </c>
      <c r="F55" s="73" t="s">
        <v>290</v>
      </c>
      <c r="G55" s="86" t="s">
        <v>291</v>
      </c>
      <c r="H55" s="73" t="s">
        <v>330</v>
      </c>
      <c r="I55" s="73" t="s">
        <v>120</v>
      </c>
      <c r="J55" s="73"/>
      <c r="K55" s="83">
        <v>4.3400000000285122</v>
      </c>
      <c r="L55" s="86" t="s">
        <v>122</v>
      </c>
      <c r="M55" s="87">
        <v>1.4999999999999999E-2</v>
      </c>
      <c r="N55" s="87">
        <v>3.7999999999762418E-2</v>
      </c>
      <c r="O55" s="83">
        <v>0.17141899999999999</v>
      </c>
      <c r="P55" s="85">
        <v>4910638</v>
      </c>
      <c r="Q55" s="73"/>
      <c r="R55" s="83">
        <v>8.4177420139999999</v>
      </c>
      <c r="S55" s="84">
        <v>6.1051000783531584E-6</v>
      </c>
      <c r="T55" s="84">
        <f t="shared" si="0"/>
        <v>6.3683241884368597E-3</v>
      </c>
      <c r="U55" s="84">
        <f>R55/'סכום נכסי הקרן'!$C$42</f>
        <v>1.1024710851388908E-3</v>
      </c>
    </row>
    <row r="56" spans="2:21">
      <c r="B56" s="76" t="s">
        <v>356</v>
      </c>
      <c r="C56" s="73">
        <v>2260446</v>
      </c>
      <c r="D56" s="86" t="s">
        <v>109</v>
      </c>
      <c r="E56" s="86" t="s">
        <v>28</v>
      </c>
      <c r="F56" s="73" t="s">
        <v>357</v>
      </c>
      <c r="G56" s="86" t="s">
        <v>303</v>
      </c>
      <c r="H56" s="73" t="s">
        <v>330</v>
      </c>
      <c r="I56" s="73" t="s">
        <v>120</v>
      </c>
      <c r="J56" s="73"/>
      <c r="K56" s="83">
        <v>2.5999999994676339</v>
      </c>
      <c r="L56" s="86" t="s">
        <v>122</v>
      </c>
      <c r="M56" s="87">
        <v>3.7000000000000005E-2</v>
      </c>
      <c r="N56" s="87">
        <v>3.0499999977374421E-2</v>
      </c>
      <c r="O56" s="83">
        <v>328.507295</v>
      </c>
      <c r="P56" s="85">
        <v>114.36</v>
      </c>
      <c r="Q56" s="73"/>
      <c r="R56" s="83">
        <v>0.37568095700000004</v>
      </c>
      <c r="S56" s="84">
        <v>8.7385010065119782E-7</v>
      </c>
      <c r="T56" s="84">
        <f t="shared" si="0"/>
        <v>2.8421613796421677E-4</v>
      </c>
      <c r="U56" s="84">
        <f>R56/'סכום נכסי הקרן'!$C$42</f>
        <v>4.9202908765909706E-5</v>
      </c>
    </row>
    <row r="57" spans="2:21">
      <c r="B57" s="76" t="s">
        <v>358</v>
      </c>
      <c r="C57" s="73">
        <v>2260495</v>
      </c>
      <c r="D57" s="86" t="s">
        <v>109</v>
      </c>
      <c r="E57" s="86" t="s">
        <v>28</v>
      </c>
      <c r="F57" s="73" t="s">
        <v>357</v>
      </c>
      <c r="G57" s="86" t="s">
        <v>303</v>
      </c>
      <c r="H57" s="73" t="s">
        <v>330</v>
      </c>
      <c r="I57" s="73" t="s">
        <v>120</v>
      </c>
      <c r="J57" s="73"/>
      <c r="K57" s="83">
        <v>4.0799999996621308</v>
      </c>
      <c r="L57" s="86" t="s">
        <v>122</v>
      </c>
      <c r="M57" s="87">
        <v>2.81E-2</v>
      </c>
      <c r="N57" s="87">
        <v>3.1199999994931966E-2</v>
      </c>
      <c r="O57" s="83">
        <v>1267.0968700000003</v>
      </c>
      <c r="P57" s="85">
        <v>112.12</v>
      </c>
      <c r="Q57" s="73"/>
      <c r="R57" s="83">
        <v>1.4206690560000002</v>
      </c>
      <c r="S57" s="84">
        <v>9.4914846093897263E-7</v>
      </c>
      <c r="T57" s="84">
        <f t="shared" si="0"/>
        <v>1.0747871695332952E-3</v>
      </c>
      <c r="U57" s="84">
        <f>R57/'סכום נכסי הקרן'!$C$42</f>
        <v>1.8606492729126824E-4</v>
      </c>
    </row>
    <row r="58" spans="2:21">
      <c r="B58" s="76" t="s">
        <v>359</v>
      </c>
      <c r="C58" s="73">
        <v>2260545</v>
      </c>
      <c r="D58" s="86" t="s">
        <v>109</v>
      </c>
      <c r="E58" s="86" t="s">
        <v>28</v>
      </c>
      <c r="F58" s="73" t="s">
        <v>357</v>
      </c>
      <c r="G58" s="86" t="s">
        <v>303</v>
      </c>
      <c r="H58" s="73" t="s">
        <v>335</v>
      </c>
      <c r="I58" s="73" t="s">
        <v>300</v>
      </c>
      <c r="J58" s="73"/>
      <c r="K58" s="83">
        <v>2.7200000014503978</v>
      </c>
      <c r="L58" s="86" t="s">
        <v>122</v>
      </c>
      <c r="M58" s="87">
        <v>2.4E-2</v>
      </c>
      <c r="N58" s="87">
        <v>2.9400000013899644E-2</v>
      </c>
      <c r="O58" s="83">
        <v>276.93010400000003</v>
      </c>
      <c r="P58" s="85">
        <v>110.4</v>
      </c>
      <c r="Q58" s="83">
        <v>2.5212856000000006E-2</v>
      </c>
      <c r="R58" s="83">
        <v>0.33094369100000004</v>
      </c>
      <c r="S58" s="84">
        <v>5.1281779497952261E-7</v>
      </c>
      <c r="T58" s="84">
        <f t="shared" si="0"/>
        <v>2.5037078932814563E-4</v>
      </c>
      <c r="U58" s="84">
        <f>R58/'סכום נכסי הקרן'!$C$42</f>
        <v>4.3343672154578796E-5</v>
      </c>
    </row>
    <row r="59" spans="2:21">
      <c r="B59" s="76" t="s">
        <v>360</v>
      </c>
      <c r="C59" s="73">
        <v>2260552</v>
      </c>
      <c r="D59" s="86" t="s">
        <v>109</v>
      </c>
      <c r="E59" s="86" t="s">
        <v>28</v>
      </c>
      <c r="F59" s="73" t="s">
        <v>357</v>
      </c>
      <c r="G59" s="86" t="s">
        <v>303</v>
      </c>
      <c r="H59" s="73" t="s">
        <v>330</v>
      </c>
      <c r="I59" s="73" t="s">
        <v>120</v>
      </c>
      <c r="J59" s="73"/>
      <c r="K59" s="83">
        <v>3.8700000000437771</v>
      </c>
      <c r="L59" s="86" t="s">
        <v>122</v>
      </c>
      <c r="M59" s="87">
        <v>2.6000000000000002E-2</v>
      </c>
      <c r="N59" s="87">
        <v>2.9300000000396075E-2</v>
      </c>
      <c r="O59" s="83">
        <v>4311.9666280000001</v>
      </c>
      <c r="P59" s="85">
        <v>111.25</v>
      </c>
      <c r="Q59" s="73"/>
      <c r="R59" s="83">
        <v>4.7970627170000011</v>
      </c>
      <c r="S59" s="84">
        <v>8.7954803038462165E-6</v>
      </c>
      <c r="T59" s="84">
        <f t="shared" si="0"/>
        <v>3.6291502499496476E-3</v>
      </c>
      <c r="U59" s="84">
        <f>R59/'סכום נכסי הקרן'!$C$42</f>
        <v>6.2827096985088331E-4</v>
      </c>
    </row>
    <row r="60" spans="2:21">
      <c r="B60" s="76" t="s">
        <v>361</v>
      </c>
      <c r="C60" s="73">
        <v>2260636</v>
      </c>
      <c r="D60" s="86" t="s">
        <v>109</v>
      </c>
      <c r="E60" s="86" t="s">
        <v>28</v>
      </c>
      <c r="F60" s="73" t="s">
        <v>357</v>
      </c>
      <c r="G60" s="86" t="s">
        <v>303</v>
      </c>
      <c r="H60" s="73" t="s">
        <v>330</v>
      </c>
      <c r="I60" s="73" t="s">
        <v>120</v>
      </c>
      <c r="J60" s="73"/>
      <c r="K60" s="83">
        <v>6.8199999999409711</v>
      </c>
      <c r="L60" s="86" t="s">
        <v>122</v>
      </c>
      <c r="M60" s="87">
        <v>3.4999999999999996E-3</v>
      </c>
      <c r="N60" s="87">
        <v>3.2999999999714376E-2</v>
      </c>
      <c r="O60" s="83">
        <v>22132.993969000006</v>
      </c>
      <c r="P60" s="85">
        <v>88.99</v>
      </c>
      <c r="Q60" s="83">
        <v>1.3104983000000001</v>
      </c>
      <c r="R60" s="83">
        <v>21.006649632000006</v>
      </c>
      <c r="S60" s="84">
        <v>7.999758951253981E-6</v>
      </c>
      <c r="T60" s="84">
        <f t="shared" si="0"/>
        <v>1.5892284979391373E-2</v>
      </c>
      <c r="U60" s="84">
        <f>R60/'סכום נכסי הקרן'!$C$42</f>
        <v>2.7512394388431219E-3</v>
      </c>
    </row>
    <row r="61" spans="2:21">
      <c r="B61" s="76" t="s">
        <v>362</v>
      </c>
      <c r="C61" s="73">
        <v>3230125</v>
      </c>
      <c r="D61" s="86" t="s">
        <v>109</v>
      </c>
      <c r="E61" s="86" t="s">
        <v>28</v>
      </c>
      <c r="F61" s="73" t="s">
        <v>363</v>
      </c>
      <c r="G61" s="86" t="s">
        <v>303</v>
      </c>
      <c r="H61" s="73" t="s">
        <v>335</v>
      </c>
      <c r="I61" s="73" t="s">
        <v>300</v>
      </c>
      <c r="J61" s="73"/>
      <c r="K61" s="85">
        <v>3.0000094189130064E-2</v>
      </c>
      <c r="L61" s="86" t="s">
        <v>122</v>
      </c>
      <c r="M61" s="87">
        <v>4.9000000000000002E-2</v>
      </c>
      <c r="N61" s="87">
        <v>5.0614035087719299E-2</v>
      </c>
      <c r="O61" s="83">
        <v>9.800000000000001E-5</v>
      </c>
      <c r="P61" s="85">
        <v>117.36</v>
      </c>
      <c r="Q61" s="73"/>
      <c r="R61" s="83">
        <v>1.1400000000000001E-7</v>
      </c>
      <c r="S61" s="84">
        <v>7.3682739641550775E-13</v>
      </c>
      <c r="T61" s="84">
        <f t="shared" si="0"/>
        <v>8.6245094738514293E-11</v>
      </c>
      <c r="U61" s="84">
        <f>R61/'סכום נכסי הקרן'!$C$42</f>
        <v>1.493057205801812E-11</v>
      </c>
    </row>
    <row r="62" spans="2:21">
      <c r="B62" s="76" t="s">
        <v>364</v>
      </c>
      <c r="C62" s="73">
        <v>3230265</v>
      </c>
      <c r="D62" s="86" t="s">
        <v>109</v>
      </c>
      <c r="E62" s="86" t="s">
        <v>28</v>
      </c>
      <c r="F62" s="73" t="s">
        <v>363</v>
      </c>
      <c r="G62" s="86" t="s">
        <v>303</v>
      </c>
      <c r="H62" s="73" t="s">
        <v>335</v>
      </c>
      <c r="I62" s="73" t="s">
        <v>300</v>
      </c>
      <c r="J62" s="73"/>
      <c r="K62" s="83">
        <v>3.270000000125207</v>
      </c>
      <c r="L62" s="86" t="s">
        <v>122</v>
      </c>
      <c r="M62" s="87">
        <v>2.35E-2</v>
      </c>
      <c r="N62" s="87">
        <v>2.8500000000670753E-2</v>
      </c>
      <c r="O62" s="83">
        <v>7877.7878910000009</v>
      </c>
      <c r="P62" s="85">
        <v>110.9</v>
      </c>
      <c r="Q62" s="83">
        <v>0.20866437300000004</v>
      </c>
      <c r="R62" s="83">
        <v>8.945131144000003</v>
      </c>
      <c r="S62" s="84">
        <v>8.3873233190893422E-6</v>
      </c>
      <c r="T62" s="84">
        <f t="shared" si="0"/>
        <v>6.7673130084448677E-3</v>
      </c>
      <c r="U62" s="84">
        <f>R62/'סכום נכסי הקרן'!$C$42</f>
        <v>1.1715432027536324E-3</v>
      </c>
    </row>
    <row r="63" spans="2:21">
      <c r="B63" s="76" t="s">
        <v>365</v>
      </c>
      <c r="C63" s="73">
        <v>3230190</v>
      </c>
      <c r="D63" s="86" t="s">
        <v>109</v>
      </c>
      <c r="E63" s="86" t="s">
        <v>28</v>
      </c>
      <c r="F63" s="73" t="s">
        <v>363</v>
      </c>
      <c r="G63" s="86" t="s">
        <v>303</v>
      </c>
      <c r="H63" s="73" t="s">
        <v>335</v>
      </c>
      <c r="I63" s="73" t="s">
        <v>300</v>
      </c>
      <c r="J63" s="73"/>
      <c r="K63" s="83">
        <v>1.7200000001474816</v>
      </c>
      <c r="L63" s="86" t="s">
        <v>122</v>
      </c>
      <c r="M63" s="87">
        <v>1.7600000000000001E-2</v>
      </c>
      <c r="N63" s="87">
        <v>2.960000000021069E-2</v>
      </c>
      <c r="O63" s="83">
        <v>3411.8850070000003</v>
      </c>
      <c r="P63" s="85">
        <v>111.29</v>
      </c>
      <c r="Q63" s="73"/>
      <c r="R63" s="83">
        <v>3.7970868770000008</v>
      </c>
      <c r="S63" s="84">
        <v>2.5545878105038704E-6</v>
      </c>
      <c r="T63" s="84">
        <f t="shared" si="0"/>
        <v>2.8726326090985472E-3</v>
      </c>
      <c r="U63" s="84">
        <f>R63/'סכום נכסי הקרן'!$C$42</f>
        <v>4.9730420375090781E-4</v>
      </c>
    </row>
    <row r="64" spans="2:21">
      <c r="B64" s="76" t="s">
        <v>366</v>
      </c>
      <c r="C64" s="73">
        <v>3230232</v>
      </c>
      <c r="D64" s="86" t="s">
        <v>109</v>
      </c>
      <c r="E64" s="86" t="s">
        <v>28</v>
      </c>
      <c r="F64" s="73" t="s">
        <v>363</v>
      </c>
      <c r="G64" s="86" t="s">
        <v>303</v>
      </c>
      <c r="H64" s="73" t="s">
        <v>335</v>
      </c>
      <c r="I64" s="73" t="s">
        <v>300</v>
      </c>
      <c r="J64" s="73"/>
      <c r="K64" s="83">
        <v>2.41000000009958</v>
      </c>
      <c r="L64" s="86" t="s">
        <v>122</v>
      </c>
      <c r="M64" s="87">
        <v>2.1499999999999998E-2</v>
      </c>
      <c r="N64" s="87">
        <v>2.9300000001327736E-2</v>
      </c>
      <c r="O64" s="83">
        <v>5365.3667770000011</v>
      </c>
      <c r="P64" s="85">
        <v>112.3</v>
      </c>
      <c r="Q64" s="73"/>
      <c r="R64" s="83">
        <v>6.0253071400000007</v>
      </c>
      <c r="S64" s="84">
        <v>4.3931841179307389E-6</v>
      </c>
      <c r="T64" s="84">
        <f t="shared" si="0"/>
        <v>4.5583612729644439E-3</v>
      </c>
      <c r="U64" s="84">
        <f>R64/'סכום נכסי הקרן'!$C$42</f>
        <v>7.8913405636369359E-4</v>
      </c>
    </row>
    <row r="65" spans="2:21">
      <c r="B65" s="76" t="s">
        <v>367</v>
      </c>
      <c r="C65" s="73">
        <v>3230273</v>
      </c>
      <c r="D65" s="86" t="s">
        <v>109</v>
      </c>
      <c r="E65" s="86" t="s">
        <v>28</v>
      </c>
      <c r="F65" s="73" t="s">
        <v>363</v>
      </c>
      <c r="G65" s="86" t="s">
        <v>303</v>
      </c>
      <c r="H65" s="73" t="s">
        <v>335</v>
      </c>
      <c r="I65" s="73" t="s">
        <v>300</v>
      </c>
      <c r="J65" s="73"/>
      <c r="K65" s="83">
        <v>4.2199999999610442</v>
      </c>
      <c r="L65" s="86" t="s">
        <v>122</v>
      </c>
      <c r="M65" s="87">
        <v>2.2499999999999999E-2</v>
      </c>
      <c r="N65" s="87">
        <v>3.089999999954551E-2</v>
      </c>
      <c r="O65" s="83">
        <v>11247.392301</v>
      </c>
      <c r="P65" s="85">
        <v>109.55</v>
      </c>
      <c r="Q65" s="73"/>
      <c r="R65" s="83">
        <v>12.321517784000001</v>
      </c>
      <c r="S65" s="84">
        <v>8.3189222180898448E-6</v>
      </c>
      <c r="T65" s="84">
        <f t="shared" si="0"/>
        <v>9.3216707772225318E-3</v>
      </c>
      <c r="U65" s="84">
        <f>R65/'סכום נכסי הקרן'!$C$42</f>
        <v>1.6137483257733661E-3</v>
      </c>
    </row>
    <row r="66" spans="2:21">
      <c r="B66" s="76" t="s">
        <v>368</v>
      </c>
      <c r="C66" s="73">
        <v>3230372</v>
      </c>
      <c r="D66" s="86" t="s">
        <v>109</v>
      </c>
      <c r="E66" s="86" t="s">
        <v>28</v>
      </c>
      <c r="F66" s="73" t="s">
        <v>363</v>
      </c>
      <c r="G66" s="86" t="s">
        <v>303</v>
      </c>
      <c r="H66" s="73" t="s">
        <v>335</v>
      </c>
      <c r="I66" s="73" t="s">
        <v>300</v>
      </c>
      <c r="J66" s="73"/>
      <c r="K66" s="83">
        <v>4.4300000003100495</v>
      </c>
      <c r="L66" s="86" t="s">
        <v>122</v>
      </c>
      <c r="M66" s="87">
        <v>6.5000000000000006E-3</v>
      </c>
      <c r="N66" s="87">
        <v>2.6800000001870147E-2</v>
      </c>
      <c r="O66" s="83">
        <v>3991.6125950000005</v>
      </c>
      <c r="P66" s="85">
        <v>101.81</v>
      </c>
      <c r="Q66" s="73"/>
      <c r="R66" s="83">
        <v>4.0638610180000008</v>
      </c>
      <c r="S66" s="84">
        <v>7.9260019919388404E-6</v>
      </c>
      <c r="T66" s="84">
        <f t="shared" si="0"/>
        <v>3.0744568289610978E-3</v>
      </c>
      <c r="U66" s="84">
        <f>R66/'סכום נכסי הקרן'!$C$42</f>
        <v>5.3224359441245508E-4</v>
      </c>
    </row>
    <row r="67" spans="2:21">
      <c r="B67" s="76" t="s">
        <v>369</v>
      </c>
      <c r="C67" s="73">
        <v>3230398</v>
      </c>
      <c r="D67" s="86" t="s">
        <v>109</v>
      </c>
      <c r="E67" s="86" t="s">
        <v>28</v>
      </c>
      <c r="F67" s="73" t="s">
        <v>363</v>
      </c>
      <c r="G67" s="86" t="s">
        <v>303</v>
      </c>
      <c r="H67" s="73" t="s">
        <v>335</v>
      </c>
      <c r="I67" s="73" t="s">
        <v>300</v>
      </c>
      <c r="J67" s="73"/>
      <c r="K67" s="83">
        <v>5.1700000116797407</v>
      </c>
      <c r="L67" s="86" t="s">
        <v>122</v>
      </c>
      <c r="M67" s="87">
        <v>1.43E-2</v>
      </c>
      <c r="N67" s="87">
        <v>3.0800000072808774E-2</v>
      </c>
      <c r="O67" s="83">
        <v>64.161674000000005</v>
      </c>
      <c r="P67" s="85">
        <v>102.75</v>
      </c>
      <c r="Q67" s="73"/>
      <c r="R67" s="83">
        <v>6.5926119000000019E-2</v>
      </c>
      <c r="S67" s="84">
        <v>1.5947920560747665E-7</v>
      </c>
      <c r="T67" s="84">
        <f t="shared" si="0"/>
        <v>4.9875477007873406E-5</v>
      </c>
      <c r="U67" s="84">
        <f>R67/'סכום נכסי הקרן'!$C$42</f>
        <v>8.6343392125875241E-6</v>
      </c>
    </row>
    <row r="68" spans="2:21">
      <c r="B68" s="76" t="s">
        <v>370</v>
      </c>
      <c r="C68" s="73">
        <v>3230422</v>
      </c>
      <c r="D68" s="86" t="s">
        <v>109</v>
      </c>
      <c r="E68" s="86" t="s">
        <v>28</v>
      </c>
      <c r="F68" s="73" t="s">
        <v>363</v>
      </c>
      <c r="G68" s="86" t="s">
        <v>303</v>
      </c>
      <c r="H68" s="73" t="s">
        <v>335</v>
      </c>
      <c r="I68" s="73" t="s">
        <v>300</v>
      </c>
      <c r="J68" s="73"/>
      <c r="K68" s="83">
        <v>5.9900000002569413</v>
      </c>
      <c r="L68" s="86" t="s">
        <v>122</v>
      </c>
      <c r="M68" s="87">
        <v>2.5000000000000001E-3</v>
      </c>
      <c r="N68" s="87">
        <v>3.1100000001828686E-2</v>
      </c>
      <c r="O68" s="83">
        <v>9370.0194710000014</v>
      </c>
      <c r="P68" s="85">
        <v>92.21</v>
      </c>
      <c r="Q68" s="73"/>
      <c r="R68" s="83">
        <v>8.6400948220000018</v>
      </c>
      <c r="S68" s="84">
        <v>7.22094473794193E-6</v>
      </c>
      <c r="T68" s="84">
        <f t="shared" si="0"/>
        <v>6.5365420743257619E-3</v>
      </c>
      <c r="U68" s="84">
        <f>R68/'סכום נכסי הקרן'!$C$42</f>
        <v>1.1315926169121076E-3</v>
      </c>
    </row>
    <row r="69" spans="2:21">
      <c r="B69" s="76" t="s">
        <v>371</v>
      </c>
      <c r="C69" s="73">
        <v>1194638</v>
      </c>
      <c r="D69" s="86" t="s">
        <v>109</v>
      </c>
      <c r="E69" s="86" t="s">
        <v>28</v>
      </c>
      <c r="F69" s="73" t="s">
        <v>363</v>
      </c>
      <c r="G69" s="86" t="s">
        <v>303</v>
      </c>
      <c r="H69" s="73" t="s">
        <v>335</v>
      </c>
      <c r="I69" s="73" t="s">
        <v>300</v>
      </c>
      <c r="J69" s="73"/>
      <c r="K69" s="83">
        <v>6.7300000003313931</v>
      </c>
      <c r="L69" s="86" t="s">
        <v>122</v>
      </c>
      <c r="M69" s="87">
        <v>3.61E-2</v>
      </c>
      <c r="N69" s="87">
        <v>3.3500000002188453E-2</v>
      </c>
      <c r="O69" s="83">
        <v>6093.1615380000012</v>
      </c>
      <c r="P69" s="85">
        <v>104.99</v>
      </c>
      <c r="Q69" s="73"/>
      <c r="R69" s="83">
        <v>6.397210556000001</v>
      </c>
      <c r="S69" s="84">
        <v>1.3262350632192292E-5</v>
      </c>
      <c r="T69" s="84">
        <f t="shared" si="0"/>
        <v>4.8397195654775764E-3</v>
      </c>
      <c r="U69" s="84">
        <f>R69/'סכום נכסי הקרן'!$C$42</f>
        <v>8.3784222084800145E-4</v>
      </c>
    </row>
    <row r="70" spans="2:21">
      <c r="B70" s="76" t="s">
        <v>372</v>
      </c>
      <c r="C70" s="73">
        <v>1199876</v>
      </c>
      <c r="D70" s="86" t="s">
        <v>109</v>
      </c>
      <c r="E70" s="86" t="s">
        <v>28</v>
      </c>
      <c r="F70" s="73" t="s">
        <v>305</v>
      </c>
      <c r="G70" s="86" t="s">
        <v>291</v>
      </c>
      <c r="H70" s="73" t="s">
        <v>330</v>
      </c>
      <c r="I70" s="73" t="s">
        <v>120</v>
      </c>
      <c r="J70" s="73"/>
      <c r="K70" s="85">
        <v>0.25</v>
      </c>
      <c r="L70" s="86" t="s">
        <v>122</v>
      </c>
      <c r="M70" s="87">
        <v>1.5900000000000001E-2</v>
      </c>
      <c r="N70" s="121">
        <v>6.3100000000000003E-2</v>
      </c>
      <c r="O70" s="83">
        <v>0.16211999999999999</v>
      </c>
      <c r="P70" s="85">
        <v>5566402</v>
      </c>
      <c r="Q70" s="73"/>
      <c r="R70" s="83">
        <v>9.024270309000002</v>
      </c>
      <c r="S70" s="84">
        <v>1.0829659318637274E-5</v>
      </c>
      <c r="T70" s="84">
        <f t="shared" si="0"/>
        <v>6.827184629347954E-3</v>
      </c>
      <c r="U70" s="84">
        <f>R70/'סכום נכסי הקרן'!$C$42</f>
        <v>1.1819080536803329E-3</v>
      </c>
    </row>
    <row r="71" spans="2:21">
      <c r="B71" s="76" t="s">
        <v>373</v>
      </c>
      <c r="C71" s="73">
        <v>1199884</v>
      </c>
      <c r="D71" s="86" t="s">
        <v>109</v>
      </c>
      <c r="E71" s="86" t="s">
        <v>28</v>
      </c>
      <c r="F71" s="73" t="s">
        <v>305</v>
      </c>
      <c r="G71" s="86" t="s">
        <v>291</v>
      </c>
      <c r="H71" s="73" t="s">
        <v>330</v>
      </c>
      <c r="I71" s="73" t="s">
        <v>120</v>
      </c>
      <c r="J71" s="73"/>
      <c r="K71" s="85">
        <v>1.49</v>
      </c>
      <c r="L71" s="86" t="s">
        <v>122</v>
      </c>
      <c r="M71" s="87">
        <v>2.0199999999999999E-2</v>
      </c>
      <c r="N71" s="121">
        <v>3.3799999999999997E-2</v>
      </c>
      <c r="O71" s="83">
        <v>0.11885000000000001</v>
      </c>
      <c r="P71" s="122">
        <v>5510000</v>
      </c>
      <c r="Q71" s="73"/>
      <c r="R71" s="83">
        <v>6.5486433980000012</v>
      </c>
      <c r="S71" s="84">
        <v>5.6474221905440727E-6</v>
      </c>
      <c r="T71" s="84">
        <f t="shared" si="0"/>
        <v>4.9542839497303173E-3</v>
      </c>
      <c r="U71" s="84">
        <f>R71/'סכום נכסי הקרן'!$C$42</f>
        <v>8.5767536961494425E-4</v>
      </c>
    </row>
    <row r="72" spans="2:21">
      <c r="B72" s="76" t="s">
        <v>374</v>
      </c>
      <c r="C72" s="73">
        <v>1199892</v>
      </c>
      <c r="D72" s="86" t="s">
        <v>109</v>
      </c>
      <c r="E72" s="86" t="s">
        <v>28</v>
      </c>
      <c r="F72" s="73" t="s">
        <v>305</v>
      </c>
      <c r="G72" s="86" t="s">
        <v>291</v>
      </c>
      <c r="H72" s="73" t="s">
        <v>330</v>
      </c>
      <c r="I72" s="73" t="s">
        <v>120</v>
      </c>
      <c r="J72" s="73"/>
      <c r="K72" s="85">
        <v>2.56</v>
      </c>
      <c r="L72" s="86" t="s">
        <v>122</v>
      </c>
      <c r="M72" s="87">
        <v>2.5899999999999999E-2</v>
      </c>
      <c r="N72" s="121">
        <v>3.6600000000000001E-2</v>
      </c>
      <c r="O72" s="83">
        <v>0.26258200000000004</v>
      </c>
      <c r="P72" s="85">
        <v>5459551</v>
      </c>
      <c r="Q72" s="73"/>
      <c r="R72" s="83">
        <v>14.335796066000002</v>
      </c>
      <c r="S72" s="84">
        <v>1.2431094068077453E-5</v>
      </c>
      <c r="T72" s="84">
        <f t="shared" si="0"/>
        <v>1.0845544647931495E-2</v>
      </c>
      <c r="U72" s="84">
        <f>R72/'סכום נכסי הקרן'!$C$42</f>
        <v>1.8775582120391728E-3</v>
      </c>
    </row>
    <row r="73" spans="2:21">
      <c r="B73" s="76" t="s">
        <v>375</v>
      </c>
      <c r="C73" s="73">
        <v>6620462</v>
      </c>
      <c r="D73" s="86" t="s">
        <v>109</v>
      </c>
      <c r="E73" s="86" t="s">
        <v>28</v>
      </c>
      <c r="F73" s="73" t="s">
        <v>305</v>
      </c>
      <c r="G73" s="86" t="s">
        <v>291</v>
      </c>
      <c r="H73" s="73" t="s">
        <v>330</v>
      </c>
      <c r="I73" s="73" t="s">
        <v>120</v>
      </c>
      <c r="J73" s="73"/>
      <c r="K73" s="83">
        <v>2.8000000002756038</v>
      </c>
      <c r="L73" s="86" t="s">
        <v>122</v>
      </c>
      <c r="M73" s="87">
        <v>2.9700000000000001E-2</v>
      </c>
      <c r="N73" s="87">
        <v>2.9100000002704365E-2</v>
      </c>
      <c r="O73" s="83">
        <v>0.10378600000000002</v>
      </c>
      <c r="P73" s="85">
        <v>5593655</v>
      </c>
      <c r="Q73" s="73"/>
      <c r="R73" s="83">
        <v>5.8054369730000008</v>
      </c>
      <c r="S73" s="84">
        <v>7.4132857142857155E-6</v>
      </c>
      <c r="T73" s="84">
        <f t="shared" si="0"/>
        <v>4.3920215941654264E-3</v>
      </c>
      <c r="U73" s="84">
        <f>R73/'סכום נכסי הקרן'!$C$42</f>
        <v>7.6033767590929038E-4</v>
      </c>
    </row>
    <row r="74" spans="2:21">
      <c r="B74" s="76" t="s">
        <v>376</v>
      </c>
      <c r="C74" s="73">
        <v>6620553</v>
      </c>
      <c r="D74" s="86" t="s">
        <v>109</v>
      </c>
      <c r="E74" s="86" t="s">
        <v>28</v>
      </c>
      <c r="F74" s="73" t="s">
        <v>305</v>
      </c>
      <c r="G74" s="86" t="s">
        <v>291</v>
      </c>
      <c r="H74" s="73" t="s">
        <v>330</v>
      </c>
      <c r="I74" s="73" t="s">
        <v>120</v>
      </c>
      <c r="J74" s="73"/>
      <c r="K74" s="83">
        <v>4.3699999999080834</v>
      </c>
      <c r="L74" s="86" t="s">
        <v>122</v>
      </c>
      <c r="M74" s="87">
        <v>8.3999999999999995E-3</v>
      </c>
      <c r="N74" s="87">
        <v>3.4499999998468062E-2</v>
      </c>
      <c r="O74" s="83">
        <v>6.7165000000000002E-2</v>
      </c>
      <c r="P74" s="85">
        <v>4859428</v>
      </c>
      <c r="Q74" s="73"/>
      <c r="R74" s="83">
        <v>3.2638291900000005</v>
      </c>
      <c r="S74" s="84">
        <v>8.4452407896391309E-6</v>
      </c>
      <c r="T74" s="84">
        <f t="shared" si="0"/>
        <v>2.4692040149287575E-3</v>
      </c>
      <c r="U74" s="84">
        <f>R74/'סכום נכסי הקרן'!$C$42</f>
        <v>4.2746348163471854E-4</v>
      </c>
    </row>
    <row r="75" spans="2:21">
      <c r="B75" s="76" t="s">
        <v>377</v>
      </c>
      <c r="C75" s="73">
        <v>1191329</v>
      </c>
      <c r="D75" s="86" t="s">
        <v>109</v>
      </c>
      <c r="E75" s="86" t="s">
        <v>28</v>
      </c>
      <c r="F75" s="73" t="s">
        <v>305</v>
      </c>
      <c r="G75" s="86" t="s">
        <v>291</v>
      </c>
      <c r="H75" s="73" t="s">
        <v>330</v>
      </c>
      <c r="I75" s="73" t="s">
        <v>120</v>
      </c>
      <c r="J75" s="73"/>
      <c r="K75" s="83">
        <v>4.7300000000469788</v>
      </c>
      <c r="L75" s="86" t="s">
        <v>122</v>
      </c>
      <c r="M75" s="87">
        <v>3.0899999999999997E-2</v>
      </c>
      <c r="N75" s="87">
        <v>3.5200000000433655E-2</v>
      </c>
      <c r="O75" s="83">
        <v>0.15978300000000004</v>
      </c>
      <c r="P75" s="85">
        <v>5195474</v>
      </c>
      <c r="Q75" s="73"/>
      <c r="R75" s="83">
        <v>8.3014744570000012</v>
      </c>
      <c r="S75" s="84">
        <v>8.4096315789473698E-6</v>
      </c>
      <c r="T75" s="84">
        <f t="shared" si="0"/>
        <v>6.2803636053800132E-3</v>
      </c>
      <c r="U75" s="84">
        <f>R75/'סכום נכסי הקרן'!$C$42</f>
        <v>1.0872435312985558E-3</v>
      </c>
    </row>
    <row r="76" spans="2:21">
      <c r="B76" s="76" t="s">
        <v>378</v>
      </c>
      <c r="C76" s="73">
        <v>1157569</v>
      </c>
      <c r="D76" s="86" t="s">
        <v>109</v>
      </c>
      <c r="E76" s="86" t="s">
        <v>28</v>
      </c>
      <c r="F76" s="73" t="s">
        <v>379</v>
      </c>
      <c r="G76" s="86" t="s">
        <v>303</v>
      </c>
      <c r="H76" s="73" t="s">
        <v>335</v>
      </c>
      <c r="I76" s="73" t="s">
        <v>300</v>
      </c>
      <c r="J76" s="73"/>
      <c r="K76" s="83">
        <v>2.9700000001574298</v>
      </c>
      <c r="L76" s="86" t="s">
        <v>122</v>
      </c>
      <c r="M76" s="87">
        <v>1.4199999999999999E-2</v>
      </c>
      <c r="N76" s="87">
        <v>2.9600000001194296E-2</v>
      </c>
      <c r="O76" s="83">
        <v>3442.5072710000004</v>
      </c>
      <c r="P76" s="85">
        <v>107.02</v>
      </c>
      <c r="Q76" s="73"/>
      <c r="R76" s="83">
        <v>3.6841712860000007</v>
      </c>
      <c r="S76" s="84">
        <v>3.5755203947060409E-6</v>
      </c>
      <c r="T76" s="84">
        <f t="shared" ref="T76:T139" si="1">IFERROR(R76/$R$11,0)</f>
        <v>2.7872079087191584E-3</v>
      </c>
      <c r="U76" s="84">
        <f>R76/'סכום נכסי הקרן'!$C$42</f>
        <v>4.8251565666407271E-4</v>
      </c>
    </row>
    <row r="77" spans="2:21">
      <c r="B77" s="76" t="s">
        <v>380</v>
      </c>
      <c r="C77" s="73">
        <v>1129899</v>
      </c>
      <c r="D77" s="86" t="s">
        <v>109</v>
      </c>
      <c r="E77" s="86" t="s">
        <v>28</v>
      </c>
      <c r="F77" s="73" t="s">
        <v>381</v>
      </c>
      <c r="G77" s="86" t="s">
        <v>303</v>
      </c>
      <c r="H77" s="73" t="s">
        <v>335</v>
      </c>
      <c r="I77" s="73" t="s">
        <v>300</v>
      </c>
      <c r="J77" s="73"/>
      <c r="K77" s="83">
        <v>0.96999998476833182</v>
      </c>
      <c r="L77" s="86" t="s">
        <v>122</v>
      </c>
      <c r="M77" s="87">
        <v>0.04</v>
      </c>
      <c r="N77" s="87">
        <v>3.009999980310283E-2</v>
      </c>
      <c r="O77" s="83">
        <v>47.960093000000008</v>
      </c>
      <c r="P77" s="85">
        <v>112.25</v>
      </c>
      <c r="Q77" s="73"/>
      <c r="R77" s="83">
        <v>5.3835206000000004E-2</v>
      </c>
      <c r="S77" s="84">
        <v>5.8911134445683787E-7</v>
      </c>
      <c r="T77" s="84">
        <f t="shared" si="1"/>
        <v>4.0728267032784496E-5</v>
      </c>
      <c r="U77" s="84">
        <f>R77/'סכום נכסי הקרן'!$C$42</f>
        <v>7.0507931793092054E-6</v>
      </c>
    </row>
    <row r="78" spans="2:21">
      <c r="B78" s="76" t="s">
        <v>382</v>
      </c>
      <c r="C78" s="73">
        <v>1136753</v>
      </c>
      <c r="D78" s="86" t="s">
        <v>109</v>
      </c>
      <c r="E78" s="86" t="s">
        <v>28</v>
      </c>
      <c r="F78" s="73" t="s">
        <v>381</v>
      </c>
      <c r="G78" s="86" t="s">
        <v>303</v>
      </c>
      <c r="H78" s="73" t="s">
        <v>335</v>
      </c>
      <c r="I78" s="73" t="s">
        <v>300</v>
      </c>
      <c r="J78" s="73"/>
      <c r="K78" s="83">
        <v>2.9200000001442237</v>
      </c>
      <c r="L78" s="86" t="s">
        <v>122</v>
      </c>
      <c r="M78" s="87">
        <v>0.04</v>
      </c>
      <c r="N78" s="87">
        <v>2.8800000000618099E-2</v>
      </c>
      <c r="O78" s="83">
        <v>8384.1183899999996</v>
      </c>
      <c r="P78" s="85">
        <v>115.78</v>
      </c>
      <c r="Q78" s="73"/>
      <c r="R78" s="83">
        <v>9.7071327300000014</v>
      </c>
      <c r="S78" s="84">
        <v>9.2582675100679084E-6</v>
      </c>
      <c r="T78" s="84">
        <f t="shared" si="1"/>
        <v>7.3437945784051127E-3</v>
      </c>
      <c r="U78" s="84">
        <f>R78/'סכום נכסי הקרן'!$C$42</f>
        <v>1.2713424973860629E-3</v>
      </c>
    </row>
    <row r="79" spans="2:21">
      <c r="B79" s="76" t="s">
        <v>383</v>
      </c>
      <c r="C79" s="73">
        <v>1138544</v>
      </c>
      <c r="D79" s="86" t="s">
        <v>109</v>
      </c>
      <c r="E79" s="86" t="s">
        <v>28</v>
      </c>
      <c r="F79" s="73" t="s">
        <v>381</v>
      </c>
      <c r="G79" s="86" t="s">
        <v>303</v>
      </c>
      <c r="H79" s="73" t="s">
        <v>335</v>
      </c>
      <c r="I79" s="73" t="s">
        <v>300</v>
      </c>
      <c r="J79" s="73"/>
      <c r="K79" s="83">
        <v>4.2700000000930745</v>
      </c>
      <c r="L79" s="86" t="s">
        <v>122</v>
      </c>
      <c r="M79" s="87">
        <v>3.5000000000000003E-2</v>
      </c>
      <c r="N79" s="87">
        <v>3.1200000002260374E-2</v>
      </c>
      <c r="O79" s="83">
        <v>2612.7718460000006</v>
      </c>
      <c r="P79" s="85">
        <v>115.14</v>
      </c>
      <c r="Q79" s="73"/>
      <c r="R79" s="83">
        <v>3.0083456360000005</v>
      </c>
      <c r="S79" s="84">
        <v>2.9636297852535464E-6</v>
      </c>
      <c r="T79" s="84">
        <f t="shared" si="1"/>
        <v>2.2759215296755792E-3</v>
      </c>
      <c r="U79" s="84">
        <f>R79/'סכום נכסי הקרן'!$C$42</f>
        <v>3.9400281836598556E-4</v>
      </c>
    </row>
    <row r="80" spans="2:21">
      <c r="B80" s="76" t="s">
        <v>384</v>
      </c>
      <c r="C80" s="73">
        <v>1171271</v>
      </c>
      <c r="D80" s="86" t="s">
        <v>109</v>
      </c>
      <c r="E80" s="86" t="s">
        <v>28</v>
      </c>
      <c r="F80" s="73" t="s">
        <v>381</v>
      </c>
      <c r="G80" s="86" t="s">
        <v>303</v>
      </c>
      <c r="H80" s="73" t="s">
        <v>335</v>
      </c>
      <c r="I80" s="73" t="s">
        <v>300</v>
      </c>
      <c r="J80" s="73"/>
      <c r="K80" s="83">
        <v>6.8199999999506717</v>
      </c>
      <c r="L80" s="86" t="s">
        <v>122</v>
      </c>
      <c r="M80" s="87">
        <v>2.5000000000000001E-2</v>
      </c>
      <c r="N80" s="87">
        <v>3.1799999998437946E-2</v>
      </c>
      <c r="O80" s="83">
        <v>4565.8691360000012</v>
      </c>
      <c r="P80" s="85">
        <v>106.56</v>
      </c>
      <c r="Q80" s="73"/>
      <c r="R80" s="83">
        <v>4.8653899320000011</v>
      </c>
      <c r="S80" s="84">
        <v>7.7060622961719988E-6</v>
      </c>
      <c r="T80" s="84">
        <f t="shared" si="1"/>
        <v>3.680842242325909E-3</v>
      </c>
      <c r="U80" s="84">
        <f>R80/'סכום נכסי הקרן'!$C$42</f>
        <v>6.372197804393148E-4</v>
      </c>
    </row>
    <row r="81" spans="2:21">
      <c r="B81" s="76" t="s">
        <v>385</v>
      </c>
      <c r="C81" s="73">
        <v>1410307</v>
      </c>
      <c r="D81" s="86" t="s">
        <v>109</v>
      </c>
      <c r="E81" s="86" t="s">
        <v>28</v>
      </c>
      <c r="F81" s="73" t="s">
        <v>386</v>
      </c>
      <c r="G81" s="86" t="s">
        <v>118</v>
      </c>
      <c r="H81" s="73" t="s">
        <v>335</v>
      </c>
      <c r="I81" s="73" t="s">
        <v>300</v>
      </c>
      <c r="J81" s="73"/>
      <c r="K81" s="83">
        <v>1.4499999998981212</v>
      </c>
      <c r="L81" s="86" t="s">
        <v>122</v>
      </c>
      <c r="M81" s="87">
        <v>1.8000000000000002E-2</v>
      </c>
      <c r="N81" s="87">
        <v>3.2899999995721116E-2</v>
      </c>
      <c r="O81" s="83">
        <v>2687.0104740000006</v>
      </c>
      <c r="P81" s="85">
        <v>109.59</v>
      </c>
      <c r="Q81" s="73"/>
      <c r="R81" s="83">
        <v>2.944694794000001</v>
      </c>
      <c r="S81" s="84">
        <v>3.0074254219435562E-6</v>
      </c>
      <c r="T81" s="84">
        <f t="shared" si="1"/>
        <v>2.2277673814433321E-3</v>
      </c>
      <c r="U81" s="84">
        <f>R81/'סכום נכסי הקרן'!$C$42</f>
        <v>3.8566647202357751E-4</v>
      </c>
    </row>
    <row r="82" spans="2:21">
      <c r="B82" s="76" t="s">
        <v>387</v>
      </c>
      <c r="C82" s="73">
        <v>1192749</v>
      </c>
      <c r="D82" s="86" t="s">
        <v>109</v>
      </c>
      <c r="E82" s="86" t="s">
        <v>28</v>
      </c>
      <c r="F82" s="73" t="s">
        <v>386</v>
      </c>
      <c r="G82" s="86" t="s">
        <v>118</v>
      </c>
      <c r="H82" s="73" t="s">
        <v>335</v>
      </c>
      <c r="I82" s="73" t="s">
        <v>300</v>
      </c>
      <c r="J82" s="73"/>
      <c r="K82" s="83">
        <v>3.9399999996923012</v>
      </c>
      <c r="L82" s="86" t="s">
        <v>122</v>
      </c>
      <c r="M82" s="87">
        <v>2.2000000000000002E-2</v>
      </c>
      <c r="N82" s="87">
        <v>3.079999999769225E-2</v>
      </c>
      <c r="O82" s="83">
        <v>2087.4705310000004</v>
      </c>
      <c r="P82" s="85">
        <v>99.64</v>
      </c>
      <c r="Q82" s="73"/>
      <c r="R82" s="83">
        <v>2.0799556060000004</v>
      </c>
      <c r="S82" s="84">
        <v>7.6274627063419949E-6</v>
      </c>
      <c r="T82" s="84">
        <f t="shared" si="1"/>
        <v>1.573561125362929E-3</v>
      </c>
      <c r="U82" s="84">
        <f>R82/'סכום נכסי הקרן'!$C$42</f>
        <v>2.7241164081457677E-4</v>
      </c>
    </row>
    <row r="83" spans="2:21">
      <c r="B83" s="76" t="s">
        <v>388</v>
      </c>
      <c r="C83" s="73">
        <v>1110915</v>
      </c>
      <c r="D83" s="86" t="s">
        <v>109</v>
      </c>
      <c r="E83" s="86" t="s">
        <v>28</v>
      </c>
      <c r="F83" s="73" t="s">
        <v>389</v>
      </c>
      <c r="G83" s="86" t="s">
        <v>390</v>
      </c>
      <c r="H83" s="73" t="s">
        <v>391</v>
      </c>
      <c r="I83" s="73" t="s">
        <v>300</v>
      </c>
      <c r="J83" s="73"/>
      <c r="K83" s="83">
        <v>5.6300000000446353</v>
      </c>
      <c r="L83" s="86" t="s">
        <v>122</v>
      </c>
      <c r="M83" s="87">
        <v>5.1500000000000004E-2</v>
      </c>
      <c r="N83" s="87">
        <v>3.2600000000407546E-2</v>
      </c>
      <c r="O83" s="83">
        <v>13631.951453000001</v>
      </c>
      <c r="P83" s="85">
        <v>151.19999999999999</v>
      </c>
      <c r="Q83" s="73"/>
      <c r="R83" s="83">
        <v>20.611510016000004</v>
      </c>
      <c r="S83" s="84">
        <v>4.3589183209610413E-6</v>
      </c>
      <c r="T83" s="84">
        <f t="shared" si="1"/>
        <v>1.5593347666962775E-2</v>
      </c>
      <c r="U83" s="84">
        <f>R83/'סכום נכסי הקרן'!$C$42</f>
        <v>2.6994880308635985E-3</v>
      </c>
    </row>
    <row r="84" spans="2:21">
      <c r="B84" s="76" t="s">
        <v>392</v>
      </c>
      <c r="C84" s="73">
        <v>2300184</v>
      </c>
      <c r="D84" s="86" t="s">
        <v>109</v>
      </c>
      <c r="E84" s="86" t="s">
        <v>28</v>
      </c>
      <c r="F84" s="73" t="s">
        <v>393</v>
      </c>
      <c r="G84" s="86" t="s">
        <v>145</v>
      </c>
      <c r="H84" s="73" t="s">
        <v>394</v>
      </c>
      <c r="I84" s="73" t="s">
        <v>120</v>
      </c>
      <c r="J84" s="73"/>
      <c r="K84" s="83">
        <v>1.1500000005237947</v>
      </c>
      <c r="L84" s="86" t="s">
        <v>122</v>
      </c>
      <c r="M84" s="87">
        <v>2.2000000000000002E-2</v>
      </c>
      <c r="N84" s="87">
        <v>2.7500000026189738E-2</v>
      </c>
      <c r="O84" s="83">
        <v>256.51356300000003</v>
      </c>
      <c r="P84" s="85">
        <v>111.64</v>
      </c>
      <c r="Q84" s="73"/>
      <c r="R84" s="83">
        <v>0.286371759</v>
      </c>
      <c r="S84" s="84">
        <v>3.232622256252619E-7</v>
      </c>
      <c r="T84" s="84">
        <f t="shared" si="1"/>
        <v>2.166505218016665E-4</v>
      </c>
      <c r="U84" s="84">
        <f>R84/'סכום נכסי הקרן'!$C$42</f>
        <v>3.750608932570964E-5</v>
      </c>
    </row>
    <row r="85" spans="2:21">
      <c r="B85" s="76" t="s">
        <v>395</v>
      </c>
      <c r="C85" s="73">
        <v>2300242</v>
      </c>
      <c r="D85" s="86" t="s">
        <v>109</v>
      </c>
      <c r="E85" s="86" t="s">
        <v>28</v>
      </c>
      <c r="F85" s="73" t="s">
        <v>393</v>
      </c>
      <c r="G85" s="86" t="s">
        <v>145</v>
      </c>
      <c r="H85" s="73" t="s">
        <v>394</v>
      </c>
      <c r="I85" s="73" t="s">
        <v>120</v>
      </c>
      <c r="J85" s="73"/>
      <c r="K85" s="83">
        <v>4.4499999990364474</v>
      </c>
      <c r="L85" s="86" t="s">
        <v>122</v>
      </c>
      <c r="M85" s="87">
        <v>1.7000000000000001E-2</v>
      </c>
      <c r="N85" s="87">
        <v>2.5899999995319885E-2</v>
      </c>
      <c r="O85" s="83">
        <v>2054.1317949999998</v>
      </c>
      <c r="P85" s="85">
        <v>106.1</v>
      </c>
      <c r="Q85" s="73"/>
      <c r="R85" s="83">
        <v>2.1794338780000002</v>
      </c>
      <c r="S85" s="84">
        <v>1.6183950986417067E-6</v>
      </c>
      <c r="T85" s="84">
        <f t="shared" si="1"/>
        <v>1.6488200112669965E-3</v>
      </c>
      <c r="U85" s="84">
        <f>R85/'סכום נכסי הקרן'!$C$42</f>
        <v>2.8544030316811293E-4</v>
      </c>
    </row>
    <row r="86" spans="2:21">
      <c r="B86" s="76" t="s">
        <v>396</v>
      </c>
      <c r="C86" s="73">
        <v>2300317</v>
      </c>
      <c r="D86" s="86" t="s">
        <v>109</v>
      </c>
      <c r="E86" s="86" t="s">
        <v>28</v>
      </c>
      <c r="F86" s="73" t="s">
        <v>393</v>
      </c>
      <c r="G86" s="86" t="s">
        <v>145</v>
      </c>
      <c r="H86" s="73" t="s">
        <v>394</v>
      </c>
      <c r="I86" s="73" t="s">
        <v>120</v>
      </c>
      <c r="J86" s="73"/>
      <c r="K86" s="83">
        <v>9.3199999965533884</v>
      </c>
      <c r="L86" s="86" t="s">
        <v>122</v>
      </c>
      <c r="M86" s="87">
        <v>5.7999999999999996E-3</v>
      </c>
      <c r="N86" s="87">
        <v>2.9299999986596506E-2</v>
      </c>
      <c r="O86" s="83">
        <v>1071.8968680000003</v>
      </c>
      <c r="P86" s="85">
        <v>87.7</v>
      </c>
      <c r="Q86" s="73"/>
      <c r="R86" s="83">
        <v>0.94005358200000011</v>
      </c>
      <c r="S86" s="84">
        <v>2.240760401619691E-6</v>
      </c>
      <c r="T86" s="84">
        <f t="shared" si="1"/>
        <v>7.111843003409624E-4</v>
      </c>
      <c r="U86" s="84">
        <f>R86/'סכום נכסי הקרן'!$C$42</f>
        <v>1.2311875214428988E-4</v>
      </c>
    </row>
    <row r="87" spans="2:21">
      <c r="B87" s="76" t="s">
        <v>397</v>
      </c>
      <c r="C87" s="73">
        <v>1136084</v>
      </c>
      <c r="D87" s="86" t="s">
        <v>109</v>
      </c>
      <c r="E87" s="86" t="s">
        <v>28</v>
      </c>
      <c r="F87" s="73" t="s">
        <v>339</v>
      </c>
      <c r="G87" s="86" t="s">
        <v>303</v>
      </c>
      <c r="H87" s="73" t="s">
        <v>394</v>
      </c>
      <c r="I87" s="73" t="s">
        <v>120</v>
      </c>
      <c r="J87" s="73"/>
      <c r="K87" s="85">
        <v>1.0899993005928503</v>
      </c>
      <c r="L87" s="86" t="s">
        <v>122</v>
      </c>
      <c r="M87" s="87">
        <v>2.5000000000000001E-2</v>
      </c>
      <c r="N87" s="87">
        <v>2.8671328671328669E-2</v>
      </c>
      <c r="O87" s="83">
        <v>1.2799999999999999E-4</v>
      </c>
      <c r="P87" s="85">
        <v>112.16</v>
      </c>
      <c r="Q87" s="73"/>
      <c r="R87" s="83">
        <v>1.43E-7</v>
      </c>
      <c r="S87" s="84">
        <v>2.7181153753379375E-13</v>
      </c>
      <c r="T87" s="84">
        <f t="shared" si="1"/>
        <v>1.0818463638252229E-10</v>
      </c>
      <c r="U87" s="84">
        <f>R87/'סכום נכסי הקרן'!$C$42</f>
        <v>1.8728700037689394E-11</v>
      </c>
    </row>
    <row r="88" spans="2:21">
      <c r="B88" s="76" t="s">
        <v>398</v>
      </c>
      <c r="C88" s="73">
        <v>1141050</v>
      </c>
      <c r="D88" s="86" t="s">
        <v>109</v>
      </c>
      <c r="E88" s="86" t="s">
        <v>28</v>
      </c>
      <c r="F88" s="73" t="s">
        <v>339</v>
      </c>
      <c r="G88" s="86" t="s">
        <v>303</v>
      </c>
      <c r="H88" s="73" t="s">
        <v>394</v>
      </c>
      <c r="I88" s="73" t="s">
        <v>120</v>
      </c>
      <c r="J88" s="73"/>
      <c r="K88" s="83">
        <v>1.9399999999872317</v>
      </c>
      <c r="L88" s="86" t="s">
        <v>122</v>
      </c>
      <c r="M88" s="87">
        <v>1.95E-2</v>
      </c>
      <c r="N88" s="87">
        <v>3.2100000003638905E-2</v>
      </c>
      <c r="O88" s="83">
        <v>2841.5539850000005</v>
      </c>
      <c r="P88" s="85">
        <v>110.25</v>
      </c>
      <c r="Q88" s="73"/>
      <c r="R88" s="83">
        <v>3.1328133660000002</v>
      </c>
      <c r="S88" s="84">
        <v>4.993262755378178E-6</v>
      </c>
      <c r="T88" s="84">
        <f t="shared" si="1"/>
        <v>2.3700858381469634E-3</v>
      </c>
      <c r="U88" s="84">
        <f>R88/'סכום נכסי הקרן'!$C$42</f>
        <v>4.1030434829285344E-4</v>
      </c>
    </row>
    <row r="89" spans="2:21">
      <c r="B89" s="76" t="s">
        <v>399</v>
      </c>
      <c r="C89" s="73">
        <v>1162221</v>
      </c>
      <c r="D89" s="86" t="s">
        <v>109</v>
      </c>
      <c r="E89" s="86" t="s">
        <v>28</v>
      </c>
      <c r="F89" s="73" t="s">
        <v>339</v>
      </c>
      <c r="G89" s="86" t="s">
        <v>303</v>
      </c>
      <c r="H89" s="73" t="s">
        <v>394</v>
      </c>
      <c r="I89" s="73" t="s">
        <v>120</v>
      </c>
      <c r="J89" s="73"/>
      <c r="K89" s="83">
        <v>5.1500000014421037</v>
      </c>
      <c r="L89" s="86" t="s">
        <v>122</v>
      </c>
      <c r="M89" s="87">
        <v>1.1699999999999999E-2</v>
      </c>
      <c r="N89" s="87">
        <v>3.9200000011536812E-2</v>
      </c>
      <c r="O89" s="83">
        <v>754.43315600000017</v>
      </c>
      <c r="P89" s="85">
        <v>96.51</v>
      </c>
      <c r="Q89" s="73"/>
      <c r="R89" s="83">
        <v>0.72810347300000011</v>
      </c>
      <c r="S89" s="84">
        <v>1.0458474085860856E-6</v>
      </c>
      <c r="T89" s="84">
        <f t="shared" si="1"/>
        <v>5.5083642989759893E-4</v>
      </c>
      <c r="U89" s="84">
        <f>R89/'סכום נכסי הקרן'!$C$42</f>
        <v>9.5359661134383777E-5</v>
      </c>
    </row>
    <row r="90" spans="2:21">
      <c r="B90" s="76" t="s">
        <v>400</v>
      </c>
      <c r="C90" s="73">
        <v>1156231</v>
      </c>
      <c r="D90" s="86" t="s">
        <v>109</v>
      </c>
      <c r="E90" s="86" t="s">
        <v>28</v>
      </c>
      <c r="F90" s="73" t="s">
        <v>339</v>
      </c>
      <c r="G90" s="86" t="s">
        <v>303</v>
      </c>
      <c r="H90" s="73" t="s">
        <v>394</v>
      </c>
      <c r="I90" s="73" t="s">
        <v>120</v>
      </c>
      <c r="J90" s="73"/>
      <c r="K90" s="83">
        <v>3.5000000003460174</v>
      </c>
      <c r="L90" s="86" t="s">
        <v>122</v>
      </c>
      <c r="M90" s="87">
        <v>3.3500000000000002E-2</v>
      </c>
      <c r="N90" s="87">
        <v>3.3800000004429023E-2</v>
      </c>
      <c r="O90" s="83">
        <v>2596.8450660000003</v>
      </c>
      <c r="P90" s="85">
        <v>111.29</v>
      </c>
      <c r="Q90" s="73"/>
      <c r="R90" s="83">
        <v>2.8900289440000004</v>
      </c>
      <c r="S90" s="84">
        <v>3.8966530150129586E-6</v>
      </c>
      <c r="T90" s="84">
        <f t="shared" si="1"/>
        <v>2.1864107023888456E-3</v>
      </c>
      <c r="U90" s="84">
        <f>R90/'סכום נכסי הקרן'!$C$42</f>
        <v>3.7850688945745628E-4</v>
      </c>
    </row>
    <row r="91" spans="2:21">
      <c r="B91" s="76" t="s">
        <v>401</v>
      </c>
      <c r="C91" s="73">
        <v>1174226</v>
      </c>
      <c r="D91" s="86" t="s">
        <v>109</v>
      </c>
      <c r="E91" s="86" t="s">
        <v>28</v>
      </c>
      <c r="F91" s="73" t="s">
        <v>339</v>
      </c>
      <c r="G91" s="86" t="s">
        <v>303</v>
      </c>
      <c r="H91" s="73" t="s">
        <v>394</v>
      </c>
      <c r="I91" s="73" t="s">
        <v>120</v>
      </c>
      <c r="J91" s="73"/>
      <c r="K91" s="83">
        <v>5.1600000000968311</v>
      </c>
      <c r="L91" s="86" t="s">
        <v>122</v>
      </c>
      <c r="M91" s="87">
        <v>1.3300000000000001E-2</v>
      </c>
      <c r="N91" s="87">
        <v>3.920000000038041E-2</v>
      </c>
      <c r="O91" s="83">
        <v>11773.905140000003</v>
      </c>
      <c r="P91" s="85">
        <v>97.5</v>
      </c>
      <c r="Q91" s="83">
        <v>8.7061806000000019E-2</v>
      </c>
      <c r="R91" s="83">
        <v>11.566619343000001</v>
      </c>
      <c r="S91" s="84">
        <v>9.9148674863157914E-6</v>
      </c>
      <c r="T91" s="84">
        <f t="shared" si="1"/>
        <v>8.7505629915909378E-3</v>
      </c>
      <c r="U91" s="84">
        <f>R91/'סכום נכסי הקרן'!$C$42</f>
        <v>1.5148793295467343E-3</v>
      </c>
    </row>
    <row r="92" spans="2:21">
      <c r="B92" s="76" t="s">
        <v>402</v>
      </c>
      <c r="C92" s="73">
        <v>1186188</v>
      </c>
      <c r="D92" s="86" t="s">
        <v>109</v>
      </c>
      <c r="E92" s="86" t="s">
        <v>28</v>
      </c>
      <c r="F92" s="73" t="s">
        <v>339</v>
      </c>
      <c r="G92" s="86" t="s">
        <v>303</v>
      </c>
      <c r="H92" s="73" t="s">
        <v>391</v>
      </c>
      <c r="I92" s="73" t="s">
        <v>300</v>
      </c>
      <c r="J92" s="73"/>
      <c r="K92" s="83">
        <v>5.7500000004603748</v>
      </c>
      <c r="L92" s="86" t="s">
        <v>122</v>
      </c>
      <c r="M92" s="87">
        <v>1.8700000000000001E-2</v>
      </c>
      <c r="N92" s="87">
        <v>4.0400000003883878E-2</v>
      </c>
      <c r="O92" s="83">
        <v>6273.2615670000005</v>
      </c>
      <c r="P92" s="85">
        <v>95.22</v>
      </c>
      <c r="Q92" s="73"/>
      <c r="R92" s="83">
        <v>5.9733996670000016</v>
      </c>
      <c r="S92" s="84">
        <v>1.1219384397496964E-5</v>
      </c>
      <c r="T92" s="84">
        <f t="shared" si="1"/>
        <v>4.5190914051879364E-3</v>
      </c>
      <c r="U92" s="84">
        <f>R92/'סכום נכסי הקרן'!$C$42</f>
        <v>7.8233573824109607E-4</v>
      </c>
    </row>
    <row r="93" spans="2:21">
      <c r="B93" s="76" t="s">
        <v>403</v>
      </c>
      <c r="C93" s="73">
        <v>1185537</v>
      </c>
      <c r="D93" s="86" t="s">
        <v>109</v>
      </c>
      <c r="E93" s="86" t="s">
        <v>28</v>
      </c>
      <c r="F93" s="73" t="s">
        <v>404</v>
      </c>
      <c r="G93" s="86" t="s">
        <v>291</v>
      </c>
      <c r="H93" s="73" t="s">
        <v>394</v>
      </c>
      <c r="I93" s="73" t="s">
        <v>120</v>
      </c>
      <c r="J93" s="73"/>
      <c r="K93" s="83">
        <v>4.3899999999418808</v>
      </c>
      <c r="L93" s="86" t="s">
        <v>122</v>
      </c>
      <c r="M93" s="87">
        <v>1.09E-2</v>
      </c>
      <c r="N93" s="87">
        <v>3.6999999999310453E-2</v>
      </c>
      <c r="O93" s="83">
        <v>0.21027300000000002</v>
      </c>
      <c r="P93" s="85">
        <v>4827766</v>
      </c>
      <c r="Q93" s="73"/>
      <c r="R93" s="83">
        <v>10.151506081000001</v>
      </c>
      <c r="S93" s="84">
        <v>1.1579547331901538E-5</v>
      </c>
      <c r="T93" s="84">
        <f t="shared" si="1"/>
        <v>7.6799789797758677E-3</v>
      </c>
      <c r="U93" s="84">
        <f>R93/'סכום נכסי הקרן'!$C$42</f>
        <v>1.3295420442085931E-3</v>
      </c>
    </row>
    <row r="94" spans="2:21">
      <c r="B94" s="76" t="s">
        <v>405</v>
      </c>
      <c r="C94" s="73">
        <v>1189497</v>
      </c>
      <c r="D94" s="86" t="s">
        <v>109</v>
      </c>
      <c r="E94" s="86" t="s">
        <v>28</v>
      </c>
      <c r="F94" s="73" t="s">
        <v>404</v>
      </c>
      <c r="G94" s="86" t="s">
        <v>291</v>
      </c>
      <c r="H94" s="73" t="s">
        <v>394</v>
      </c>
      <c r="I94" s="73" t="s">
        <v>120</v>
      </c>
      <c r="J94" s="73"/>
      <c r="K94" s="83">
        <v>5.0299999998217757</v>
      </c>
      <c r="L94" s="86" t="s">
        <v>122</v>
      </c>
      <c r="M94" s="87">
        <v>2.9900000000000003E-2</v>
      </c>
      <c r="N94" s="87">
        <v>3.3999999998654912E-2</v>
      </c>
      <c r="O94" s="83">
        <v>0.17256099999999999</v>
      </c>
      <c r="P94" s="85">
        <v>5169986</v>
      </c>
      <c r="Q94" s="73"/>
      <c r="R94" s="83">
        <v>8.9213943530000019</v>
      </c>
      <c r="S94" s="84">
        <v>1.07850625E-5</v>
      </c>
      <c r="T94" s="84">
        <f t="shared" si="1"/>
        <v>6.7493552734572936E-3</v>
      </c>
      <c r="U94" s="84">
        <f>R94/'סכום נכסי הקרן'!$C$42</f>
        <v>1.1684343968900216E-3</v>
      </c>
    </row>
    <row r="95" spans="2:21">
      <c r="B95" s="76" t="s">
        <v>406</v>
      </c>
      <c r="C95" s="73">
        <v>1167030</v>
      </c>
      <c r="D95" s="86" t="s">
        <v>109</v>
      </c>
      <c r="E95" s="86" t="s">
        <v>28</v>
      </c>
      <c r="F95" s="73" t="s">
        <v>404</v>
      </c>
      <c r="G95" s="86" t="s">
        <v>291</v>
      </c>
      <c r="H95" s="73" t="s">
        <v>394</v>
      </c>
      <c r="I95" s="73" t="s">
        <v>120</v>
      </c>
      <c r="J95" s="73"/>
      <c r="K95" s="83">
        <v>2.6699999987004808</v>
      </c>
      <c r="L95" s="86" t="s">
        <v>122</v>
      </c>
      <c r="M95" s="87">
        <v>2.3199999999999998E-2</v>
      </c>
      <c r="N95" s="87">
        <v>3.5899999987004806E-2</v>
      </c>
      <c r="O95" s="83">
        <v>2.4830000000000005E-2</v>
      </c>
      <c r="P95" s="85">
        <v>5423550</v>
      </c>
      <c r="Q95" s="73"/>
      <c r="R95" s="83">
        <v>1.346651625</v>
      </c>
      <c r="S95" s="84">
        <v>4.1383333333333341E-6</v>
      </c>
      <c r="T95" s="84">
        <f t="shared" si="1"/>
        <v>1.0187903243675368E-3</v>
      </c>
      <c r="U95" s="84">
        <f>R95/'סכום נכסי הקרן'!$C$42</f>
        <v>1.7637086950973415E-4</v>
      </c>
    </row>
    <row r="96" spans="2:21">
      <c r="B96" s="76" t="s">
        <v>407</v>
      </c>
      <c r="C96" s="73">
        <v>7480197</v>
      </c>
      <c r="D96" s="86" t="s">
        <v>109</v>
      </c>
      <c r="E96" s="86" t="s">
        <v>28</v>
      </c>
      <c r="F96" s="73" t="s">
        <v>408</v>
      </c>
      <c r="G96" s="86" t="s">
        <v>291</v>
      </c>
      <c r="H96" s="73" t="s">
        <v>394</v>
      </c>
      <c r="I96" s="73" t="s">
        <v>120</v>
      </c>
      <c r="J96" s="73"/>
      <c r="K96" s="83">
        <v>2.0399999999202536</v>
      </c>
      <c r="L96" s="86" t="s">
        <v>122</v>
      </c>
      <c r="M96" s="87">
        <v>1.46E-2</v>
      </c>
      <c r="N96" s="87">
        <v>3.4599999999551427E-2</v>
      </c>
      <c r="O96" s="83">
        <v>0.22346700000000003</v>
      </c>
      <c r="P96" s="85">
        <v>5387000</v>
      </c>
      <c r="Q96" s="73"/>
      <c r="R96" s="83">
        <v>12.038188499000004</v>
      </c>
      <c r="S96" s="84">
        <v>8.3906056396200209E-6</v>
      </c>
      <c r="T96" s="84">
        <f t="shared" si="1"/>
        <v>9.1073219962837567E-3</v>
      </c>
      <c r="U96" s="84">
        <f>R96/'סכום נכסי הקרן'!$C$42</f>
        <v>1.5766407090554784E-3</v>
      </c>
    </row>
    <row r="97" spans="2:21">
      <c r="B97" s="76" t="s">
        <v>409</v>
      </c>
      <c r="C97" s="73">
        <v>7480247</v>
      </c>
      <c r="D97" s="86" t="s">
        <v>109</v>
      </c>
      <c r="E97" s="86" t="s">
        <v>28</v>
      </c>
      <c r="F97" s="73" t="s">
        <v>408</v>
      </c>
      <c r="G97" s="86" t="s">
        <v>291</v>
      </c>
      <c r="H97" s="73" t="s">
        <v>394</v>
      </c>
      <c r="I97" s="73" t="s">
        <v>120</v>
      </c>
      <c r="J97" s="73"/>
      <c r="K97" s="83">
        <v>2.6800000000121118</v>
      </c>
      <c r="L97" s="86" t="s">
        <v>122</v>
      </c>
      <c r="M97" s="87">
        <v>2.4199999999999999E-2</v>
      </c>
      <c r="N97" s="87">
        <v>3.8000000000454205E-2</v>
      </c>
      <c r="O97" s="83">
        <v>0.24440100000000003</v>
      </c>
      <c r="P97" s="85">
        <v>5405050</v>
      </c>
      <c r="Q97" s="73"/>
      <c r="R97" s="83">
        <v>13.210008913000003</v>
      </c>
      <c r="S97" s="84">
        <v>8.0703011491216503E-6</v>
      </c>
      <c r="T97" s="84">
        <f t="shared" si="1"/>
        <v>9.9938462298096772E-3</v>
      </c>
      <c r="U97" s="84">
        <f>R97/'סכום נכסי הקרן'!$C$42</f>
        <v>1.7301139470404223E-3</v>
      </c>
    </row>
    <row r="98" spans="2:21">
      <c r="B98" s="76" t="s">
        <v>410</v>
      </c>
      <c r="C98" s="73">
        <v>7480312</v>
      </c>
      <c r="D98" s="86" t="s">
        <v>109</v>
      </c>
      <c r="E98" s="86" t="s">
        <v>28</v>
      </c>
      <c r="F98" s="73" t="s">
        <v>408</v>
      </c>
      <c r="G98" s="86" t="s">
        <v>291</v>
      </c>
      <c r="H98" s="73" t="s">
        <v>394</v>
      </c>
      <c r="I98" s="73" t="s">
        <v>120</v>
      </c>
      <c r="J98" s="73"/>
      <c r="K98" s="83">
        <v>4.070000000210138</v>
      </c>
      <c r="L98" s="86" t="s">
        <v>122</v>
      </c>
      <c r="M98" s="87">
        <v>2E-3</v>
      </c>
      <c r="N98" s="87">
        <v>3.7000000002173836E-2</v>
      </c>
      <c r="O98" s="83">
        <v>0.14591399999999999</v>
      </c>
      <c r="P98" s="85">
        <v>4728999</v>
      </c>
      <c r="Q98" s="73"/>
      <c r="R98" s="83">
        <v>6.9002481650000007</v>
      </c>
      <c r="S98" s="84">
        <v>1.2730239050776478E-5</v>
      </c>
      <c r="T98" s="84">
        <f t="shared" si="1"/>
        <v>5.2202855851726697E-3</v>
      </c>
      <c r="U98" s="84">
        <f>R98/'סכום נכסי הקרן'!$C$42</f>
        <v>9.0372502145385798E-4</v>
      </c>
    </row>
    <row r="99" spans="2:21">
      <c r="B99" s="76" t="s">
        <v>411</v>
      </c>
      <c r="C99" s="73">
        <v>1191246</v>
      </c>
      <c r="D99" s="86" t="s">
        <v>109</v>
      </c>
      <c r="E99" s="86" t="s">
        <v>28</v>
      </c>
      <c r="F99" s="73" t="s">
        <v>408</v>
      </c>
      <c r="G99" s="86" t="s">
        <v>291</v>
      </c>
      <c r="H99" s="73" t="s">
        <v>394</v>
      </c>
      <c r="I99" s="73" t="s">
        <v>120</v>
      </c>
      <c r="J99" s="73"/>
      <c r="K99" s="83">
        <v>4.7300000000986602</v>
      </c>
      <c r="L99" s="86" t="s">
        <v>122</v>
      </c>
      <c r="M99" s="87">
        <v>3.1699999999999999E-2</v>
      </c>
      <c r="N99" s="87">
        <v>3.5100000000715774E-2</v>
      </c>
      <c r="O99" s="83">
        <v>0.19801400000000002</v>
      </c>
      <c r="P99" s="85">
        <v>5221114</v>
      </c>
      <c r="Q99" s="73"/>
      <c r="R99" s="83">
        <v>10.338554626000001</v>
      </c>
      <c r="S99" s="84">
        <v>1.172374185908822E-5</v>
      </c>
      <c r="T99" s="84">
        <f t="shared" si="1"/>
        <v>7.8214879226199564E-3</v>
      </c>
      <c r="U99" s="84">
        <f>R99/'סכום נכסי הקרן'!$C$42</f>
        <v>1.3540397791162243E-3</v>
      </c>
    </row>
    <row r="100" spans="2:21">
      <c r="B100" s="76" t="s">
        <v>412</v>
      </c>
      <c r="C100" s="73">
        <v>1126077</v>
      </c>
      <c r="D100" s="86" t="s">
        <v>109</v>
      </c>
      <c r="E100" s="86" t="s">
        <v>28</v>
      </c>
      <c r="F100" s="73" t="s">
        <v>413</v>
      </c>
      <c r="G100" s="86" t="s">
        <v>348</v>
      </c>
      <c r="H100" s="73" t="s">
        <v>391</v>
      </c>
      <c r="I100" s="73" t="s">
        <v>300</v>
      </c>
      <c r="J100" s="73"/>
      <c r="K100" s="83">
        <v>0.66000000007933446</v>
      </c>
      <c r="L100" s="86" t="s">
        <v>122</v>
      </c>
      <c r="M100" s="87">
        <v>3.85E-2</v>
      </c>
      <c r="N100" s="87">
        <v>2.4900000003669213E-2</v>
      </c>
      <c r="O100" s="83">
        <v>1717.284476</v>
      </c>
      <c r="P100" s="85">
        <v>117.44</v>
      </c>
      <c r="Q100" s="73"/>
      <c r="R100" s="83">
        <v>2.0167789740000006</v>
      </c>
      <c r="S100" s="84">
        <v>6.8691379040000003E-6</v>
      </c>
      <c r="T100" s="84">
        <f t="shared" si="1"/>
        <v>1.5257657340287166E-3</v>
      </c>
      <c r="U100" s="84">
        <f>R100/'סכום נכסי הקרן'!$C$42</f>
        <v>2.6413740172283209E-4</v>
      </c>
    </row>
    <row r="101" spans="2:21">
      <c r="B101" s="76" t="s">
        <v>414</v>
      </c>
      <c r="C101" s="73">
        <v>6130223</v>
      </c>
      <c r="D101" s="86" t="s">
        <v>109</v>
      </c>
      <c r="E101" s="86" t="s">
        <v>28</v>
      </c>
      <c r="F101" s="73" t="s">
        <v>350</v>
      </c>
      <c r="G101" s="86" t="s">
        <v>303</v>
      </c>
      <c r="H101" s="73" t="s">
        <v>394</v>
      </c>
      <c r="I101" s="73" t="s">
        <v>120</v>
      </c>
      <c r="J101" s="73"/>
      <c r="K101" s="83">
        <v>4.1299999996716723</v>
      </c>
      <c r="L101" s="86" t="s">
        <v>122</v>
      </c>
      <c r="M101" s="87">
        <v>2.4E-2</v>
      </c>
      <c r="N101" s="87">
        <v>3.139999999870037E-2</v>
      </c>
      <c r="O101" s="83">
        <v>5341.9357570000002</v>
      </c>
      <c r="P101" s="85">
        <v>109.47</v>
      </c>
      <c r="Q101" s="73"/>
      <c r="R101" s="83">
        <v>5.8478169840000014</v>
      </c>
      <c r="S101" s="84">
        <v>4.9565597288385174E-6</v>
      </c>
      <c r="T101" s="84">
        <f t="shared" si="1"/>
        <v>4.4240835947243241E-3</v>
      </c>
      <c r="U101" s="84">
        <f>R101/'סכום נכסי הקרן'!$C$42</f>
        <v>7.6588818299749308E-4</v>
      </c>
    </row>
    <row r="102" spans="2:21">
      <c r="B102" s="76" t="s">
        <v>415</v>
      </c>
      <c r="C102" s="73">
        <v>6130181</v>
      </c>
      <c r="D102" s="86" t="s">
        <v>109</v>
      </c>
      <c r="E102" s="86" t="s">
        <v>28</v>
      </c>
      <c r="F102" s="73" t="s">
        <v>350</v>
      </c>
      <c r="G102" s="86" t="s">
        <v>303</v>
      </c>
      <c r="H102" s="73" t="s">
        <v>394</v>
      </c>
      <c r="I102" s="73" t="s">
        <v>120</v>
      </c>
      <c r="J102" s="73"/>
      <c r="K102" s="83">
        <v>0.25000000715938531</v>
      </c>
      <c r="L102" s="86" t="s">
        <v>122</v>
      </c>
      <c r="M102" s="87">
        <v>3.4799999999999998E-2</v>
      </c>
      <c r="N102" s="87">
        <v>4.1499999756580898E-2</v>
      </c>
      <c r="O102" s="83">
        <v>31.312049000000002</v>
      </c>
      <c r="P102" s="85">
        <v>111.52</v>
      </c>
      <c r="Q102" s="73"/>
      <c r="R102" s="83">
        <v>3.4919199000000005E-2</v>
      </c>
      <c r="S102" s="84">
        <v>2.4046646458412273E-7</v>
      </c>
      <c r="T102" s="84">
        <f t="shared" si="1"/>
        <v>2.6417628297789766E-5</v>
      </c>
      <c r="U102" s="84">
        <f>R102/'סכום נכסי הקרן'!$C$42</f>
        <v>4.5733650603313534E-6</v>
      </c>
    </row>
    <row r="103" spans="2:21">
      <c r="B103" s="76" t="s">
        <v>416</v>
      </c>
      <c r="C103" s="73">
        <v>6130348</v>
      </c>
      <c r="D103" s="86" t="s">
        <v>109</v>
      </c>
      <c r="E103" s="86" t="s">
        <v>28</v>
      </c>
      <c r="F103" s="73" t="s">
        <v>350</v>
      </c>
      <c r="G103" s="86" t="s">
        <v>303</v>
      </c>
      <c r="H103" s="73" t="s">
        <v>394</v>
      </c>
      <c r="I103" s="73" t="s">
        <v>120</v>
      </c>
      <c r="J103" s="73"/>
      <c r="K103" s="83">
        <v>6.2800000001027589</v>
      </c>
      <c r="L103" s="86" t="s">
        <v>122</v>
      </c>
      <c r="M103" s="87">
        <v>1.4999999999999999E-2</v>
      </c>
      <c r="N103" s="87">
        <v>3.3099999999646766E-2</v>
      </c>
      <c r="O103" s="83">
        <v>3218.5048740000002</v>
      </c>
      <c r="P103" s="85">
        <v>95.95</v>
      </c>
      <c r="Q103" s="83">
        <v>2.5933451000000007E-2</v>
      </c>
      <c r="R103" s="83">
        <v>3.1140888810000007</v>
      </c>
      <c r="S103" s="84">
        <v>1.2294886099140526E-5</v>
      </c>
      <c r="T103" s="84">
        <f t="shared" si="1"/>
        <v>2.3559200926842015E-3</v>
      </c>
      <c r="U103" s="84">
        <f>R103/'סכום נכסי הקרן'!$C$42</f>
        <v>4.0785200379687297E-4</v>
      </c>
    </row>
    <row r="104" spans="2:21">
      <c r="B104" s="76" t="s">
        <v>417</v>
      </c>
      <c r="C104" s="73">
        <v>1136050</v>
      </c>
      <c r="D104" s="86" t="s">
        <v>109</v>
      </c>
      <c r="E104" s="86" t="s">
        <v>28</v>
      </c>
      <c r="F104" s="73" t="s">
        <v>418</v>
      </c>
      <c r="G104" s="86" t="s">
        <v>348</v>
      </c>
      <c r="H104" s="73" t="s">
        <v>394</v>
      </c>
      <c r="I104" s="73" t="s">
        <v>120</v>
      </c>
      <c r="J104" s="73"/>
      <c r="K104" s="83">
        <v>1.8</v>
      </c>
      <c r="L104" s="86" t="s">
        <v>122</v>
      </c>
      <c r="M104" s="87">
        <v>2.4799999999999999E-2</v>
      </c>
      <c r="N104" s="87">
        <v>2.8599999999183209E-2</v>
      </c>
      <c r="O104" s="83">
        <v>2201.1792730000002</v>
      </c>
      <c r="P104" s="85">
        <v>111.24</v>
      </c>
      <c r="Q104" s="73"/>
      <c r="R104" s="83">
        <v>2.4485919200000001</v>
      </c>
      <c r="S104" s="84">
        <v>5.1977590198326437E-6</v>
      </c>
      <c r="T104" s="84">
        <f t="shared" si="1"/>
        <v>1.8524477378628122E-3</v>
      </c>
      <c r="U104" s="84">
        <f>R104/'סכום נכסי הקרן'!$C$42</f>
        <v>3.2069191317755209E-4</v>
      </c>
    </row>
    <row r="105" spans="2:21">
      <c r="B105" s="76" t="s">
        <v>419</v>
      </c>
      <c r="C105" s="73">
        <v>1147602</v>
      </c>
      <c r="D105" s="86" t="s">
        <v>109</v>
      </c>
      <c r="E105" s="86" t="s">
        <v>28</v>
      </c>
      <c r="F105" s="73" t="s">
        <v>420</v>
      </c>
      <c r="G105" s="86" t="s">
        <v>303</v>
      </c>
      <c r="H105" s="73" t="s">
        <v>391</v>
      </c>
      <c r="I105" s="73" t="s">
        <v>300</v>
      </c>
      <c r="J105" s="73"/>
      <c r="K105" s="83">
        <v>2.2399999999999998</v>
      </c>
      <c r="L105" s="86" t="s">
        <v>122</v>
      </c>
      <c r="M105" s="87">
        <v>1.3999999999999999E-2</v>
      </c>
      <c r="N105" s="87">
        <v>3.1600000000000003E-2</v>
      </c>
      <c r="O105" s="83">
        <v>3114.2302820000004</v>
      </c>
      <c r="P105" s="85">
        <v>107.61</v>
      </c>
      <c r="Q105" s="83">
        <v>2.4720325000000001E-2</v>
      </c>
      <c r="R105" s="83">
        <v>3.3759435250000007</v>
      </c>
      <c r="S105" s="84">
        <v>3.50464807787531E-6</v>
      </c>
      <c r="T105" s="84">
        <f t="shared" si="1"/>
        <v>2.5540225363640257E-3</v>
      </c>
      <c r="U105" s="84">
        <f>R105/'סכום נכסי הקרן'!$C$42</f>
        <v>4.4214708827905442E-4</v>
      </c>
    </row>
    <row r="106" spans="2:21">
      <c r="B106" s="76" t="s">
        <v>421</v>
      </c>
      <c r="C106" s="73">
        <v>2310399</v>
      </c>
      <c r="D106" s="86" t="s">
        <v>109</v>
      </c>
      <c r="E106" s="86" t="s">
        <v>28</v>
      </c>
      <c r="F106" s="73" t="s">
        <v>294</v>
      </c>
      <c r="G106" s="86" t="s">
        <v>291</v>
      </c>
      <c r="H106" s="73" t="s">
        <v>394</v>
      </c>
      <c r="I106" s="73" t="s">
        <v>120</v>
      </c>
      <c r="J106" s="73"/>
      <c r="K106" s="83">
        <v>2.6799999999403417</v>
      </c>
      <c r="L106" s="86" t="s">
        <v>122</v>
      </c>
      <c r="M106" s="87">
        <v>1.89E-2</v>
      </c>
      <c r="N106" s="87">
        <v>3.2699999997706876E-2</v>
      </c>
      <c r="O106" s="83">
        <v>9.9423000000000011E-2</v>
      </c>
      <c r="P106" s="85">
        <v>5395000</v>
      </c>
      <c r="Q106" s="73"/>
      <c r="R106" s="83">
        <v>5.3638560489999998</v>
      </c>
      <c r="S106" s="84">
        <v>1.2427875000000002E-5</v>
      </c>
      <c r="T106" s="84">
        <f t="shared" si="1"/>
        <v>4.0579497641206833E-3</v>
      </c>
      <c r="U106" s="84">
        <f>R106/'סכום נכסי הקרן'!$C$42</f>
        <v>7.0250385305641104E-4</v>
      </c>
    </row>
    <row r="107" spans="2:21">
      <c r="B107" s="76" t="s">
        <v>422</v>
      </c>
      <c r="C107" s="73">
        <v>1191675</v>
      </c>
      <c r="D107" s="86" t="s">
        <v>109</v>
      </c>
      <c r="E107" s="86" t="s">
        <v>28</v>
      </c>
      <c r="F107" s="73" t="s">
        <v>294</v>
      </c>
      <c r="G107" s="86" t="s">
        <v>291</v>
      </c>
      <c r="H107" s="73" t="s">
        <v>394</v>
      </c>
      <c r="I107" s="73" t="s">
        <v>120</v>
      </c>
      <c r="J107" s="73"/>
      <c r="K107" s="83">
        <v>4.3799999999537675</v>
      </c>
      <c r="L107" s="86" t="s">
        <v>122</v>
      </c>
      <c r="M107" s="87">
        <v>3.3099999999999997E-2</v>
      </c>
      <c r="N107" s="87">
        <v>3.5299999999794524E-2</v>
      </c>
      <c r="O107" s="83">
        <v>0.15058900000000003</v>
      </c>
      <c r="P107" s="85">
        <v>5170870</v>
      </c>
      <c r="Q107" s="73"/>
      <c r="R107" s="83">
        <v>7.7867377720000013</v>
      </c>
      <c r="S107" s="84">
        <v>1.0734122175493622E-5</v>
      </c>
      <c r="T107" s="84">
        <f t="shared" si="1"/>
        <v>5.8909468144746294E-3</v>
      </c>
      <c r="U107" s="84">
        <f>R107/'סכום נכסי הקרן'!$C$42</f>
        <v>1.019828503524013E-3</v>
      </c>
    </row>
    <row r="108" spans="2:21">
      <c r="B108" s="76" t="s">
        <v>423</v>
      </c>
      <c r="C108" s="73">
        <v>2310266</v>
      </c>
      <c r="D108" s="86" t="s">
        <v>109</v>
      </c>
      <c r="E108" s="86" t="s">
        <v>28</v>
      </c>
      <c r="F108" s="73" t="s">
        <v>294</v>
      </c>
      <c r="G108" s="86" t="s">
        <v>291</v>
      </c>
      <c r="H108" s="73" t="s">
        <v>394</v>
      </c>
      <c r="I108" s="73" t="s">
        <v>120</v>
      </c>
      <c r="J108" s="73"/>
      <c r="K108" s="83">
        <v>5.9999999957315038E-2</v>
      </c>
      <c r="L108" s="86" t="s">
        <v>122</v>
      </c>
      <c r="M108" s="87">
        <v>1.8200000000000001E-2</v>
      </c>
      <c r="N108" s="87">
        <v>8.8000000003201351E-2</v>
      </c>
      <c r="O108" s="83">
        <v>0.10004600000000002</v>
      </c>
      <c r="P108" s="85">
        <v>5620000</v>
      </c>
      <c r="Q108" s="73"/>
      <c r="R108" s="83">
        <v>5.622589554000001</v>
      </c>
      <c r="S108" s="84">
        <v>7.0400394060938728E-6</v>
      </c>
      <c r="T108" s="84">
        <f t="shared" si="1"/>
        <v>4.2536909540395688E-3</v>
      </c>
      <c r="U108" s="84">
        <f>R108/'סכום נכסי הקרן'!$C$42</f>
        <v>7.3639016218120148E-4</v>
      </c>
    </row>
    <row r="109" spans="2:21">
      <c r="B109" s="76" t="s">
        <v>424</v>
      </c>
      <c r="C109" s="73">
        <v>2310290</v>
      </c>
      <c r="D109" s="86" t="s">
        <v>109</v>
      </c>
      <c r="E109" s="86" t="s">
        <v>28</v>
      </c>
      <c r="F109" s="73" t="s">
        <v>294</v>
      </c>
      <c r="G109" s="86" t="s">
        <v>291</v>
      </c>
      <c r="H109" s="73" t="s">
        <v>394</v>
      </c>
      <c r="I109" s="73" t="s">
        <v>120</v>
      </c>
      <c r="J109" s="73"/>
      <c r="K109" s="83">
        <v>1.2199999999223519</v>
      </c>
      <c r="L109" s="86" t="s">
        <v>122</v>
      </c>
      <c r="M109" s="87">
        <v>1.89E-2</v>
      </c>
      <c r="N109" s="87">
        <v>3.5699999998766767E-2</v>
      </c>
      <c r="O109" s="83">
        <v>0.16061400000000003</v>
      </c>
      <c r="P109" s="85">
        <v>5452500</v>
      </c>
      <c r="Q109" s="73"/>
      <c r="R109" s="83">
        <v>8.7574752440000019</v>
      </c>
      <c r="S109" s="84">
        <v>7.368290668868705E-6</v>
      </c>
      <c r="T109" s="84">
        <f t="shared" si="1"/>
        <v>6.6253445797278387E-3</v>
      </c>
      <c r="U109" s="84">
        <f>R109/'סכום נכסי הקרן'!$C$42</f>
        <v>1.1469659226039635E-3</v>
      </c>
    </row>
    <row r="110" spans="2:21">
      <c r="B110" s="76" t="s">
        <v>425</v>
      </c>
      <c r="C110" s="73">
        <v>1132927</v>
      </c>
      <c r="D110" s="86" t="s">
        <v>109</v>
      </c>
      <c r="E110" s="86" t="s">
        <v>28</v>
      </c>
      <c r="F110" s="73" t="s">
        <v>426</v>
      </c>
      <c r="G110" s="86" t="s">
        <v>303</v>
      </c>
      <c r="H110" s="73" t="s">
        <v>394</v>
      </c>
      <c r="I110" s="73" t="s">
        <v>120</v>
      </c>
      <c r="J110" s="73"/>
      <c r="K110" s="83">
        <v>0.78000000072237075</v>
      </c>
      <c r="L110" s="86" t="s">
        <v>122</v>
      </c>
      <c r="M110" s="87">
        <v>2.75E-2</v>
      </c>
      <c r="N110" s="87">
        <v>3.1700000001805929E-2</v>
      </c>
      <c r="O110" s="83">
        <v>490.59293600000007</v>
      </c>
      <c r="P110" s="85">
        <v>112.87</v>
      </c>
      <c r="Q110" s="73"/>
      <c r="R110" s="83">
        <v>0.55373227000000014</v>
      </c>
      <c r="S110" s="84">
        <v>1.7744087911018277E-6</v>
      </c>
      <c r="T110" s="84">
        <f t="shared" si="1"/>
        <v>4.1891835163089986E-4</v>
      </c>
      <c r="U110" s="84">
        <f>R110/'סכום נכסי הקרן'!$C$42</f>
        <v>7.2522276825306555E-5</v>
      </c>
    </row>
    <row r="111" spans="2:21">
      <c r="B111" s="76" t="s">
        <v>427</v>
      </c>
      <c r="C111" s="73">
        <v>1138973</v>
      </c>
      <c r="D111" s="86" t="s">
        <v>109</v>
      </c>
      <c r="E111" s="86" t="s">
        <v>28</v>
      </c>
      <c r="F111" s="73" t="s">
        <v>426</v>
      </c>
      <c r="G111" s="86" t="s">
        <v>303</v>
      </c>
      <c r="H111" s="73" t="s">
        <v>394</v>
      </c>
      <c r="I111" s="73" t="s">
        <v>120</v>
      </c>
      <c r="J111" s="73"/>
      <c r="K111" s="83">
        <v>3.8399999995859897</v>
      </c>
      <c r="L111" s="86" t="s">
        <v>122</v>
      </c>
      <c r="M111" s="87">
        <v>1.9599999999999999E-2</v>
      </c>
      <c r="N111" s="87">
        <v>3.1199999996162832E-2</v>
      </c>
      <c r="O111" s="83">
        <v>3660.7107590000005</v>
      </c>
      <c r="P111" s="85">
        <v>108.21</v>
      </c>
      <c r="Q111" s="73"/>
      <c r="R111" s="83">
        <v>3.9612553960000008</v>
      </c>
      <c r="S111" s="84">
        <v>3.4829362821585805E-6</v>
      </c>
      <c r="T111" s="84">
        <f t="shared" si="1"/>
        <v>2.9968319904514996E-3</v>
      </c>
      <c r="U111" s="84">
        <f>R111/'סכום נכסי הקרן'!$C$42</f>
        <v>5.188053432472904E-4</v>
      </c>
    </row>
    <row r="112" spans="2:21">
      <c r="B112" s="76" t="s">
        <v>428</v>
      </c>
      <c r="C112" s="73">
        <v>1167147</v>
      </c>
      <c r="D112" s="86" t="s">
        <v>109</v>
      </c>
      <c r="E112" s="86" t="s">
        <v>28</v>
      </c>
      <c r="F112" s="73" t="s">
        <v>426</v>
      </c>
      <c r="G112" s="86" t="s">
        <v>303</v>
      </c>
      <c r="H112" s="73" t="s">
        <v>394</v>
      </c>
      <c r="I112" s="73" t="s">
        <v>120</v>
      </c>
      <c r="J112" s="73"/>
      <c r="K112" s="83">
        <v>6.0699999998155736</v>
      </c>
      <c r="L112" s="86" t="s">
        <v>122</v>
      </c>
      <c r="M112" s="87">
        <v>1.5800000000000002E-2</v>
      </c>
      <c r="N112" s="87">
        <v>3.2799999999716264E-2</v>
      </c>
      <c r="O112" s="83">
        <v>8403.1926860000021</v>
      </c>
      <c r="P112" s="85">
        <v>100.66</v>
      </c>
      <c r="Q112" s="73"/>
      <c r="R112" s="83">
        <v>8.4586537080000017</v>
      </c>
      <c r="S112" s="84">
        <v>7.0772679031755079E-6</v>
      </c>
      <c r="T112" s="84">
        <f t="shared" si="1"/>
        <v>6.3992753544451341E-3</v>
      </c>
      <c r="U112" s="84">
        <f>R112/'סכום נכסי הקרן'!$C$42</f>
        <v>1.1078292868518962E-3</v>
      </c>
    </row>
    <row r="113" spans="2:21">
      <c r="B113" s="76" t="s">
        <v>429</v>
      </c>
      <c r="C113" s="73">
        <v>1135417</v>
      </c>
      <c r="D113" s="86" t="s">
        <v>109</v>
      </c>
      <c r="E113" s="86" t="s">
        <v>28</v>
      </c>
      <c r="F113" s="73" t="s">
        <v>430</v>
      </c>
      <c r="G113" s="86" t="s">
        <v>348</v>
      </c>
      <c r="H113" s="73" t="s">
        <v>394</v>
      </c>
      <c r="I113" s="73" t="s">
        <v>120</v>
      </c>
      <c r="J113" s="73"/>
      <c r="K113" s="83">
        <v>2.9800000001221414</v>
      </c>
      <c r="L113" s="86" t="s">
        <v>122</v>
      </c>
      <c r="M113" s="87">
        <v>2.2499999999999999E-2</v>
      </c>
      <c r="N113" s="87">
        <v>2.4800000001221414E-2</v>
      </c>
      <c r="O113" s="83">
        <v>1158.5367980000003</v>
      </c>
      <c r="P113" s="85">
        <v>113.07</v>
      </c>
      <c r="Q113" s="73"/>
      <c r="R113" s="83">
        <v>1.3099575080000001</v>
      </c>
      <c r="S113" s="84">
        <v>2.8318042210679381E-6</v>
      </c>
      <c r="T113" s="84">
        <f t="shared" si="1"/>
        <v>9.9102990684989557E-4</v>
      </c>
      <c r="U113" s="84">
        <f>R113/'סכום נכסי הקרן'!$C$42</f>
        <v>1.7156504356259514E-4</v>
      </c>
    </row>
    <row r="114" spans="2:21">
      <c r="B114" s="76" t="s">
        <v>431</v>
      </c>
      <c r="C114" s="73">
        <v>1140607</v>
      </c>
      <c r="D114" s="86" t="s">
        <v>109</v>
      </c>
      <c r="E114" s="86" t="s">
        <v>28</v>
      </c>
      <c r="F114" s="73" t="s">
        <v>379</v>
      </c>
      <c r="G114" s="86" t="s">
        <v>303</v>
      </c>
      <c r="H114" s="73" t="s">
        <v>391</v>
      </c>
      <c r="I114" s="73" t="s">
        <v>300</v>
      </c>
      <c r="J114" s="73"/>
      <c r="K114" s="83">
        <v>2.170000000024503</v>
      </c>
      <c r="L114" s="86" t="s">
        <v>122</v>
      </c>
      <c r="M114" s="87">
        <v>2.1499999999999998E-2</v>
      </c>
      <c r="N114" s="87">
        <v>3.4799999999999998E-2</v>
      </c>
      <c r="O114" s="83">
        <v>9230.0955390000017</v>
      </c>
      <c r="P114" s="85">
        <v>110.54</v>
      </c>
      <c r="Q114" s="73"/>
      <c r="R114" s="83">
        <v>10.202947575000001</v>
      </c>
      <c r="S114" s="84">
        <v>4.7061129372815745E-6</v>
      </c>
      <c r="T114" s="84">
        <f t="shared" si="1"/>
        <v>7.7188963177014878E-3</v>
      </c>
      <c r="U114" s="84">
        <f>R114/'סכום נכסי הקרן'!$C$42</f>
        <v>1.336279333094024E-3</v>
      </c>
    </row>
    <row r="115" spans="2:21">
      <c r="B115" s="76" t="s">
        <v>432</v>
      </c>
      <c r="C115" s="73">
        <v>1174556</v>
      </c>
      <c r="D115" s="86" t="s">
        <v>109</v>
      </c>
      <c r="E115" s="86" t="s">
        <v>28</v>
      </c>
      <c r="F115" s="73" t="s">
        <v>379</v>
      </c>
      <c r="G115" s="86" t="s">
        <v>303</v>
      </c>
      <c r="H115" s="73" t="s">
        <v>391</v>
      </c>
      <c r="I115" s="73" t="s">
        <v>300</v>
      </c>
      <c r="J115" s="73"/>
      <c r="K115" s="83">
        <v>7.1899999997244182</v>
      </c>
      <c r="L115" s="86" t="s">
        <v>122</v>
      </c>
      <c r="M115" s="87">
        <v>1.15E-2</v>
      </c>
      <c r="N115" s="87">
        <v>3.7699999999397743E-2</v>
      </c>
      <c r="O115" s="83">
        <v>5917.8247020000008</v>
      </c>
      <c r="P115" s="85">
        <v>92.59</v>
      </c>
      <c r="Q115" s="73"/>
      <c r="R115" s="83">
        <v>5.479313629</v>
      </c>
      <c r="S115" s="84">
        <v>1.2871493809053304E-5</v>
      </c>
      <c r="T115" s="84">
        <f t="shared" si="1"/>
        <v>4.1452975704836621E-3</v>
      </c>
      <c r="U115" s="84">
        <f>R115/'סכום נכסי הקרן'!$C$42</f>
        <v>7.1762532426548474E-4</v>
      </c>
    </row>
    <row r="116" spans="2:21">
      <c r="B116" s="76" t="s">
        <v>433</v>
      </c>
      <c r="C116" s="73">
        <v>1158732</v>
      </c>
      <c r="D116" s="86" t="s">
        <v>109</v>
      </c>
      <c r="E116" s="86" t="s">
        <v>28</v>
      </c>
      <c r="F116" s="73" t="s">
        <v>434</v>
      </c>
      <c r="G116" s="86" t="s">
        <v>118</v>
      </c>
      <c r="H116" s="73" t="s">
        <v>435</v>
      </c>
      <c r="I116" s="73" t="s">
        <v>300</v>
      </c>
      <c r="J116" s="73"/>
      <c r="K116" s="83">
        <v>1.630000000372215</v>
      </c>
      <c r="L116" s="86" t="s">
        <v>122</v>
      </c>
      <c r="M116" s="87">
        <v>1.8500000000000003E-2</v>
      </c>
      <c r="N116" s="87">
        <v>3.990000000101513E-2</v>
      </c>
      <c r="O116" s="83">
        <v>555.60828900000013</v>
      </c>
      <c r="P116" s="85">
        <v>106.38</v>
      </c>
      <c r="Q116" s="73"/>
      <c r="R116" s="83">
        <v>0.59105610600000014</v>
      </c>
      <c r="S116" s="84">
        <v>7.1715424476722596E-7</v>
      </c>
      <c r="T116" s="84">
        <f t="shared" si="1"/>
        <v>4.4715517419076622E-4</v>
      </c>
      <c r="U116" s="84">
        <f>R116/'סכום נכסי הקרן'!$C$42</f>
        <v>7.7410577026005244E-5</v>
      </c>
    </row>
    <row r="117" spans="2:21">
      <c r="B117" s="76" t="s">
        <v>436</v>
      </c>
      <c r="C117" s="73">
        <v>1191824</v>
      </c>
      <c r="D117" s="86" t="s">
        <v>109</v>
      </c>
      <c r="E117" s="86" t="s">
        <v>28</v>
      </c>
      <c r="F117" s="73" t="s">
        <v>434</v>
      </c>
      <c r="G117" s="86" t="s">
        <v>118</v>
      </c>
      <c r="H117" s="73" t="s">
        <v>435</v>
      </c>
      <c r="I117" s="73" t="s">
        <v>300</v>
      </c>
      <c r="J117" s="73"/>
      <c r="K117" s="83">
        <v>2.2500000001705431</v>
      </c>
      <c r="L117" s="86" t="s">
        <v>122</v>
      </c>
      <c r="M117" s="87">
        <v>3.2000000000000001E-2</v>
      </c>
      <c r="N117" s="87">
        <v>4.3000000002046519E-2</v>
      </c>
      <c r="O117" s="83">
        <v>7231.1718210000008</v>
      </c>
      <c r="P117" s="85">
        <v>101.36</v>
      </c>
      <c r="Q117" s="73"/>
      <c r="R117" s="83">
        <v>7.3295157750000017</v>
      </c>
      <c r="S117" s="84">
        <v>1.2517488877598626E-5</v>
      </c>
      <c r="T117" s="84">
        <f t="shared" si="1"/>
        <v>5.5450419508974568E-3</v>
      </c>
      <c r="U117" s="84">
        <f>R117/'סכום נכסי הקרן'!$C$42</f>
        <v>9.5994617042998278E-4</v>
      </c>
    </row>
    <row r="118" spans="2:21">
      <c r="B118" s="76" t="s">
        <v>437</v>
      </c>
      <c r="C118" s="73">
        <v>1155357</v>
      </c>
      <c r="D118" s="86" t="s">
        <v>109</v>
      </c>
      <c r="E118" s="86" t="s">
        <v>28</v>
      </c>
      <c r="F118" s="73" t="s">
        <v>438</v>
      </c>
      <c r="G118" s="86" t="s">
        <v>118</v>
      </c>
      <c r="H118" s="73" t="s">
        <v>435</v>
      </c>
      <c r="I118" s="73" t="s">
        <v>300</v>
      </c>
      <c r="J118" s="73"/>
      <c r="K118" s="83">
        <v>0.5</v>
      </c>
      <c r="L118" s="86" t="s">
        <v>122</v>
      </c>
      <c r="M118" s="87">
        <v>3.15E-2</v>
      </c>
      <c r="N118" s="87">
        <v>4.1300000002220234E-2</v>
      </c>
      <c r="O118" s="83">
        <v>1844.6154360000003</v>
      </c>
      <c r="P118" s="85">
        <v>110.56</v>
      </c>
      <c r="Q118" s="83">
        <v>3.2274241000000002E-2</v>
      </c>
      <c r="R118" s="83">
        <v>2.0718603579999999</v>
      </c>
      <c r="S118" s="84">
        <v>1.3604063957003082E-5</v>
      </c>
      <c r="T118" s="84">
        <f t="shared" si="1"/>
        <v>1.5674367794796676E-3</v>
      </c>
      <c r="U118" s="84">
        <f>R118/'סכום נכסי הקרן'!$C$42</f>
        <v>2.7135140674798433E-4</v>
      </c>
    </row>
    <row r="119" spans="2:21">
      <c r="B119" s="76" t="s">
        <v>439</v>
      </c>
      <c r="C119" s="73">
        <v>1184779</v>
      </c>
      <c r="D119" s="86" t="s">
        <v>109</v>
      </c>
      <c r="E119" s="86" t="s">
        <v>28</v>
      </c>
      <c r="F119" s="73" t="s">
        <v>438</v>
      </c>
      <c r="G119" s="86" t="s">
        <v>118</v>
      </c>
      <c r="H119" s="73" t="s">
        <v>435</v>
      </c>
      <c r="I119" s="73" t="s">
        <v>300</v>
      </c>
      <c r="J119" s="73"/>
      <c r="K119" s="83">
        <v>2.82000000021393</v>
      </c>
      <c r="L119" s="86" t="s">
        <v>122</v>
      </c>
      <c r="M119" s="87">
        <v>0.01</v>
      </c>
      <c r="N119" s="87">
        <v>3.6900000001307345E-2</v>
      </c>
      <c r="O119" s="83">
        <v>4182.3105299999997</v>
      </c>
      <c r="P119" s="85">
        <v>100.59</v>
      </c>
      <c r="Q119" s="73"/>
      <c r="R119" s="83">
        <v>4.2069862050000006</v>
      </c>
      <c r="S119" s="84">
        <v>1.1325826301479667E-5</v>
      </c>
      <c r="T119" s="84">
        <f t="shared" si="1"/>
        <v>3.1827361738056819E-3</v>
      </c>
      <c r="U119" s="84">
        <f>R119/'סכום נכסי הקרן'!$C$42</f>
        <v>5.5098869018281311E-4</v>
      </c>
    </row>
    <row r="120" spans="2:21">
      <c r="B120" s="76" t="s">
        <v>440</v>
      </c>
      <c r="C120" s="73">
        <v>1192442</v>
      </c>
      <c r="D120" s="86" t="s">
        <v>109</v>
      </c>
      <c r="E120" s="86" t="s">
        <v>28</v>
      </c>
      <c r="F120" s="73" t="s">
        <v>438</v>
      </c>
      <c r="G120" s="86" t="s">
        <v>118</v>
      </c>
      <c r="H120" s="73" t="s">
        <v>435</v>
      </c>
      <c r="I120" s="73" t="s">
        <v>300</v>
      </c>
      <c r="J120" s="73"/>
      <c r="K120" s="83">
        <v>3.410000000032511</v>
      </c>
      <c r="L120" s="86" t="s">
        <v>122</v>
      </c>
      <c r="M120" s="87">
        <v>3.2300000000000002E-2</v>
      </c>
      <c r="N120" s="87">
        <v>4.1600000000325092E-2</v>
      </c>
      <c r="O120" s="83">
        <v>4602.2838220000012</v>
      </c>
      <c r="P120" s="85">
        <v>100.15</v>
      </c>
      <c r="Q120" s="83">
        <v>0.31230457700000003</v>
      </c>
      <c r="R120" s="83">
        <v>4.9214918240000003</v>
      </c>
      <c r="S120" s="84">
        <v>1.0626910005958464E-5</v>
      </c>
      <c r="T120" s="84">
        <f t="shared" si="1"/>
        <v>3.723285338734241E-3</v>
      </c>
      <c r="U120" s="84">
        <f>R120/'סכום נכסי הקרן'!$C$42</f>
        <v>6.4456744132613186E-4</v>
      </c>
    </row>
    <row r="121" spans="2:21">
      <c r="B121" s="76" t="s">
        <v>441</v>
      </c>
      <c r="C121" s="73">
        <v>1197284</v>
      </c>
      <c r="D121" s="86" t="s">
        <v>109</v>
      </c>
      <c r="E121" s="86" t="s">
        <v>28</v>
      </c>
      <c r="F121" s="73" t="s">
        <v>442</v>
      </c>
      <c r="G121" s="86" t="s">
        <v>443</v>
      </c>
      <c r="H121" s="73" t="s">
        <v>435</v>
      </c>
      <c r="I121" s="73" t="s">
        <v>300</v>
      </c>
      <c r="J121" s="73"/>
      <c r="K121" s="83">
        <v>4.8499999996797518</v>
      </c>
      <c r="L121" s="86" t="s">
        <v>122</v>
      </c>
      <c r="M121" s="87">
        <v>0.03</v>
      </c>
      <c r="N121" s="87">
        <v>4.2499999995290458E-2</v>
      </c>
      <c r="O121" s="83">
        <v>2770.2624600000004</v>
      </c>
      <c r="P121" s="85">
        <v>95.81</v>
      </c>
      <c r="Q121" s="73"/>
      <c r="R121" s="83">
        <v>2.6541885810000005</v>
      </c>
      <c r="S121" s="84">
        <v>9.8957736547309476E-6</v>
      </c>
      <c r="T121" s="84">
        <f t="shared" si="1"/>
        <v>2.0079889966862089E-3</v>
      </c>
      <c r="U121" s="84">
        <f>R121/'סכום נכסי הקרן'!$C$42</f>
        <v>3.4761889354552078E-4</v>
      </c>
    </row>
    <row r="122" spans="2:21">
      <c r="B122" s="76" t="s">
        <v>444</v>
      </c>
      <c r="C122" s="73">
        <v>1139849</v>
      </c>
      <c r="D122" s="86" t="s">
        <v>109</v>
      </c>
      <c r="E122" s="86" t="s">
        <v>28</v>
      </c>
      <c r="F122" s="73" t="s">
        <v>445</v>
      </c>
      <c r="G122" s="86" t="s">
        <v>303</v>
      </c>
      <c r="H122" s="73" t="s">
        <v>446</v>
      </c>
      <c r="I122" s="73" t="s">
        <v>120</v>
      </c>
      <c r="J122" s="73"/>
      <c r="K122" s="83">
        <v>1.9899999999049525</v>
      </c>
      <c r="L122" s="86" t="s">
        <v>122</v>
      </c>
      <c r="M122" s="87">
        <v>2.5000000000000001E-2</v>
      </c>
      <c r="N122" s="87">
        <v>3.4999999993801233E-2</v>
      </c>
      <c r="O122" s="83">
        <v>2176.1143840000004</v>
      </c>
      <c r="P122" s="85">
        <v>111.2</v>
      </c>
      <c r="Q122" s="73"/>
      <c r="R122" s="83">
        <v>2.4198392770000003</v>
      </c>
      <c r="S122" s="84">
        <v>6.1182834313782181E-6</v>
      </c>
      <c r="T122" s="84">
        <f t="shared" si="1"/>
        <v>1.8306953306740609E-3</v>
      </c>
      <c r="U122" s="84">
        <f>R122/'סכום נכסי הקרן'!$C$42</f>
        <v>3.1692618152693832E-4</v>
      </c>
    </row>
    <row r="123" spans="2:21">
      <c r="B123" s="76" t="s">
        <v>447</v>
      </c>
      <c r="C123" s="73">
        <v>1142629</v>
      </c>
      <c r="D123" s="86" t="s">
        <v>109</v>
      </c>
      <c r="E123" s="86" t="s">
        <v>28</v>
      </c>
      <c r="F123" s="73" t="s">
        <v>445</v>
      </c>
      <c r="G123" s="86" t="s">
        <v>303</v>
      </c>
      <c r="H123" s="73" t="s">
        <v>446</v>
      </c>
      <c r="I123" s="73" t="s">
        <v>120</v>
      </c>
      <c r="J123" s="73"/>
      <c r="K123" s="83">
        <v>4.9700000006840046</v>
      </c>
      <c r="L123" s="86" t="s">
        <v>122</v>
      </c>
      <c r="M123" s="87">
        <v>1.9E-2</v>
      </c>
      <c r="N123" s="87">
        <v>3.8700000004165173E-2</v>
      </c>
      <c r="O123" s="83">
        <v>2562.8628580000004</v>
      </c>
      <c r="P123" s="85">
        <v>102.11</v>
      </c>
      <c r="Q123" s="73"/>
      <c r="R123" s="83">
        <v>2.6169391930000008</v>
      </c>
      <c r="S123" s="84">
        <v>8.5275495148895632E-6</v>
      </c>
      <c r="T123" s="84">
        <f t="shared" si="1"/>
        <v>1.9798084967124225E-3</v>
      </c>
      <c r="U123" s="84">
        <f>R123/'סכום נכסי הקרן'!$C$42</f>
        <v>3.427403437941956E-4</v>
      </c>
    </row>
    <row r="124" spans="2:21">
      <c r="B124" s="76" t="s">
        <v>448</v>
      </c>
      <c r="C124" s="73">
        <v>1183151</v>
      </c>
      <c r="D124" s="86" t="s">
        <v>109</v>
      </c>
      <c r="E124" s="86" t="s">
        <v>28</v>
      </c>
      <c r="F124" s="73" t="s">
        <v>445</v>
      </c>
      <c r="G124" s="86" t="s">
        <v>303</v>
      </c>
      <c r="H124" s="73" t="s">
        <v>446</v>
      </c>
      <c r="I124" s="73" t="s">
        <v>120</v>
      </c>
      <c r="J124" s="73"/>
      <c r="K124" s="83">
        <v>6.7100000015238885</v>
      </c>
      <c r="L124" s="86" t="s">
        <v>122</v>
      </c>
      <c r="M124" s="87">
        <v>3.9000000000000003E-3</v>
      </c>
      <c r="N124" s="87">
        <v>4.150000000866351E-2</v>
      </c>
      <c r="O124" s="83">
        <v>2685.3044989999999</v>
      </c>
      <c r="P124" s="85">
        <v>83.82</v>
      </c>
      <c r="Q124" s="73"/>
      <c r="R124" s="83">
        <v>2.2508221670000004</v>
      </c>
      <c r="S124" s="84">
        <v>1.1426827655319148E-5</v>
      </c>
      <c r="T124" s="84">
        <f t="shared" si="1"/>
        <v>1.7028278160742371E-3</v>
      </c>
      <c r="U124" s="84">
        <f>R124/'סכום נכסי הקרן'!$C$42</f>
        <v>2.9479002240507016E-4</v>
      </c>
    </row>
    <row r="125" spans="2:21">
      <c r="B125" s="76" t="s">
        <v>449</v>
      </c>
      <c r="C125" s="73">
        <v>1177526</v>
      </c>
      <c r="D125" s="86" t="s">
        <v>109</v>
      </c>
      <c r="E125" s="86" t="s">
        <v>28</v>
      </c>
      <c r="F125" s="73" t="s">
        <v>450</v>
      </c>
      <c r="G125" s="86" t="s">
        <v>443</v>
      </c>
      <c r="H125" s="73" t="s">
        <v>435</v>
      </c>
      <c r="I125" s="73" t="s">
        <v>300</v>
      </c>
      <c r="J125" s="73"/>
      <c r="K125" s="83">
        <v>4.4199999996997867</v>
      </c>
      <c r="L125" s="86" t="s">
        <v>122</v>
      </c>
      <c r="M125" s="87">
        <v>7.4999999999999997E-3</v>
      </c>
      <c r="N125" s="87">
        <v>4.1299999998908321E-2</v>
      </c>
      <c r="O125" s="83">
        <v>1546.179774</v>
      </c>
      <c r="P125" s="85">
        <v>94.79</v>
      </c>
      <c r="Q125" s="73"/>
      <c r="R125" s="83">
        <v>1.4656238320000001</v>
      </c>
      <c r="S125" s="84">
        <v>3.1634406678936768E-6</v>
      </c>
      <c r="T125" s="84">
        <f t="shared" si="1"/>
        <v>1.1087970722970556E-3</v>
      </c>
      <c r="U125" s="84">
        <f>R125/'סכום נכסי הקרן'!$C$42</f>
        <v>1.91952651172146E-4</v>
      </c>
    </row>
    <row r="126" spans="2:21">
      <c r="B126" s="76" t="s">
        <v>451</v>
      </c>
      <c r="C126" s="73">
        <v>1184555</v>
      </c>
      <c r="D126" s="86" t="s">
        <v>109</v>
      </c>
      <c r="E126" s="86" t="s">
        <v>28</v>
      </c>
      <c r="F126" s="73" t="s">
        <v>450</v>
      </c>
      <c r="G126" s="86" t="s">
        <v>443</v>
      </c>
      <c r="H126" s="73" t="s">
        <v>435</v>
      </c>
      <c r="I126" s="73" t="s">
        <v>300</v>
      </c>
      <c r="J126" s="73"/>
      <c r="K126" s="83">
        <v>5.0900000000296739</v>
      </c>
      <c r="L126" s="86" t="s">
        <v>122</v>
      </c>
      <c r="M126" s="87">
        <v>7.4999999999999997E-3</v>
      </c>
      <c r="N126" s="87">
        <v>4.2900000000812816E-2</v>
      </c>
      <c r="O126" s="83">
        <v>8546.9342649999999</v>
      </c>
      <c r="P126" s="85">
        <v>90.28</v>
      </c>
      <c r="Q126" s="83">
        <v>3.4668413000000009E-2</v>
      </c>
      <c r="R126" s="83">
        <v>7.7508406530000009</v>
      </c>
      <c r="S126" s="84">
        <v>8.1573475054855164E-6</v>
      </c>
      <c r="T126" s="84">
        <f t="shared" si="1"/>
        <v>5.8637893545711662E-3</v>
      </c>
      <c r="U126" s="84">
        <f>R126/'סכום נכסי הקרן'!$C$42</f>
        <v>1.0151270603494099E-3</v>
      </c>
    </row>
    <row r="127" spans="2:21">
      <c r="B127" s="76" t="s">
        <v>452</v>
      </c>
      <c r="C127" s="73">
        <v>1138668</v>
      </c>
      <c r="D127" s="86" t="s">
        <v>109</v>
      </c>
      <c r="E127" s="86" t="s">
        <v>28</v>
      </c>
      <c r="F127" s="73" t="s">
        <v>420</v>
      </c>
      <c r="G127" s="86" t="s">
        <v>303</v>
      </c>
      <c r="H127" s="73" t="s">
        <v>435</v>
      </c>
      <c r="I127" s="73" t="s">
        <v>300</v>
      </c>
      <c r="J127" s="73"/>
      <c r="K127" s="83">
        <v>1.7100000002782869</v>
      </c>
      <c r="L127" s="86" t="s">
        <v>122</v>
      </c>
      <c r="M127" s="87">
        <v>2.0499999999999997E-2</v>
      </c>
      <c r="N127" s="87">
        <v>3.7899999986513798E-2</v>
      </c>
      <c r="O127" s="83">
        <v>424.21329200000008</v>
      </c>
      <c r="P127" s="85">
        <v>110.12</v>
      </c>
      <c r="Q127" s="73"/>
      <c r="R127" s="83">
        <v>0.46714369700000002</v>
      </c>
      <c r="S127" s="84">
        <v>1.1465329465189682E-6</v>
      </c>
      <c r="T127" s="84">
        <f t="shared" si="1"/>
        <v>3.5341098600232289E-4</v>
      </c>
      <c r="U127" s="84">
        <f>R127/'סכום נכסי הקרן'!$C$42</f>
        <v>6.1181777451820027E-5</v>
      </c>
    </row>
    <row r="128" spans="2:21">
      <c r="B128" s="76" t="s">
        <v>453</v>
      </c>
      <c r="C128" s="73">
        <v>1141696</v>
      </c>
      <c r="D128" s="86" t="s">
        <v>109</v>
      </c>
      <c r="E128" s="86" t="s">
        <v>28</v>
      </c>
      <c r="F128" s="73" t="s">
        <v>420</v>
      </c>
      <c r="G128" s="86" t="s">
        <v>303</v>
      </c>
      <c r="H128" s="73" t="s">
        <v>435</v>
      </c>
      <c r="I128" s="73" t="s">
        <v>300</v>
      </c>
      <c r="J128" s="73"/>
      <c r="K128" s="83">
        <v>2.550000000366583</v>
      </c>
      <c r="L128" s="86" t="s">
        <v>122</v>
      </c>
      <c r="M128" s="87">
        <v>2.0499999999999997E-2</v>
      </c>
      <c r="N128" s="87">
        <v>3.6900000004669115E-2</v>
      </c>
      <c r="O128" s="83">
        <v>2389.3599100000006</v>
      </c>
      <c r="P128" s="85">
        <v>108.46</v>
      </c>
      <c r="Q128" s="73"/>
      <c r="R128" s="83">
        <v>2.5914998910000002</v>
      </c>
      <c r="S128" s="84">
        <v>2.7115486197591601E-6</v>
      </c>
      <c r="T128" s="84">
        <f t="shared" si="1"/>
        <v>1.9605627510012671E-3</v>
      </c>
      <c r="U128" s="84">
        <f>R128/'סכום נכסי הקרן'!$C$42</f>
        <v>3.3940856018352286E-4</v>
      </c>
    </row>
    <row r="129" spans="2:21">
      <c r="B129" s="76" t="s">
        <v>454</v>
      </c>
      <c r="C129" s="73">
        <v>1165141</v>
      </c>
      <c r="D129" s="86" t="s">
        <v>109</v>
      </c>
      <c r="E129" s="86" t="s">
        <v>28</v>
      </c>
      <c r="F129" s="73" t="s">
        <v>420</v>
      </c>
      <c r="G129" s="86" t="s">
        <v>303</v>
      </c>
      <c r="H129" s="73" t="s">
        <v>435</v>
      </c>
      <c r="I129" s="73" t="s">
        <v>300</v>
      </c>
      <c r="J129" s="73"/>
      <c r="K129" s="83">
        <v>5.2700000001937752</v>
      </c>
      <c r="L129" s="86" t="s">
        <v>122</v>
      </c>
      <c r="M129" s="87">
        <v>8.3999999999999995E-3</v>
      </c>
      <c r="N129" s="87">
        <v>4.230000000072888E-2</v>
      </c>
      <c r="O129" s="83">
        <v>6027.7229570000018</v>
      </c>
      <c r="P129" s="85">
        <v>93.32</v>
      </c>
      <c r="Q129" s="73"/>
      <c r="R129" s="83">
        <v>5.6250710330000011</v>
      </c>
      <c r="S129" s="84">
        <v>8.900304648632516E-6</v>
      </c>
      <c r="T129" s="84">
        <f t="shared" si="1"/>
        <v>4.2555682820347145E-3</v>
      </c>
      <c r="U129" s="84">
        <f>R129/'סכום נכסי הקרן'!$C$42</f>
        <v>7.3671516131295549E-4</v>
      </c>
    </row>
    <row r="130" spans="2:21">
      <c r="B130" s="76" t="s">
        <v>455</v>
      </c>
      <c r="C130" s="73">
        <v>1178367</v>
      </c>
      <c r="D130" s="86" t="s">
        <v>109</v>
      </c>
      <c r="E130" s="86" t="s">
        <v>28</v>
      </c>
      <c r="F130" s="73" t="s">
        <v>420</v>
      </c>
      <c r="G130" s="86" t="s">
        <v>303</v>
      </c>
      <c r="H130" s="73" t="s">
        <v>435</v>
      </c>
      <c r="I130" s="73" t="s">
        <v>300</v>
      </c>
      <c r="J130" s="73"/>
      <c r="K130" s="83">
        <v>6.2500000033788252</v>
      </c>
      <c r="L130" s="86" t="s">
        <v>122</v>
      </c>
      <c r="M130" s="87">
        <v>5.0000000000000001E-3</v>
      </c>
      <c r="N130" s="87">
        <v>4.0300000014866832E-2</v>
      </c>
      <c r="O130" s="83">
        <v>809.59962300000007</v>
      </c>
      <c r="P130" s="85">
        <v>88.06</v>
      </c>
      <c r="Q130" s="83">
        <v>2.6969003000000002E-2</v>
      </c>
      <c r="R130" s="83">
        <v>0.73990243</v>
      </c>
      <c r="S130" s="84">
        <v>4.7476725070522837E-6</v>
      </c>
      <c r="T130" s="84">
        <f t="shared" si="1"/>
        <v>5.5976276467199066E-4</v>
      </c>
      <c r="U130" s="84">
        <f>R130/'סכום נכסי הקרן'!$C$42</f>
        <v>9.6904969710681646E-5</v>
      </c>
    </row>
    <row r="131" spans="2:21">
      <c r="B131" s="76" t="s">
        <v>456</v>
      </c>
      <c r="C131" s="73">
        <v>1178375</v>
      </c>
      <c r="D131" s="86" t="s">
        <v>109</v>
      </c>
      <c r="E131" s="86" t="s">
        <v>28</v>
      </c>
      <c r="F131" s="73" t="s">
        <v>420</v>
      </c>
      <c r="G131" s="86" t="s">
        <v>303</v>
      </c>
      <c r="H131" s="73" t="s">
        <v>435</v>
      </c>
      <c r="I131" s="73" t="s">
        <v>300</v>
      </c>
      <c r="J131" s="73"/>
      <c r="K131" s="83">
        <v>6.139999999211053</v>
      </c>
      <c r="L131" s="86" t="s">
        <v>122</v>
      </c>
      <c r="M131" s="87">
        <v>9.7000000000000003E-3</v>
      </c>
      <c r="N131" s="87">
        <v>4.469999999605527E-2</v>
      </c>
      <c r="O131" s="83">
        <v>2198.246866</v>
      </c>
      <c r="P131" s="85">
        <v>88.66</v>
      </c>
      <c r="Q131" s="83">
        <v>7.9054967000000018E-2</v>
      </c>
      <c r="R131" s="83">
        <v>2.0280206400000003</v>
      </c>
      <c r="S131" s="84">
        <v>5.5677769053903194E-6</v>
      </c>
      <c r="T131" s="84">
        <f t="shared" si="1"/>
        <v>1.5342704581444069E-3</v>
      </c>
      <c r="U131" s="84">
        <f>R131/'סכום נכסי הקרן'!$C$42</f>
        <v>2.6560972193568445E-4</v>
      </c>
    </row>
    <row r="132" spans="2:21">
      <c r="B132" s="76" t="s">
        <v>457</v>
      </c>
      <c r="C132" s="73">
        <v>1171214</v>
      </c>
      <c r="D132" s="86" t="s">
        <v>109</v>
      </c>
      <c r="E132" s="86" t="s">
        <v>28</v>
      </c>
      <c r="F132" s="73" t="s">
        <v>458</v>
      </c>
      <c r="G132" s="86" t="s">
        <v>459</v>
      </c>
      <c r="H132" s="73" t="s">
        <v>446</v>
      </c>
      <c r="I132" s="73" t="s">
        <v>120</v>
      </c>
      <c r="J132" s="73"/>
      <c r="K132" s="83">
        <v>1.2899999999678993</v>
      </c>
      <c r="L132" s="86" t="s">
        <v>122</v>
      </c>
      <c r="M132" s="87">
        <v>1.8500000000000003E-2</v>
      </c>
      <c r="N132" s="87">
        <v>3.5700000000107E-2</v>
      </c>
      <c r="O132" s="83">
        <v>3416.1018250000006</v>
      </c>
      <c r="P132" s="85">
        <v>109.43</v>
      </c>
      <c r="Q132" s="73"/>
      <c r="R132" s="83">
        <v>3.7382402280000009</v>
      </c>
      <c r="S132" s="84">
        <v>5.789218114492951E-6</v>
      </c>
      <c r="T132" s="84">
        <f t="shared" si="1"/>
        <v>2.8281130054314501E-3</v>
      </c>
      <c r="U132" s="84">
        <f>R132/'סכום נכסי הקרן'!$C$42</f>
        <v>4.8959706223101833E-4</v>
      </c>
    </row>
    <row r="133" spans="2:21">
      <c r="B133" s="76" t="s">
        <v>460</v>
      </c>
      <c r="C133" s="73">
        <v>1175660</v>
      </c>
      <c r="D133" s="86" t="s">
        <v>109</v>
      </c>
      <c r="E133" s="86" t="s">
        <v>28</v>
      </c>
      <c r="F133" s="73" t="s">
        <v>458</v>
      </c>
      <c r="G133" s="86" t="s">
        <v>459</v>
      </c>
      <c r="H133" s="73" t="s">
        <v>446</v>
      </c>
      <c r="I133" s="73" t="s">
        <v>120</v>
      </c>
      <c r="J133" s="73"/>
      <c r="K133" s="83">
        <v>1.1399999999145354</v>
      </c>
      <c r="L133" s="86" t="s">
        <v>122</v>
      </c>
      <c r="M133" s="87">
        <v>0.01</v>
      </c>
      <c r="N133" s="87">
        <v>4.0899999997863395E-2</v>
      </c>
      <c r="O133" s="83">
        <v>5487.1326020000006</v>
      </c>
      <c r="P133" s="85">
        <v>106.62</v>
      </c>
      <c r="Q133" s="73"/>
      <c r="R133" s="83">
        <v>5.8503803250000006</v>
      </c>
      <c r="S133" s="84">
        <v>7.1253391667782219E-6</v>
      </c>
      <c r="T133" s="84">
        <f t="shared" si="1"/>
        <v>4.4260228542628514E-3</v>
      </c>
      <c r="U133" s="84">
        <f>R133/'סכום נכסי הקרן'!$C$42</f>
        <v>7.6622390358968388E-4</v>
      </c>
    </row>
    <row r="134" spans="2:21">
      <c r="B134" s="76" t="s">
        <v>461</v>
      </c>
      <c r="C134" s="73">
        <v>1182831</v>
      </c>
      <c r="D134" s="86" t="s">
        <v>109</v>
      </c>
      <c r="E134" s="86" t="s">
        <v>28</v>
      </c>
      <c r="F134" s="73" t="s">
        <v>458</v>
      </c>
      <c r="G134" s="86" t="s">
        <v>459</v>
      </c>
      <c r="H134" s="73" t="s">
        <v>446</v>
      </c>
      <c r="I134" s="73" t="s">
        <v>120</v>
      </c>
      <c r="J134" s="73"/>
      <c r="K134" s="83">
        <v>3.9100000000898825</v>
      </c>
      <c r="L134" s="86" t="s">
        <v>122</v>
      </c>
      <c r="M134" s="87">
        <v>0.01</v>
      </c>
      <c r="N134" s="87">
        <v>4.7100000001599224E-2</v>
      </c>
      <c r="O134" s="83">
        <v>9093.1078480000015</v>
      </c>
      <c r="P134" s="85">
        <v>94.21</v>
      </c>
      <c r="Q134" s="73"/>
      <c r="R134" s="83">
        <v>8.5666161530000018</v>
      </c>
      <c r="S134" s="84">
        <v>7.6796135392016288E-6</v>
      </c>
      <c r="T134" s="84">
        <f t="shared" si="1"/>
        <v>6.4809528219646655E-3</v>
      </c>
      <c r="U134" s="84">
        <f>R134/'סכום נכסי הקרן'!$C$42</f>
        <v>1.1219691207521797E-3</v>
      </c>
    </row>
    <row r="135" spans="2:21">
      <c r="B135" s="76" t="s">
        <v>462</v>
      </c>
      <c r="C135" s="73">
        <v>1191659</v>
      </c>
      <c r="D135" s="86" t="s">
        <v>109</v>
      </c>
      <c r="E135" s="86" t="s">
        <v>28</v>
      </c>
      <c r="F135" s="73" t="s">
        <v>458</v>
      </c>
      <c r="G135" s="86" t="s">
        <v>459</v>
      </c>
      <c r="H135" s="73" t="s">
        <v>446</v>
      </c>
      <c r="I135" s="73" t="s">
        <v>120</v>
      </c>
      <c r="J135" s="73"/>
      <c r="K135" s="83">
        <v>2.5899999998806642</v>
      </c>
      <c r="L135" s="86" t="s">
        <v>122</v>
      </c>
      <c r="M135" s="87">
        <v>3.5400000000000001E-2</v>
      </c>
      <c r="N135" s="87">
        <v>4.5899999997701696E-2</v>
      </c>
      <c r="O135" s="83">
        <v>8824.3050000000003</v>
      </c>
      <c r="P135" s="85">
        <v>100.73</v>
      </c>
      <c r="Q135" s="83">
        <v>0.16140860700000001</v>
      </c>
      <c r="R135" s="83">
        <v>9.0501310120000014</v>
      </c>
      <c r="S135" s="84">
        <v>7.8999337517121596E-6</v>
      </c>
      <c r="T135" s="84">
        <f t="shared" si="1"/>
        <v>6.8467491800518095E-3</v>
      </c>
      <c r="U135" s="84">
        <f>R135/'סכום נכסי הקרן'!$C$42</f>
        <v>1.185295028150618E-3</v>
      </c>
    </row>
    <row r="136" spans="2:21">
      <c r="B136" s="76" t="s">
        <v>463</v>
      </c>
      <c r="C136" s="73">
        <v>1155928</v>
      </c>
      <c r="D136" s="86" t="s">
        <v>109</v>
      </c>
      <c r="E136" s="86" t="s">
        <v>28</v>
      </c>
      <c r="F136" s="73" t="s">
        <v>464</v>
      </c>
      <c r="G136" s="86" t="s">
        <v>303</v>
      </c>
      <c r="H136" s="73" t="s">
        <v>446</v>
      </c>
      <c r="I136" s="73" t="s">
        <v>120</v>
      </c>
      <c r="J136" s="73"/>
      <c r="K136" s="83">
        <v>3.5000000000948743</v>
      </c>
      <c r="L136" s="86" t="s">
        <v>122</v>
      </c>
      <c r="M136" s="87">
        <v>2.75E-2</v>
      </c>
      <c r="N136" s="87">
        <v>3.0100000000702072E-2</v>
      </c>
      <c r="O136" s="83">
        <v>4770.2093060000007</v>
      </c>
      <c r="P136" s="85">
        <v>110.48</v>
      </c>
      <c r="Q136" s="73"/>
      <c r="R136" s="83">
        <v>5.2701270630000012</v>
      </c>
      <c r="S136" s="84">
        <v>9.3392033465600035E-6</v>
      </c>
      <c r="T136" s="84">
        <f t="shared" si="1"/>
        <v>3.9870404195828345E-3</v>
      </c>
      <c r="U136" s="84">
        <f>R136/'סכום נכסי הקרן'!$C$42</f>
        <v>6.902281742897624E-4</v>
      </c>
    </row>
    <row r="137" spans="2:21">
      <c r="B137" s="76" t="s">
        <v>465</v>
      </c>
      <c r="C137" s="73">
        <v>1177658</v>
      </c>
      <c r="D137" s="86" t="s">
        <v>109</v>
      </c>
      <c r="E137" s="86" t="s">
        <v>28</v>
      </c>
      <c r="F137" s="73" t="s">
        <v>464</v>
      </c>
      <c r="G137" s="86" t="s">
        <v>303</v>
      </c>
      <c r="H137" s="73" t="s">
        <v>446</v>
      </c>
      <c r="I137" s="73" t="s">
        <v>120</v>
      </c>
      <c r="J137" s="73"/>
      <c r="K137" s="83">
        <v>5.1499999999437831</v>
      </c>
      <c r="L137" s="86" t="s">
        <v>122</v>
      </c>
      <c r="M137" s="87">
        <v>8.5000000000000006E-3</v>
      </c>
      <c r="N137" s="87">
        <v>3.4199999999550264E-2</v>
      </c>
      <c r="O137" s="83">
        <v>3669.8917580000007</v>
      </c>
      <c r="P137" s="85">
        <v>96.94</v>
      </c>
      <c r="Q137" s="73"/>
      <c r="R137" s="83">
        <v>3.5575929480000004</v>
      </c>
      <c r="S137" s="84">
        <v>5.840893441135746E-6</v>
      </c>
      <c r="T137" s="84">
        <f t="shared" si="1"/>
        <v>2.6914468494853537E-3</v>
      </c>
      <c r="U137" s="84">
        <f>R137/'סכום נכסי הקרן'!$C$42</f>
        <v>4.6593770055448344E-4</v>
      </c>
    </row>
    <row r="138" spans="2:21">
      <c r="B138" s="76" t="s">
        <v>466</v>
      </c>
      <c r="C138" s="73">
        <v>1193929</v>
      </c>
      <c r="D138" s="86" t="s">
        <v>109</v>
      </c>
      <c r="E138" s="86" t="s">
        <v>28</v>
      </c>
      <c r="F138" s="73" t="s">
        <v>464</v>
      </c>
      <c r="G138" s="86" t="s">
        <v>303</v>
      </c>
      <c r="H138" s="73" t="s">
        <v>446</v>
      </c>
      <c r="I138" s="73" t="s">
        <v>120</v>
      </c>
      <c r="J138" s="73"/>
      <c r="K138" s="83">
        <v>6.4800000004724589</v>
      </c>
      <c r="L138" s="86" t="s">
        <v>122</v>
      </c>
      <c r="M138" s="87">
        <v>3.1800000000000002E-2</v>
      </c>
      <c r="N138" s="87">
        <v>3.6400000001825417E-2</v>
      </c>
      <c r="O138" s="83">
        <v>3666.5271930000004</v>
      </c>
      <c r="P138" s="85">
        <v>101.6</v>
      </c>
      <c r="Q138" s="73"/>
      <c r="R138" s="83">
        <v>3.7251918630000005</v>
      </c>
      <c r="S138" s="84">
        <v>1.0638129841379451E-5</v>
      </c>
      <c r="T138" s="84">
        <f t="shared" si="1"/>
        <v>2.8182414486278731E-3</v>
      </c>
      <c r="U138" s="84">
        <f>R138/'סכום נכסי הקרן'!$C$42</f>
        <v>4.8788811877600234E-4</v>
      </c>
    </row>
    <row r="139" spans="2:21">
      <c r="B139" s="76" t="s">
        <v>467</v>
      </c>
      <c r="C139" s="73">
        <v>1132828</v>
      </c>
      <c r="D139" s="86" t="s">
        <v>109</v>
      </c>
      <c r="E139" s="86" t="s">
        <v>28</v>
      </c>
      <c r="F139" s="73" t="s">
        <v>468</v>
      </c>
      <c r="G139" s="86" t="s">
        <v>145</v>
      </c>
      <c r="H139" s="73" t="s">
        <v>435</v>
      </c>
      <c r="I139" s="73" t="s">
        <v>300</v>
      </c>
      <c r="J139" s="73"/>
      <c r="K139" s="83">
        <v>0.76000000030460546</v>
      </c>
      <c r="L139" s="86" t="s">
        <v>122</v>
      </c>
      <c r="M139" s="87">
        <v>1.9799999999999998E-2</v>
      </c>
      <c r="N139" s="87">
        <v>3.5199999996573188E-2</v>
      </c>
      <c r="O139" s="83">
        <v>949.42557000000011</v>
      </c>
      <c r="P139" s="85">
        <v>110.65</v>
      </c>
      <c r="Q139" s="73"/>
      <c r="R139" s="83">
        <v>1.0505393680000001</v>
      </c>
      <c r="S139" s="84">
        <v>6.2486960788875655E-6</v>
      </c>
      <c r="T139" s="84">
        <f t="shared" si="1"/>
        <v>7.9477076596227135E-4</v>
      </c>
      <c r="U139" s="84">
        <f>R139/'סכום נכסי הקרן'!$C$42</f>
        <v>1.3758906783955101E-4</v>
      </c>
    </row>
    <row r="140" spans="2:21">
      <c r="B140" s="76" t="s">
        <v>469</v>
      </c>
      <c r="C140" s="73">
        <v>1139542</v>
      </c>
      <c r="D140" s="86" t="s">
        <v>109</v>
      </c>
      <c r="E140" s="86" t="s">
        <v>28</v>
      </c>
      <c r="F140" s="73" t="s">
        <v>470</v>
      </c>
      <c r="G140" s="86" t="s">
        <v>310</v>
      </c>
      <c r="H140" s="73" t="s">
        <v>435</v>
      </c>
      <c r="I140" s="73" t="s">
        <v>300</v>
      </c>
      <c r="J140" s="73"/>
      <c r="K140" s="83">
        <v>2.550000006946437</v>
      </c>
      <c r="L140" s="86" t="s">
        <v>122</v>
      </c>
      <c r="M140" s="87">
        <v>1.9400000000000001E-2</v>
      </c>
      <c r="N140" s="87">
        <v>2.9900000167783158E-2</v>
      </c>
      <c r="O140" s="83">
        <v>85.074247000000014</v>
      </c>
      <c r="P140" s="85">
        <v>109.99</v>
      </c>
      <c r="Q140" s="73"/>
      <c r="R140" s="83">
        <v>9.3573157000000004E-2</v>
      </c>
      <c r="S140" s="84">
        <v>2.3537160287123089E-7</v>
      </c>
      <c r="T140" s="84">
        <f t="shared" ref="T140:T202" si="2">IFERROR(R140/$R$11,0)</f>
        <v>7.0791454302165542E-5</v>
      </c>
      <c r="U140" s="84">
        <f>R140/'סכום נכסי הקרן'!$C$42</f>
        <v>1.2255269853374935E-5</v>
      </c>
    </row>
    <row r="141" spans="2:21">
      <c r="B141" s="76" t="s">
        <v>471</v>
      </c>
      <c r="C141" s="73">
        <v>1142595</v>
      </c>
      <c r="D141" s="86" t="s">
        <v>109</v>
      </c>
      <c r="E141" s="86" t="s">
        <v>28</v>
      </c>
      <c r="F141" s="73" t="s">
        <v>470</v>
      </c>
      <c r="G141" s="86" t="s">
        <v>310</v>
      </c>
      <c r="H141" s="73" t="s">
        <v>435</v>
      </c>
      <c r="I141" s="73" t="s">
        <v>300</v>
      </c>
      <c r="J141" s="73"/>
      <c r="K141" s="83">
        <v>3.5200000002255107</v>
      </c>
      <c r="L141" s="86" t="s">
        <v>122</v>
      </c>
      <c r="M141" s="87">
        <v>1.23E-2</v>
      </c>
      <c r="N141" s="87">
        <v>2.9300000002174576E-2</v>
      </c>
      <c r="O141" s="83">
        <v>5858.3637350000008</v>
      </c>
      <c r="P141" s="85">
        <v>105.97</v>
      </c>
      <c r="Q141" s="73"/>
      <c r="R141" s="83">
        <v>6.2081078050000018</v>
      </c>
      <c r="S141" s="84">
        <v>4.6068183003146088E-6</v>
      </c>
      <c r="T141" s="84">
        <f t="shared" si="2"/>
        <v>4.6966565420099573E-3</v>
      </c>
      <c r="U141" s="84">
        <f>R141/'סכום נכסי הקרן'!$C$42</f>
        <v>8.1307544672365982E-4</v>
      </c>
    </row>
    <row r="142" spans="2:21">
      <c r="B142" s="76" t="s">
        <v>472</v>
      </c>
      <c r="C142" s="73">
        <v>1142231</v>
      </c>
      <c r="D142" s="86" t="s">
        <v>109</v>
      </c>
      <c r="E142" s="86" t="s">
        <v>28</v>
      </c>
      <c r="F142" s="73" t="s">
        <v>473</v>
      </c>
      <c r="G142" s="86" t="s">
        <v>474</v>
      </c>
      <c r="H142" s="73" t="s">
        <v>475</v>
      </c>
      <c r="I142" s="73" t="s">
        <v>120</v>
      </c>
      <c r="J142" s="73"/>
      <c r="K142" s="83">
        <v>2.4099999999671033</v>
      </c>
      <c r="L142" s="86" t="s">
        <v>122</v>
      </c>
      <c r="M142" s="87">
        <v>2.5699999999999997E-2</v>
      </c>
      <c r="N142" s="87">
        <v>4.0799999997681552E-2</v>
      </c>
      <c r="O142" s="83">
        <v>5818.6077480000013</v>
      </c>
      <c r="P142" s="85">
        <v>109.71</v>
      </c>
      <c r="Q142" s="73"/>
      <c r="R142" s="83">
        <v>6.3835939810000006</v>
      </c>
      <c r="S142" s="84">
        <v>4.5372307240275553E-6</v>
      </c>
      <c r="T142" s="84">
        <f t="shared" si="2"/>
        <v>4.8294181373996015E-3</v>
      </c>
      <c r="U142" s="84">
        <f>R142/'סכום נכסי הקרן'!$C$42</f>
        <v>8.3605885896887062E-4</v>
      </c>
    </row>
    <row r="143" spans="2:21">
      <c r="B143" s="76" t="s">
        <v>476</v>
      </c>
      <c r="C143" s="73">
        <v>1199603</v>
      </c>
      <c r="D143" s="86" t="s">
        <v>109</v>
      </c>
      <c r="E143" s="86" t="s">
        <v>28</v>
      </c>
      <c r="F143" s="73" t="s">
        <v>473</v>
      </c>
      <c r="G143" s="86" t="s">
        <v>474</v>
      </c>
      <c r="H143" s="73" t="s">
        <v>475</v>
      </c>
      <c r="I143" s="73" t="s">
        <v>120</v>
      </c>
      <c r="J143" s="73"/>
      <c r="K143" s="83">
        <v>4.2699999999165978</v>
      </c>
      <c r="L143" s="86" t="s">
        <v>122</v>
      </c>
      <c r="M143" s="87">
        <v>0.04</v>
      </c>
      <c r="N143" s="87">
        <v>4.2699999999165981E-2</v>
      </c>
      <c r="O143" s="83">
        <v>3126.7942140000005</v>
      </c>
      <c r="P143" s="85">
        <v>99.7</v>
      </c>
      <c r="Q143" s="73"/>
      <c r="R143" s="83">
        <v>3.1174137380000007</v>
      </c>
      <c r="S143" s="84">
        <v>9.8790056965204798E-6</v>
      </c>
      <c r="T143" s="84">
        <f t="shared" si="2"/>
        <v>2.3584354664294383E-3</v>
      </c>
      <c r="U143" s="84">
        <f>R143/'סכום נכסי הקרן'!$C$42</f>
        <v>4.0828746008653182E-4</v>
      </c>
    </row>
    <row r="144" spans="2:21">
      <c r="B144" s="76" t="s">
        <v>477</v>
      </c>
      <c r="C144" s="73">
        <v>1171628</v>
      </c>
      <c r="D144" s="86" t="s">
        <v>109</v>
      </c>
      <c r="E144" s="86" t="s">
        <v>28</v>
      </c>
      <c r="F144" s="73" t="s">
        <v>473</v>
      </c>
      <c r="G144" s="86" t="s">
        <v>474</v>
      </c>
      <c r="H144" s="73" t="s">
        <v>475</v>
      </c>
      <c r="I144" s="73" t="s">
        <v>120</v>
      </c>
      <c r="J144" s="73"/>
      <c r="K144" s="83">
        <v>1.2399999994310789</v>
      </c>
      <c r="L144" s="86" t="s">
        <v>122</v>
      </c>
      <c r="M144" s="87">
        <v>1.2199999999999999E-2</v>
      </c>
      <c r="N144" s="87">
        <v>3.820000000153171E-2</v>
      </c>
      <c r="O144" s="83">
        <v>844.81977500000028</v>
      </c>
      <c r="P144" s="85">
        <v>108.19</v>
      </c>
      <c r="Q144" s="73"/>
      <c r="R144" s="83">
        <v>0.91401047300000016</v>
      </c>
      <c r="S144" s="84">
        <v>1.8365647282608701E-6</v>
      </c>
      <c r="T144" s="84">
        <f t="shared" si="2"/>
        <v>6.9148175294630933E-4</v>
      </c>
      <c r="U144" s="84">
        <f>R144/'סכום נכסי הקרן'!$C$42</f>
        <v>1.1970788797289233E-4</v>
      </c>
    </row>
    <row r="145" spans="2:21">
      <c r="B145" s="76" t="s">
        <v>478</v>
      </c>
      <c r="C145" s="73">
        <v>1178292</v>
      </c>
      <c r="D145" s="86" t="s">
        <v>109</v>
      </c>
      <c r="E145" s="86" t="s">
        <v>28</v>
      </c>
      <c r="F145" s="73" t="s">
        <v>473</v>
      </c>
      <c r="G145" s="86" t="s">
        <v>474</v>
      </c>
      <c r="H145" s="73" t="s">
        <v>475</v>
      </c>
      <c r="I145" s="73" t="s">
        <v>120</v>
      </c>
      <c r="J145" s="73"/>
      <c r="K145" s="83">
        <v>5.0899999989976443</v>
      </c>
      <c r="L145" s="86" t="s">
        <v>122</v>
      </c>
      <c r="M145" s="87">
        <v>1.09E-2</v>
      </c>
      <c r="N145" s="87">
        <v>4.3799999995154486E-2</v>
      </c>
      <c r="O145" s="83">
        <v>2251.6210500000002</v>
      </c>
      <c r="P145" s="85">
        <v>93.49</v>
      </c>
      <c r="Q145" s="73"/>
      <c r="R145" s="83">
        <v>2.1050404790000004</v>
      </c>
      <c r="S145" s="84">
        <v>4.0301363353236826E-6</v>
      </c>
      <c r="T145" s="84">
        <f t="shared" si="2"/>
        <v>1.5925387328049343E-3</v>
      </c>
      <c r="U145" s="84">
        <f>R145/'סכום נכסי הקרן'!$C$42</f>
        <v>2.7569700488381122E-4</v>
      </c>
    </row>
    <row r="146" spans="2:21">
      <c r="B146" s="76" t="s">
        <v>479</v>
      </c>
      <c r="C146" s="73">
        <v>1184530</v>
      </c>
      <c r="D146" s="86" t="s">
        <v>109</v>
      </c>
      <c r="E146" s="86" t="s">
        <v>28</v>
      </c>
      <c r="F146" s="73" t="s">
        <v>473</v>
      </c>
      <c r="G146" s="86" t="s">
        <v>474</v>
      </c>
      <c r="H146" s="73" t="s">
        <v>475</v>
      </c>
      <c r="I146" s="73" t="s">
        <v>120</v>
      </c>
      <c r="J146" s="73"/>
      <c r="K146" s="83">
        <v>6.0499999995439087</v>
      </c>
      <c r="L146" s="86" t="s">
        <v>122</v>
      </c>
      <c r="M146" s="87">
        <v>1.54E-2</v>
      </c>
      <c r="N146" s="87">
        <v>4.5699999996655326E-2</v>
      </c>
      <c r="O146" s="83">
        <v>2521.7445260000004</v>
      </c>
      <c r="P146" s="85">
        <v>90.46</v>
      </c>
      <c r="Q146" s="83">
        <v>2.1003136000000006E-2</v>
      </c>
      <c r="R146" s="83">
        <v>2.3021731610000007</v>
      </c>
      <c r="S146" s="84">
        <v>7.2049843600000013E-6</v>
      </c>
      <c r="T146" s="84">
        <f t="shared" si="2"/>
        <v>1.7416766874992101E-3</v>
      </c>
      <c r="U146" s="84">
        <f>R146/'סכום נכסי הקרן'!$C$42</f>
        <v>3.0151545851180576E-4</v>
      </c>
    </row>
    <row r="147" spans="2:21">
      <c r="B147" s="76" t="s">
        <v>480</v>
      </c>
      <c r="C147" s="73">
        <v>1182989</v>
      </c>
      <c r="D147" s="86" t="s">
        <v>109</v>
      </c>
      <c r="E147" s="86" t="s">
        <v>28</v>
      </c>
      <c r="F147" s="73" t="s">
        <v>481</v>
      </c>
      <c r="G147" s="86" t="s">
        <v>482</v>
      </c>
      <c r="H147" s="73" t="s">
        <v>483</v>
      </c>
      <c r="I147" s="73" t="s">
        <v>300</v>
      </c>
      <c r="J147" s="73"/>
      <c r="K147" s="83">
        <v>4.2200000000017814</v>
      </c>
      <c r="L147" s="86" t="s">
        <v>122</v>
      </c>
      <c r="M147" s="87">
        <v>7.4999999999999997E-3</v>
      </c>
      <c r="N147" s="87">
        <v>4.1100000000008914E-2</v>
      </c>
      <c r="O147" s="83">
        <v>11861.761722000001</v>
      </c>
      <c r="P147" s="85">
        <v>94.68</v>
      </c>
      <c r="Q147" s="73"/>
      <c r="R147" s="83">
        <v>11.230716309</v>
      </c>
      <c r="S147" s="84">
        <v>7.7076528497510331E-6</v>
      </c>
      <c r="T147" s="84">
        <f t="shared" si="2"/>
        <v>8.4964402811498457E-3</v>
      </c>
      <c r="U147" s="84">
        <f>R147/'סכום נכסי הקרן'!$C$42</f>
        <v>1.4708861325849454E-3</v>
      </c>
    </row>
    <row r="148" spans="2:21">
      <c r="B148" s="76" t="s">
        <v>484</v>
      </c>
      <c r="C148" s="73">
        <v>1199579</v>
      </c>
      <c r="D148" s="86" t="s">
        <v>109</v>
      </c>
      <c r="E148" s="86" t="s">
        <v>28</v>
      </c>
      <c r="F148" s="73" t="s">
        <v>481</v>
      </c>
      <c r="G148" s="86" t="s">
        <v>482</v>
      </c>
      <c r="H148" s="73" t="s">
        <v>483</v>
      </c>
      <c r="I148" s="73" t="s">
        <v>300</v>
      </c>
      <c r="J148" s="73"/>
      <c r="K148" s="83">
        <v>6.2600000003223668</v>
      </c>
      <c r="L148" s="86" t="s">
        <v>122</v>
      </c>
      <c r="M148" s="87">
        <v>4.0800000000000003E-2</v>
      </c>
      <c r="N148" s="87">
        <v>4.3700000001611838E-2</v>
      </c>
      <c r="O148" s="83">
        <v>3128.0168640000006</v>
      </c>
      <c r="P148" s="85">
        <v>99.17</v>
      </c>
      <c r="Q148" s="73"/>
      <c r="R148" s="83">
        <v>3.1020543500000004</v>
      </c>
      <c r="S148" s="84">
        <v>8.9371910400000011E-6</v>
      </c>
      <c r="T148" s="84">
        <f t="shared" si="2"/>
        <v>2.3468155377172838E-3</v>
      </c>
      <c r="U148" s="84">
        <f>R148/'סכום נכסי הקרן'!$C$42</f>
        <v>4.062758421102067E-4</v>
      </c>
    </row>
    <row r="149" spans="2:21">
      <c r="B149" s="76" t="s">
        <v>485</v>
      </c>
      <c r="C149" s="73">
        <v>1260769</v>
      </c>
      <c r="D149" s="86" t="s">
        <v>109</v>
      </c>
      <c r="E149" s="86" t="s">
        <v>28</v>
      </c>
      <c r="F149" s="73" t="s">
        <v>486</v>
      </c>
      <c r="G149" s="86" t="s">
        <v>474</v>
      </c>
      <c r="H149" s="73" t="s">
        <v>475</v>
      </c>
      <c r="I149" s="73" t="s">
        <v>120</v>
      </c>
      <c r="J149" s="73"/>
      <c r="K149" s="83">
        <v>3.320000000349864</v>
      </c>
      <c r="L149" s="86" t="s">
        <v>122</v>
      </c>
      <c r="M149" s="87">
        <v>1.3300000000000001E-2</v>
      </c>
      <c r="N149" s="87">
        <v>3.6400000003757794E-2</v>
      </c>
      <c r="O149" s="83">
        <v>2965.8773760000004</v>
      </c>
      <c r="P149" s="85">
        <v>103.34</v>
      </c>
      <c r="Q149" s="83">
        <v>2.1974898000000003E-2</v>
      </c>
      <c r="R149" s="83">
        <v>3.0869125810000004</v>
      </c>
      <c r="S149" s="84">
        <v>9.0423090731707322E-6</v>
      </c>
      <c r="T149" s="84">
        <f t="shared" si="2"/>
        <v>2.3353602455952341E-3</v>
      </c>
      <c r="U149" s="84">
        <f>R149/'סכום נכסי הקרן'!$C$42</f>
        <v>4.0429272567915088E-4</v>
      </c>
    </row>
    <row r="150" spans="2:21">
      <c r="B150" s="76" t="s">
        <v>487</v>
      </c>
      <c r="C150" s="73">
        <v>6120224</v>
      </c>
      <c r="D150" s="86" t="s">
        <v>109</v>
      </c>
      <c r="E150" s="86" t="s">
        <v>28</v>
      </c>
      <c r="F150" s="73" t="s">
        <v>488</v>
      </c>
      <c r="G150" s="86" t="s">
        <v>303</v>
      </c>
      <c r="H150" s="73" t="s">
        <v>483</v>
      </c>
      <c r="I150" s="73" t="s">
        <v>300</v>
      </c>
      <c r="J150" s="73"/>
      <c r="K150" s="83">
        <v>3.5200000013325758</v>
      </c>
      <c r="L150" s="86" t="s">
        <v>122</v>
      </c>
      <c r="M150" s="87">
        <v>1.8000000000000002E-2</v>
      </c>
      <c r="N150" s="87">
        <v>3.3199999991116162E-2</v>
      </c>
      <c r="O150" s="83">
        <v>336.277243</v>
      </c>
      <c r="P150" s="85">
        <v>106.61</v>
      </c>
      <c r="Q150" s="83">
        <v>1.6994820000000002E-3</v>
      </c>
      <c r="R150" s="83">
        <v>0.36020465100000004</v>
      </c>
      <c r="S150" s="84">
        <v>4.012768577260437E-7</v>
      </c>
      <c r="T150" s="84">
        <f t="shared" si="2"/>
        <v>2.7250775658551295E-4</v>
      </c>
      <c r="U150" s="84">
        <f>R150/'סכום נכסי הקרן'!$C$42</f>
        <v>4.7175978047269904E-5</v>
      </c>
    </row>
    <row r="151" spans="2:21">
      <c r="B151" s="76" t="s">
        <v>489</v>
      </c>
      <c r="C151" s="73">
        <v>1193630</v>
      </c>
      <c r="D151" s="86" t="s">
        <v>109</v>
      </c>
      <c r="E151" s="86" t="s">
        <v>28</v>
      </c>
      <c r="F151" s="73" t="s">
        <v>490</v>
      </c>
      <c r="G151" s="86" t="s">
        <v>303</v>
      </c>
      <c r="H151" s="73" t="s">
        <v>483</v>
      </c>
      <c r="I151" s="73" t="s">
        <v>300</v>
      </c>
      <c r="J151" s="73"/>
      <c r="K151" s="83">
        <v>4.7399999999216336</v>
      </c>
      <c r="L151" s="86" t="s">
        <v>122</v>
      </c>
      <c r="M151" s="87">
        <v>3.6200000000000003E-2</v>
      </c>
      <c r="N151" s="87">
        <v>4.5099999999151034E-2</v>
      </c>
      <c r="O151" s="83">
        <v>9228.2600350000012</v>
      </c>
      <c r="P151" s="85">
        <v>99.56</v>
      </c>
      <c r="Q151" s="73"/>
      <c r="R151" s="83">
        <v>9.1876552780000011</v>
      </c>
      <c r="S151" s="84">
        <v>5.1925847067575772E-6</v>
      </c>
      <c r="T151" s="84">
        <f t="shared" si="2"/>
        <v>6.9507912269817619E-3</v>
      </c>
      <c r="U151" s="84">
        <f>R151/'סכום נכסי הקרן'!$C$42</f>
        <v>1.2033065716878027E-3</v>
      </c>
    </row>
    <row r="152" spans="2:21">
      <c r="B152" s="76" t="s">
        <v>491</v>
      </c>
      <c r="C152" s="73">
        <v>1166057</v>
      </c>
      <c r="D152" s="86" t="s">
        <v>109</v>
      </c>
      <c r="E152" s="86" t="s">
        <v>28</v>
      </c>
      <c r="F152" s="73" t="s">
        <v>492</v>
      </c>
      <c r="G152" s="86" t="s">
        <v>310</v>
      </c>
      <c r="H152" s="73" t="s">
        <v>493</v>
      </c>
      <c r="I152" s="73" t="s">
        <v>300</v>
      </c>
      <c r="J152" s="73"/>
      <c r="K152" s="83">
        <v>3.5700000001315679</v>
      </c>
      <c r="L152" s="86" t="s">
        <v>122</v>
      </c>
      <c r="M152" s="87">
        <v>2.75E-2</v>
      </c>
      <c r="N152" s="87">
        <v>3.9600000000956856E-2</v>
      </c>
      <c r="O152" s="83">
        <v>6104.1627740000013</v>
      </c>
      <c r="P152" s="85">
        <v>106.24</v>
      </c>
      <c r="Q152" s="83">
        <v>0.20349838500000003</v>
      </c>
      <c r="R152" s="83">
        <v>6.688560916000001</v>
      </c>
      <c r="S152" s="84">
        <v>6.9796931198515895E-6</v>
      </c>
      <c r="T152" s="84">
        <f t="shared" si="2"/>
        <v>5.0601365777609118E-3</v>
      </c>
      <c r="U152" s="84">
        <f>R152/'סכום נכסי הקרן'!$C$42</f>
        <v>8.7600035719983941E-4</v>
      </c>
    </row>
    <row r="153" spans="2:21">
      <c r="B153" s="76" t="s">
        <v>494</v>
      </c>
      <c r="C153" s="73">
        <v>1260603</v>
      </c>
      <c r="D153" s="86" t="s">
        <v>109</v>
      </c>
      <c r="E153" s="86" t="s">
        <v>28</v>
      </c>
      <c r="F153" s="73" t="s">
        <v>486</v>
      </c>
      <c r="G153" s="86" t="s">
        <v>474</v>
      </c>
      <c r="H153" s="73" t="s">
        <v>495</v>
      </c>
      <c r="I153" s="73" t="s">
        <v>120</v>
      </c>
      <c r="J153" s="73"/>
      <c r="K153" s="83">
        <v>2.3999999998703454</v>
      </c>
      <c r="L153" s="86" t="s">
        <v>122</v>
      </c>
      <c r="M153" s="87">
        <v>0.04</v>
      </c>
      <c r="N153" s="87">
        <v>7.3699999995397253E-2</v>
      </c>
      <c r="O153" s="83">
        <v>4452.6932530000013</v>
      </c>
      <c r="P153" s="85">
        <v>103.93</v>
      </c>
      <c r="Q153" s="73"/>
      <c r="R153" s="83">
        <v>4.6276842490000005</v>
      </c>
      <c r="S153" s="84">
        <v>1.7155420971366709E-6</v>
      </c>
      <c r="T153" s="84">
        <f t="shared" si="2"/>
        <v>3.5010093550432927E-3</v>
      </c>
      <c r="U153" s="84">
        <f>R153/'סכום נכסי הקרן'!$C$42</f>
        <v>6.0608748369692957E-4</v>
      </c>
    </row>
    <row r="154" spans="2:21">
      <c r="B154" s="76" t="s">
        <v>496</v>
      </c>
      <c r="C154" s="73">
        <v>1260652</v>
      </c>
      <c r="D154" s="86" t="s">
        <v>109</v>
      </c>
      <c r="E154" s="86" t="s">
        <v>28</v>
      </c>
      <c r="F154" s="73" t="s">
        <v>486</v>
      </c>
      <c r="G154" s="86" t="s">
        <v>474</v>
      </c>
      <c r="H154" s="73" t="s">
        <v>495</v>
      </c>
      <c r="I154" s="73" t="s">
        <v>120</v>
      </c>
      <c r="J154" s="73"/>
      <c r="K154" s="83">
        <v>3.0800000002576851</v>
      </c>
      <c r="L154" s="86" t="s">
        <v>122</v>
      </c>
      <c r="M154" s="87">
        <v>3.2799999999999996E-2</v>
      </c>
      <c r="N154" s="87">
        <v>7.6600000008604827E-2</v>
      </c>
      <c r="O154" s="83">
        <v>4351.1752560000014</v>
      </c>
      <c r="P154" s="85">
        <v>99.89</v>
      </c>
      <c r="Q154" s="73"/>
      <c r="R154" s="83">
        <v>4.3463891610000012</v>
      </c>
      <c r="S154" s="84">
        <v>3.0987507377886383E-6</v>
      </c>
      <c r="T154" s="84">
        <f t="shared" si="2"/>
        <v>3.288199517200848E-3</v>
      </c>
      <c r="U154" s="84">
        <f>R154/'סכום נכסי הקרן'!$C$42</f>
        <v>5.692462856184161E-4</v>
      </c>
    </row>
    <row r="155" spans="2:21">
      <c r="B155" s="76" t="s">
        <v>497</v>
      </c>
      <c r="C155" s="73">
        <v>1260736</v>
      </c>
      <c r="D155" s="86" t="s">
        <v>109</v>
      </c>
      <c r="E155" s="86" t="s">
        <v>28</v>
      </c>
      <c r="F155" s="73" t="s">
        <v>486</v>
      </c>
      <c r="G155" s="86" t="s">
        <v>474</v>
      </c>
      <c r="H155" s="73" t="s">
        <v>495</v>
      </c>
      <c r="I155" s="73" t="s">
        <v>120</v>
      </c>
      <c r="J155" s="73"/>
      <c r="K155" s="83">
        <v>4.9400000010346687</v>
      </c>
      <c r="L155" s="86" t="s">
        <v>122</v>
      </c>
      <c r="M155" s="87">
        <v>1.7899999999999999E-2</v>
      </c>
      <c r="N155" s="87">
        <v>7.1500000014975487E-2</v>
      </c>
      <c r="O155" s="83">
        <v>1657.0758860000001</v>
      </c>
      <c r="P155" s="85">
        <v>85.02</v>
      </c>
      <c r="Q155" s="83">
        <v>0.4274881960000001</v>
      </c>
      <c r="R155" s="83">
        <v>1.8363341150000005</v>
      </c>
      <c r="S155" s="84">
        <v>2.4625872384959882E-6</v>
      </c>
      <c r="T155" s="84">
        <f t="shared" si="2"/>
        <v>1.3892527168398317E-3</v>
      </c>
      <c r="U155" s="84">
        <f>R155/'סכום נכסי הקרן'!$C$42</f>
        <v>2.4050455111056525E-4</v>
      </c>
    </row>
    <row r="156" spans="2:21">
      <c r="B156" s="76" t="s">
        <v>498</v>
      </c>
      <c r="C156" s="73">
        <v>1191519</v>
      </c>
      <c r="D156" s="86" t="s">
        <v>109</v>
      </c>
      <c r="E156" s="86" t="s">
        <v>28</v>
      </c>
      <c r="F156" s="73" t="s">
        <v>488</v>
      </c>
      <c r="G156" s="86" t="s">
        <v>303</v>
      </c>
      <c r="H156" s="73" t="s">
        <v>493</v>
      </c>
      <c r="I156" s="73" t="s">
        <v>300</v>
      </c>
      <c r="J156" s="73"/>
      <c r="K156" s="83">
        <v>3.0200000000859575</v>
      </c>
      <c r="L156" s="86" t="s">
        <v>122</v>
      </c>
      <c r="M156" s="87">
        <v>3.6499999999999998E-2</v>
      </c>
      <c r="N156" s="87">
        <v>4.7700000006231924E-2</v>
      </c>
      <c r="O156" s="83">
        <v>1842.9545050000002</v>
      </c>
      <c r="P156" s="85">
        <v>101</v>
      </c>
      <c r="Q156" s="73"/>
      <c r="R156" s="83">
        <v>1.8613839920000006</v>
      </c>
      <c r="S156" s="84">
        <v>1.0334053903262345E-5</v>
      </c>
      <c r="T156" s="84">
        <f t="shared" si="2"/>
        <v>1.4082038485508242E-3</v>
      </c>
      <c r="U156" s="84">
        <f>R156/'סכום נכסי הקרן'!$C$42</f>
        <v>2.437853317561178E-4</v>
      </c>
    </row>
    <row r="157" spans="2:21">
      <c r="B157" s="76" t="s">
        <v>499</v>
      </c>
      <c r="C157" s="73">
        <v>6120323</v>
      </c>
      <c r="D157" s="86" t="s">
        <v>109</v>
      </c>
      <c r="E157" s="86" t="s">
        <v>28</v>
      </c>
      <c r="F157" s="73" t="s">
        <v>488</v>
      </c>
      <c r="G157" s="86" t="s">
        <v>303</v>
      </c>
      <c r="H157" s="73" t="s">
        <v>493</v>
      </c>
      <c r="I157" s="73" t="s">
        <v>300</v>
      </c>
      <c r="J157" s="73"/>
      <c r="K157" s="83">
        <v>2.7699999998118132</v>
      </c>
      <c r="L157" s="86" t="s">
        <v>122</v>
      </c>
      <c r="M157" s="87">
        <v>3.3000000000000002E-2</v>
      </c>
      <c r="N157" s="87">
        <v>4.77999999967645E-2</v>
      </c>
      <c r="O157" s="83">
        <v>5625.1936140000007</v>
      </c>
      <c r="P157" s="85">
        <v>107.69</v>
      </c>
      <c r="Q157" s="73"/>
      <c r="R157" s="83">
        <v>6.0577707819999995</v>
      </c>
      <c r="S157" s="84">
        <v>8.9091654561177336E-6</v>
      </c>
      <c r="T157" s="84">
        <f t="shared" si="2"/>
        <v>4.5829211841911729E-3</v>
      </c>
      <c r="U157" s="84">
        <f>R157/'סכום נכסי הקרן'!$C$42</f>
        <v>7.9338581729480493E-4</v>
      </c>
    </row>
    <row r="158" spans="2:21">
      <c r="B158" s="76" t="s">
        <v>500</v>
      </c>
      <c r="C158" s="73">
        <v>1168350</v>
      </c>
      <c r="D158" s="86" t="s">
        <v>109</v>
      </c>
      <c r="E158" s="86" t="s">
        <v>28</v>
      </c>
      <c r="F158" s="73" t="s">
        <v>501</v>
      </c>
      <c r="G158" s="86" t="s">
        <v>303</v>
      </c>
      <c r="H158" s="73" t="s">
        <v>493</v>
      </c>
      <c r="I158" s="73" t="s">
        <v>300</v>
      </c>
      <c r="J158" s="73"/>
      <c r="K158" s="83">
        <v>2.2499999998259126</v>
      </c>
      <c r="L158" s="86" t="s">
        <v>122</v>
      </c>
      <c r="M158" s="87">
        <v>1E-3</v>
      </c>
      <c r="N158" s="87">
        <v>3.3299999998189493E-2</v>
      </c>
      <c r="O158" s="83">
        <v>5543.0298840000005</v>
      </c>
      <c r="P158" s="85">
        <v>103.63</v>
      </c>
      <c r="Q158" s="73"/>
      <c r="R158" s="83">
        <v>5.7442416880000007</v>
      </c>
      <c r="S158" s="84">
        <v>9.7879781109286443E-6</v>
      </c>
      <c r="T158" s="84">
        <f t="shared" si="2"/>
        <v>4.3457251630042394E-3</v>
      </c>
      <c r="U158" s="84">
        <f>R158/'סכום נכסי הקרן'!$C$42</f>
        <v>7.5232293369610214E-4</v>
      </c>
    </row>
    <row r="159" spans="2:21">
      <c r="B159" s="76" t="s">
        <v>502</v>
      </c>
      <c r="C159" s="73">
        <v>1175975</v>
      </c>
      <c r="D159" s="86" t="s">
        <v>109</v>
      </c>
      <c r="E159" s="86" t="s">
        <v>28</v>
      </c>
      <c r="F159" s="73" t="s">
        <v>501</v>
      </c>
      <c r="G159" s="86" t="s">
        <v>303</v>
      </c>
      <c r="H159" s="73" t="s">
        <v>493</v>
      </c>
      <c r="I159" s="73" t="s">
        <v>300</v>
      </c>
      <c r="J159" s="73"/>
      <c r="K159" s="83">
        <v>4.9699999995067943</v>
      </c>
      <c r="L159" s="86" t="s">
        <v>122</v>
      </c>
      <c r="M159" s="87">
        <v>3.0000000000000001E-3</v>
      </c>
      <c r="N159" s="87">
        <v>4.0199999994025966E-2</v>
      </c>
      <c r="O159" s="83">
        <v>3125.9107020000006</v>
      </c>
      <c r="P159" s="85">
        <v>91.94</v>
      </c>
      <c r="Q159" s="83">
        <v>5.167278E-3</v>
      </c>
      <c r="R159" s="83">
        <v>2.8791295860000008</v>
      </c>
      <c r="S159" s="84">
        <v>7.6748262974657137E-6</v>
      </c>
      <c r="T159" s="84">
        <f t="shared" si="2"/>
        <v>2.1781649465704338E-3</v>
      </c>
      <c r="U159" s="84">
        <f>R159/'סכום נכסי הקרן'!$C$42</f>
        <v>3.7707940129951657E-4</v>
      </c>
    </row>
    <row r="160" spans="2:21">
      <c r="B160" s="76" t="s">
        <v>503</v>
      </c>
      <c r="C160" s="73">
        <v>1185834</v>
      </c>
      <c r="D160" s="86" t="s">
        <v>109</v>
      </c>
      <c r="E160" s="86" t="s">
        <v>28</v>
      </c>
      <c r="F160" s="73" t="s">
        <v>501</v>
      </c>
      <c r="G160" s="86" t="s">
        <v>303</v>
      </c>
      <c r="H160" s="73" t="s">
        <v>493</v>
      </c>
      <c r="I160" s="73" t="s">
        <v>300</v>
      </c>
      <c r="J160" s="73"/>
      <c r="K160" s="83">
        <v>3.490000000327008</v>
      </c>
      <c r="L160" s="86" t="s">
        <v>122</v>
      </c>
      <c r="M160" s="87">
        <v>3.0000000000000001E-3</v>
      </c>
      <c r="N160" s="87">
        <v>3.9600000003803502E-2</v>
      </c>
      <c r="O160" s="83">
        <v>4540.1333880000011</v>
      </c>
      <c r="P160" s="85">
        <v>94.81</v>
      </c>
      <c r="Q160" s="83">
        <v>7.316523000000001E-3</v>
      </c>
      <c r="R160" s="83">
        <v>4.3118169910000006</v>
      </c>
      <c r="S160" s="84">
        <v>8.9267270703893063E-6</v>
      </c>
      <c r="T160" s="84">
        <f t="shared" si="2"/>
        <v>3.2620444288064092E-3</v>
      </c>
      <c r="U160" s="84">
        <f>R160/'סכום נכסי הקרן'!$C$42</f>
        <v>5.6471837092203839E-4</v>
      </c>
    </row>
    <row r="161" spans="2:21">
      <c r="B161" s="76" t="s">
        <v>504</v>
      </c>
      <c r="C161" s="73">
        <v>1192129</v>
      </c>
      <c r="D161" s="86" t="s">
        <v>109</v>
      </c>
      <c r="E161" s="86" t="s">
        <v>28</v>
      </c>
      <c r="F161" s="73" t="s">
        <v>501</v>
      </c>
      <c r="G161" s="86" t="s">
        <v>303</v>
      </c>
      <c r="H161" s="73" t="s">
        <v>493</v>
      </c>
      <c r="I161" s="73" t="s">
        <v>300</v>
      </c>
      <c r="J161" s="73"/>
      <c r="K161" s="83">
        <v>2.9900000009917536</v>
      </c>
      <c r="L161" s="86" t="s">
        <v>122</v>
      </c>
      <c r="M161" s="87">
        <v>3.0000000000000001E-3</v>
      </c>
      <c r="N161" s="87">
        <v>3.9600000008870338E-2</v>
      </c>
      <c r="O161" s="83">
        <v>1747.5539760000001</v>
      </c>
      <c r="P161" s="85">
        <v>92.74</v>
      </c>
      <c r="Q161" s="83">
        <v>2.7063960000000002E-3</v>
      </c>
      <c r="R161" s="83">
        <v>1.6233879610000002</v>
      </c>
      <c r="S161" s="84">
        <v>6.4789010343677013E-6</v>
      </c>
      <c r="T161" s="84">
        <f t="shared" si="2"/>
        <v>1.228151302577268E-3</v>
      </c>
      <c r="U161" s="84">
        <f>R161/'סכום נכסי הקרן'!$C$42</f>
        <v>2.1261500815640007E-4</v>
      </c>
    </row>
    <row r="162" spans="2:21">
      <c r="B162" s="76" t="s">
        <v>505</v>
      </c>
      <c r="C162" s="73">
        <v>1188192</v>
      </c>
      <c r="D162" s="86" t="s">
        <v>109</v>
      </c>
      <c r="E162" s="86" t="s">
        <v>28</v>
      </c>
      <c r="F162" s="73" t="s">
        <v>506</v>
      </c>
      <c r="G162" s="86" t="s">
        <v>507</v>
      </c>
      <c r="H162" s="73" t="s">
        <v>495</v>
      </c>
      <c r="I162" s="73" t="s">
        <v>120</v>
      </c>
      <c r="J162" s="73"/>
      <c r="K162" s="83">
        <v>4.040000000804417</v>
      </c>
      <c r="L162" s="86" t="s">
        <v>122</v>
      </c>
      <c r="M162" s="87">
        <v>3.2500000000000001E-2</v>
      </c>
      <c r="N162" s="87">
        <v>4.7400000008044174E-2</v>
      </c>
      <c r="O162" s="83">
        <v>2239.8847810000007</v>
      </c>
      <c r="P162" s="85">
        <v>99.9</v>
      </c>
      <c r="Q162" s="73"/>
      <c r="R162" s="83">
        <v>2.2376447800000006</v>
      </c>
      <c r="S162" s="84">
        <v>8.6149414653846176E-6</v>
      </c>
      <c r="T162" s="84">
        <f t="shared" si="2"/>
        <v>1.6928586494933508E-3</v>
      </c>
      <c r="U162" s="84">
        <f>R162/'סכום נכסי הקרן'!$C$42</f>
        <v>2.9306418094770273E-4</v>
      </c>
    </row>
    <row r="163" spans="2:21">
      <c r="B163" s="76" t="s">
        <v>512</v>
      </c>
      <c r="C163" s="73">
        <v>3660156</v>
      </c>
      <c r="D163" s="86" t="s">
        <v>109</v>
      </c>
      <c r="E163" s="86" t="s">
        <v>28</v>
      </c>
      <c r="F163" s="73" t="s">
        <v>513</v>
      </c>
      <c r="G163" s="86" t="s">
        <v>303</v>
      </c>
      <c r="H163" s="73" t="s">
        <v>511</v>
      </c>
      <c r="I163" s="73"/>
      <c r="J163" s="73"/>
      <c r="K163" s="83">
        <v>3.2499999997322284</v>
      </c>
      <c r="L163" s="86" t="s">
        <v>122</v>
      </c>
      <c r="M163" s="87">
        <v>1.9E-2</v>
      </c>
      <c r="N163" s="87">
        <v>3.5499999996251204E-2</v>
      </c>
      <c r="O163" s="83">
        <v>4486.1627999999992</v>
      </c>
      <c r="P163" s="85">
        <v>101.4</v>
      </c>
      <c r="Q163" s="83">
        <v>0.11918988500000004</v>
      </c>
      <c r="R163" s="83">
        <v>4.6681589650000008</v>
      </c>
      <c r="S163" s="84">
        <v>8.5026554509779621E-6</v>
      </c>
      <c r="T163" s="84">
        <f t="shared" si="2"/>
        <v>3.5316299314988582E-3</v>
      </c>
      <c r="U163" s="84">
        <f>R163/'סכום נכסי הקרן'!$C$42</f>
        <v>6.1138845443171744E-4</v>
      </c>
    </row>
    <row r="164" spans="2:21">
      <c r="B164" s="76" t="s">
        <v>514</v>
      </c>
      <c r="C164" s="73">
        <v>1169531</v>
      </c>
      <c r="D164" s="86" t="s">
        <v>109</v>
      </c>
      <c r="E164" s="86" t="s">
        <v>28</v>
      </c>
      <c r="F164" s="73" t="s">
        <v>515</v>
      </c>
      <c r="G164" s="86" t="s">
        <v>310</v>
      </c>
      <c r="H164" s="73" t="s">
        <v>511</v>
      </c>
      <c r="I164" s="73"/>
      <c r="J164" s="73"/>
      <c r="K164" s="83">
        <v>2.3600000000365866</v>
      </c>
      <c r="L164" s="86" t="s">
        <v>122</v>
      </c>
      <c r="M164" s="87">
        <v>1.6399999999999998E-2</v>
      </c>
      <c r="N164" s="87">
        <v>3.6499999999771333E-2</v>
      </c>
      <c r="O164" s="83">
        <v>1971.3031670000003</v>
      </c>
      <c r="P164" s="85">
        <v>106.4</v>
      </c>
      <c r="Q164" s="83">
        <v>8.9135927000000004E-2</v>
      </c>
      <c r="R164" s="83">
        <v>2.1866024970000004</v>
      </c>
      <c r="S164" s="84">
        <v>8.0530672031807346E-6</v>
      </c>
      <c r="T164" s="84">
        <f t="shared" si="2"/>
        <v>1.6542433290283941E-3</v>
      </c>
      <c r="U164" s="84">
        <f>R164/'סכום נכסי הקרן'!$C$42</f>
        <v>2.8637917669913028E-4</v>
      </c>
    </row>
    <row r="165" spans="2:21">
      <c r="B165" s="76" t="s">
        <v>516</v>
      </c>
      <c r="C165" s="73">
        <v>1179340</v>
      </c>
      <c r="D165" s="86" t="s">
        <v>109</v>
      </c>
      <c r="E165" s="86" t="s">
        <v>28</v>
      </c>
      <c r="F165" s="73" t="s">
        <v>517</v>
      </c>
      <c r="G165" s="86" t="s">
        <v>518</v>
      </c>
      <c r="H165" s="73" t="s">
        <v>511</v>
      </c>
      <c r="I165" s="73"/>
      <c r="J165" s="73"/>
      <c r="K165" s="83">
        <v>3.0099999999021612</v>
      </c>
      <c r="L165" s="86" t="s">
        <v>122</v>
      </c>
      <c r="M165" s="87">
        <v>1.4800000000000001E-2</v>
      </c>
      <c r="N165" s="87">
        <v>4.7299999998151938E-2</v>
      </c>
      <c r="O165" s="83">
        <v>9235.682713000002</v>
      </c>
      <c r="P165" s="85">
        <v>99.6</v>
      </c>
      <c r="Q165" s="73"/>
      <c r="R165" s="83">
        <v>9.1987397899999994</v>
      </c>
      <c r="S165" s="84">
        <v>1.0612013051753728E-5</v>
      </c>
      <c r="T165" s="84">
        <f t="shared" si="2"/>
        <v>6.9591770584516745E-3</v>
      </c>
      <c r="U165" s="84">
        <f>R165/'סכום נכסי הקרן'!$C$42</f>
        <v>1.2047583094522232E-3</v>
      </c>
    </row>
    <row r="166" spans="2:21">
      <c r="B166" s="76" t="s">
        <v>519</v>
      </c>
      <c r="C166" s="73">
        <v>1113034</v>
      </c>
      <c r="D166" s="86" t="s">
        <v>109</v>
      </c>
      <c r="E166" s="86" t="s">
        <v>28</v>
      </c>
      <c r="F166" s="73" t="s">
        <v>520</v>
      </c>
      <c r="G166" s="86" t="s">
        <v>443</v>
      </c>
      <c r="H166" s="73" t="s">
        <v>511</v>
      </c>
      <c r="I166" s="73"/>
      <c r="J166" s="73"/>
      <c r="K166" s="83">
        <v>1.26</v>
      </c>
      <c r="L166" s="86" t="s">
        <v>122</v>
      </c>
      <c r="M166" s="87">
        <v>4.9000000000000002E-2</v>
      </c>
      <c r="N166" s="87">
        <v>0</v>
      </c>
      <c r="O166" s="83">
        <v>1529.4115600000002</v>
      </c>
      <c r="P166" s="85">
        <v>22.6</v>
      </c>
      <c r="Q166" s="73"/>
      <c r="R166" s="83">
        <v>0.34564707099999997</v>
      </c>
      <c r="S166" s="84">
        <v>3.3676702750274102E-6</v>
      </c>
      <c r="T166" s="84">
        <f t="shared" si="2"/>
        <v>2.6149442442530678E-4</v>
      </c>
      <c r="U166" s="84">
        <f>R166/'סכום נכסי הקרן'!$C$42</f>
        <v>4.5269372808845653E-5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89" t="s">
        <v>41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3.9942402264222783</v>
      </c>
      <c r="L168" s="71"/>
      <c r="M168" s="71"/>
      <c r="N168" s="91">
        <v>5.9627585019102834E-2</v>
      </c>
      <c r="O168" s="80"/>
      <c r="P168" s="82"/>
      <c r="Q168" s="80">
        <v>0.68938221900000007</v>
      </c>
      <c r="R168" s="80">
        <v>157.14627212100004</v>
      </c>
      <c r="S168" s="71"/>
      <c r="T168" s="81">
        <f t="shared" si="2"/>
        <v>0.11888679935859643</v>
      </c>
      <c r="U168" s="81">
        <f>R168/'סכום נכסי הקרן'!$C$42</f>
        <v>2.0581436311855394E-2</v>
      </c>
    </row>
    <row r="169" spans="2:21">
      <c r="B169" s="76" t="s">
        <v>521</v>
      </c>
      <c r="C169" s="73">
        <v>7480163</v>
      </c>
      <c r="D169" s="86" t="s">
        <v>109</v>
      </c>
      <c r="E169" s="86" t="s">
        <v>28</v>
      </c>
      <c r="F169" s="73" t="s">
        <v>408</v>
      </c>
      <c r="G169" s="86" t="s">
        <v>291</v>
      </c>
      <c r="H169" s="73" t="s">
        <v>292</v>
      </c>
      <c r="I169" s="73" t="s">
        <v>120</v>
      </c>
      <c r="J169" s="73"/>
      <c r="K169" s="85">
        <v>3.3099999397283359</v>
      </c>
      <c r="L169" s="86" t="s">
        <v>122</v>
      </c>
      <c r="M169" s="87">
        <v>2.6800000000000001E-2</v>
      </c>
      <c r="N169" s="87">
        <v>0.05</v>
      </c>
      <c r="O169" s="83">
        <v>1.5400000000000003E-4</v>
      </c>
      <c r="P169" s="85">
        <v>94.81</v>
      </c>
      <c r="Q169" s="73"/>
      <c r="R169" s="83">
        <v>1.4600000000000004E-7</v>
      </c>
      <c r="S169" s="84">
        <v>5.9013965856587156E-14</v>
      </c>
      <c r="T169" s="84">
        <f t="shared" si="2"/>
        <v>1.1045424413879902E-10</v>
      </c>
      <c r="U169" s="84">
        <f>R169/'סכום נכסי הקרן'!$C$42</f>
        <v>1.9121609828689877E-11</v>
      </c>
    </row>
    <row r="170" spans="2:21">
      <c r="B170" s="76" t="s">
        <v>522</v>
      </c>
      <c r="C170" s="73">
        <v>6620488</v>
      </c>
      <c r="D170" s="86" t="s">
        <v>109</v>
      </c>
      <c r="E170" s="86" t="s">
        <v>28</v>
      </c>
      <c r="F170" s="73" t="s">
        <v>305</v>
      </c>
      <c r="G170" s="86" t="s">
        <v>291</v>
      </c>
      <c r="H170" s="73" t="s">
        <v>292</v>
      </c>
      <c r="I170" s="73" t="s">
        <v>120</v>
      </c>
      <c r="J170" s="73"/>
      <c r="K170" s="85">
        <v>3.73</v>
      </c>
      <c r="L170" s="86" t="s">
        <v>122</v>
      </c>
      <c r="M170" s="87">
        <v>2.5000000000000001E-2</v>
      </c>
      <c r="N170" s="87">
        <v>5.062500000000001E-2</v>
      </c>
      <c r="O170" s="83">
        <v>3.4E-5</v>
      </c>
      <c r="P170" s="85">
        <v>93.11</v>
      </c>
      <c r="Q170" s="73"/>
      <c r="R170" s="83">
        <v>3.1999999999999995E-8</v>
      </c>
      <c r="S170" s="84">
        <v>1.1459354142711561E-14</v>
      </c>
      <c r="T170" s="84">
        <f t="shared" si="2"/>
        <v>2.4209149400284708E-11</v>
      </c>
      <c r="U170" s="84">
        <f>R170/'סכום נכסי הקרן'!$C$42</f>
        <v>4.1910377706717518E-12</v>
      </c>
    </row>
    <row r="171" spans="2:21">
      <c r="B171" s="76" t="s">
        <v>523</v>
      </c>
      <c r="C171" s="73">
        <v>1133131</v>
      </c>
      <c r="D171" s="86" t="s">
        <v>109</v>
      </c>
      <c r="E171" s="86" t="s">
        <v>28</v>
      </c>
      <c r="F171" s="73" t="s">
        <v>524</v>
      </c>
      <c r="G171" s="86" t="s">
        <v>525</v>
      </c>
      <c r="H171" s="73" t="s">
        <v>299</v>
      </c>
      <c r="I171" s="73" t="s">
        <v>300</v>
      </c>
      <c r="J171" s="73"/>
      <c r="K171" s="85">
        <v>0.16999986097041689</v>
      </c>
      <c r="L171" s="86" t="s">
        <v>122</v>
      </c>
      <c r="M171" s="87">
        <v>5.7000000000000002E-2</v>
      </c>
      <c r="N171" s="87">
        <v>1.0782396088019562E-2</v>
      </c>
      <c r="O171" s="83">
        <v>3.9900000000000005E-4</v>
      </c>
      <c r="P171" s="85">
        <v>102.66</v>
      </c>
      <c r="Q171" s="73"/>
      <c r="R171" s="83">
        <v>4.0900000000000008E-7</v>
      </c>
      <c r="S171" s="84">
        <v>2.583353252346569E-12</v>
      </c>
      <c r="T171" s="84">
        <f t="shared" si="2"/>
        <v>3.0942319077238899E-10</v>
      </c>
      <c r="U171" s="84">
        <f>R171/'סכום נכסי הקרן'!$C$42</f>
        <v>5.3566701506398347E-11</v>
      </c>
    </row>
    <row r="172" spans="2:21">
      <c r="B172" s="76" t="s">
        <v>526</v>
      </c>
      <c r="C172" s="73">
        <v>2810372</v>
      </c>
      <c r="D172" s="86" t="s">
        <v>109</v>
      </c>
      <c r="E172" s="86" t="s">
        <v>28</v>
      </c>
      <c r="F172" s="73" t="s">
        <v>527</v>
      </c>
      <c r="G172" s="86" t="s">
        <v>390</v>
      </c>
      <c r="H172" s="73" t="s">
        <v>335</v>
      </c>
      <c r="I172" s="73" t="s">
        <v>300</v>
      </c>
      <c r="J172" s="73"/>
      <c r="K172" s="85">
        <v>8.1699932942462041</v>
      </c>
      <c r="L172" s="86" t="s">
        <v>122</v>
      </c>
      <c r="M172" s="87">
        <v>2.4E-2</v>
      </c>
      <c r="N172" s="87">
        <v>5.3812154696132583E-2</v>
      </c>
      <c r="O172" s="83">
        <v>2.2800000000000004E-4</v>
      </c>
      <c r="P172" s="85">
        <v>79.239999999999995</v>
      </c>
      <c r="Q172" s="73"/>
      <c r="R172" s="83">
        <v>1.8100000000000007E-7</v>
      </c>
      <c r="S172" s="84">
        <v>3.0357798612222533E-13</v>
      </c>
      <c r="T172" s="84">
        <f t="shared" si="2"/>
        <v>1.3693300129536046E-10</v>
      </c>
      <c r="U172" s="84">
        <f>R172/'סכום נכסי הקרן'!$C$42</f>
        <v>2.3705557390362111E-11</v>
      </c>
    </row>
    <row r="173" spans="2:21">
      <c r="B173" s="76" t="s">
        <v>528</v>
      </c>
      <c r="C173" s="73">
        <v>1138114</v>
      </c>
      <c r="D173" s="86" t="s">
        <v>109</v>
      </c>
      <c r="E173" s="86" t="s">
        <v>28</v>
      </c>
      <c r="F173" s="73" t="s">
        <v>329</v>
      </c>
      <c r="G173" s="86" t="s">
        <v>303</v>
      </c>
      <c r="H173" s="73" t="s">
        <v>330</v>
      </c>
      <c r="I173" s="73" t="s">
        <v>120</v>
      </c>
      <c r="J173" s="73"/>
      <c r="K173" s="85">
        <v>1.21</v>
      </c>
      <c r="L173" s="86" t="s">
        <v>122</v>
      </c>
      <c r="M173" s="87">
        <v>3.39E-2</v>
      </c>
      <c r="N173" s="87">
        <v>5.6363636363636359E-2</v>
      </c>
      <c r="O173" s="83">
        <v>7.7000000000000015E-5</v>
      </c>
      <c r="P173" s="85">
        <v>99.8</v>
      </c>
      <c r="Q173" s="73"/>
      <c r="R173" s="83">
        <v>7.7000000000000015E-8</v>
      </c>
      <c r="S173" s="84">
        <v>1.1825636548674769E-13</v>
      </c>
      <c r="T173" s="84">
        <f t="shared" si="2"/>
        <v>5.8253265744435096E-11</v>
      </c>
      <c r="U173" s="84">
        <f>R173/'סכום נכסי הקרן'!$C$42</f>
        <v>1.0084684635678906E-11</v>
      </c>
    </row>
    <row r="174" spans="2:21">
      <c r="B174" s="76" t="s">
        <v>529</v>
      </c>
      <c r="C174" s="73">
        <v>1162866</v>
      </c>
      <c r="D174" s="86" t="s">
        <v>109</v>
      </c>
      <c r="E174" s="86" t="s">
        <v>28</v>
      </c>
      <c r="F174" s="73" t="s">
        <v>329</v>
      </c>
      <c r="G174" s="86" t="s">
        <v>303</v>
      </c>
      <c r="H174" s="73" t="s">
        <v>330</v>
      </c>
      <c r="I174" s="73" t="s">
        <v>120</v>
      </c>
      <c r="J174" s="73"/>
      <c r="K174" s="85">
        <v>6.1000030551920448</v>
      </c>
      <c r="L174" s="86" t="s">
        <v>122</v>
      </c>
      <c r="M174" s="87">
        <v>2.4399999999999998E-2</v>
      </c>
      <c r="N174" s="87">
        <v>5.5729166666666677E-2</v>
      </c>
      <c r="O174" s="83">
        <v>2.2800000000000004E-4</v>
      </c>
      <c r="P174" s="85">
        <v>84.62</v>
      </c>
      <c r="Q174" s="73"/>
      <c r="R174" s="83">
        <v>1.92E-7</v>
      </c>
      <c r="S174" s="84">
        <v>2.0754857820120929E-13</v>
      </c>
      <c r="T174" s="84">
        <f t="shared" si="2"/>
        <v>1.4525489640170827E-10</v>
      </c>
      <c r="U174" s="84">
        <f>R174/'סכום נכסי הקרן'!$C$42</f>
        <v>2.5146226624030516E-11</v>
      </c>
    </row>
    <row r="175" spans="2:21">
      <c r="B175" s="76" t="s">
        <v>530</v>
      </c>
      <c r="C175" s="73">
        <v>7590151</v>
      </c>
      <c r="D175" s="86" t="s">
        <v>109</v>
      </c>
      <c r="E175" s="86" t="s">
        <v>28</v>
      </c>
      <c r="F175" s="73" t="s">
        <v>343</v>
      </c>
      <c r="G175" s="86" t="s">
        <v>303</v>
      </c>
      <c r="H175" s="73" t="s">
        <v>335</v>
      </c>
      <c r="I175" s="73" t="s">
        <v>300</v>
      </c>
      <c r="J175" s="73"/>
      <c r="K175" s="83">
        <v>5.7900000000636069</v>
      </c>
      <c r="L175" s="86" t="s">
        <v>122</v>
      </c>
      <c r="M175" s="87">
        <v>2.5499999999999998E-2</v>
      </c>
      <c r="N175" s="87">
        <v>5.5500000000353378E-2</v>
      </c>
      <c r="O175" s="83">
        <v>8332.0895850000015</v>
      </c>
      <c r="P175" s="85">
        <v>84.91</v>
      </c>
      <c r="Q175" s="73"/>
      <c r="R175" s="83">
        <v>7.0747775450000008</v>
      </c>
      <c r="S175" s="84">
        <v>6.113615912222792E-6</v>
      </c>
      <c r="T175" s="84">
        <f t="shared" si="2"/>
        <v>5.3523233300213904E-3</v>
      </c>
      <c r="U175" s="84">
        <f>R175/'סכום נכסי הקרן'!$C$42</f>
        <v>9.2658312219360552E-4</v>
      </c>
    </row>
    <row r="176" spans="2:21">
      <c r="B176" s="76" t="s">
        <v>531</v>
      </c>
      <c r="C176" s="73">
        <v>5850110</v>
      </c>
      <c r="D176" s="86" t="s">
        <v>109</v>
      </c>
      <c r="E176" s="86" t="s">
        <v>28</v>
      </c>
      <c r="F176" s="73" t="s">
        <v>532</v>
      </c>
      <c r="G176" s="86" t="s">
        <v>348</v>
      </c>
      <c r="H176" s="73" t="s">
        <v>330</v>
      </c>
      <c r="I176" s="73" t="s">
        <v>120</v>
      </c>
      <c r="J176" s="73"/>
      <c r="K176" s="83">
        <v>5.3700000190840074</v>
      </c>
      <c r="L176" s="86" t="s">
        <v>122</v>
      </c>
      <c r="M176" s="87">
        <v>1.95E-2</v>
      </c>
      <c r="N176" s="87">
        <v>5.3000000267845723E-2</v>
      </c>
      <c r="O176" s="83">
        <v>71.16497600000001</v>
      </c>
      <c r="P176" s="85">
        <v>83.94</v>
      </c>
      <c r="Q176" s="73"/>
      <c r="R176" s="83">
        <v>5.9735878000000013E-2</v>
      </c>
      <c r="S176" s="84">
        <v>6.2420867062650786E-8</v>
      </c>
      <c r="T176" s="84">
        <f t="shared" si="2"/>
        <v>4.5192337345599402E-5</v>
      </c>
      <c r="U176" s="84">
        <f>R176/'סכום נכסי הקרן'!$C$42</f>
        <v>7.8236037800699959E-6</v>
      </c>
    </row>
    <row r="177" spans="2:21">
      <c r="B177" s="76" t="s">
        <v>533</v>
      </c>
      <c r="C177" s="73">
        <v>4160156</v>
      </c>
      <c r="D177" s="86" t="s">
        <v>109</v>
      </c>
      <c r="E177" s="86" t="s">
        <v>28</v>
      </c>
      <c r="F177" s="73" t="s">
        <v>534</v>
      </c>
      <c r="G177" s="86" t="s">
        <v>303</v>
      </c>
      <c r="H177" s="73" t="s">
        <v>335</v>
      </c>
      <c r="I177" s="73" t="s">
        <v>300</v>
      </c>
      <c r="J177" s="73"/>
      <c r="K177" s="83">
        <v>1.0599999999847054</v>
      </c>
      <c r="L177" s="86" t="s">
        <v>122</v>
      </c>
      <c r="M177" s="87">
        <v>2.5499999999999998E-2</v>
      </c>
      <c r="N177" s="87">
        <v>5.2599999996788147E-2</v>
      </c>
      <c r="O177" s="83">
        <v>1335.4329729999999</v>
      </c>
      <c r="P177" s="85">
        <v>97.92</v>
      </c>
      <c r="Q177" s="73"/>
      <c r="R177" s="83">
        <v>1.3076559670000001</v>
      </c>
      <c r="S177" s="84">
        <v>6.6332527319147247E-6</v>
      </c>
      <c r="T177" s="84">
        <f t="shared" si="2"/>
        <v>9.8928870841489928E-4</v>
      </c>
      <c r="U177" s="84">
        <f>R177/'סכום נכסי הקרן'!$C$42</f>
        <v>1.7126361089816547E-4</v>
      </c>
    </row>
    <row r="178" spans="2:21">
      <c r="B178" s="76" t="s">
        <v>535</v>
      </c>
      <c r="C178" s="73">
        <v>2320232</v>
      </c>
      <c r="D178" s="86" t="s">
        <v>109</v>
      </c>
      <c r="E178" s="86" t="s">
        <v>28</v>
      </c>
      <c r="F178" s="73" t="s">
        <v>536</v>
      </c>
      <c r="G178" s="86" t="s">
        <v>116</v>
      </c>
      <c r="H178" s="73" t="s">
        <v>335</v>
      </c>
      <c r="I178" s="73" t="s">
        <v>300</v>
      </c>
      <c r="J178" s="73"/>
      <c r="K178" s="85">
        <v>3.7900000525078639</v>
      </c>
      <c r="L178" s="86" t="s">
        <v>122</v>
      </c>
      <c r="M178" s="87">
        <v>2.2400000000000003E-2</v>
      </c>
      <c r="N178" s="87">
        <v>5.4583333333333331E-2</v>
      </c>
      <c r="O178" s="83">
        <v>1.8700000000000002E-4</v>
      </c>
      <c r="P178" s="85">
        <v>89.71</v>
      </c>
      <c r="Q178" s="73"/>
      <c r="R178" s="83">
        <v>1.6800000000000002E-7</v>
      </c>
      <c r="S178" s="84">
        <v>2.9126278616374047E-13</v>
      </c>
      <c r="T178" s="84">
        <f t="shared" si="2"/>
        <v>1.2709803435149476E-10</v>
      </c>
      <c r="U178" s="84">
        <f>R178/'סכום נכסי הקרן'!$C$42</f>
        <v>2.2002948296026703E-11</v>
      </c>
    </row>
    <row r="179" spans="2:21">
      <c r="B179" s="76" t="s">
        <v>537</v>
      </c>
      <c r="C179" s="73">
        <v>7770258</v>
      </c>
      <c r="D179" s="86" t="s">
        <v>109</v>
      </c>
      <c r="E179" s="86" t="s">
        <v>28</v>
      </c>
      <c r="F179" s="73" t="s">
        <v>538</v>
      </c>
      <c r="G179" s="86" t="s">
        <v>539</v>
      </c>
      <c r="H179" s="73" t="s">
        <v>335</v>
      </c>
      <c r="I179" s="73" t="s">
        <v>300</v>
      </c>
      <c r="J179" s="73"/>
      <c r="K179" s="85">
        <v>4.0799992739655391</v>
      </c>
      <c r="L179" s="86" t="s">
        <v>122</v>
      </c>
      <c r="M179" s="87">
        <v>3.5200000000000002E-2</v>
      </c>
      <c r="N179" s="87">
        <v>5.1854304635761579E-2</v>
      </c>
      <c r="O179" s="83">
        <v>3.2100000000000005E-4</v>
      </c>
      <c r="P179" s="85">
        <v>94.11</v>
      </c>
      <c r="Q179" s="73"/>
      <c r="R179" s="83">
        <v>3.0200000000000008E-7</v>
      </c>
      <c r="S179" s="84">
        <v>4.0811407055262466E-13</v>
      </c>
      <c r="T179" s="84">
        <f t="shared" si="2"/>
        <v>2.2847384746518701E-10</v>
      </c>
      <c r="U179" s="84">
        <f>R179/'סכום נכסי הקרן'!$C$42</f>
        <v>3.9552918960714679E-11</v>
      </c>
    </row>
    <row r="180" spans="2:21">
      <c r="B180" s="76" t="s">
        <v>540</v>
      </c>
      <c r="C180" s="73">
        <v>1410299</v>
      </c>
      <c r="D180" s="86" t="s">
        <v>109</v>
      </c>
      <c r="E180" s="86" t="s">
        <v>28</v>
      </c>
      <c r="F180" s="73" t="s">
        <v>386</v>
      </c>
      <c r="G180" s="86" t="s">
        <v>118</v>
      </c>
      <c r="H180" s="73" t="s">
        <v>335</v>
      </c>
      <c r="I180" s="73" t="s">
        <v>300</v>
      </c>
      <c r="J180" s="73"/>
      <c r="K180" s="83">
        <v>1.4300000041448726</v>
      </c>
      <c r="L180" s="86" t="s">
        <v>122</v>
      </c>
      <c r="M180" s="87">
        <v>2.7000000000000003E-2</v>
      </c>
      <c r="N180" s="87">
        <v>5.7200000602097296E-2</v>
      </c>
      <c r="O180" s="83">
        <v>47.739812000000008</v>
      </c>
      <c r="P180" s="85">
        <v>96.02</v>
      </c>
      <c r="Q180" s="73"/>
      <c r="R180" s="83">
        <v>4.583976700000001E-2</v>
      </c>
      <c r="S180" s="84">
        <v>2.7751507074371824E-7</v>
      </c>
      <c r="T180" s="84">
        <f t="shared" si="2"/>
        <v>3.4679430243038785E-5</v>
      </c>
      <c r="U180" s="84">
        <f>R180/'סכום נכסי הקרן'!$C$42</f>
        <v>6.003631090493519E-6</v>
      </c>
    </row>
    <row r="181" spans="2:21">
      <c r="B181" s="76" t="s">
        <v>541</v>
      </c>
      <c r="C181" s="73">
        <v>1192731</v>
      </c>
      <c r="D181" s="86" t="s">
        <v>109</v>
      </c>
      <c r="E181" s="86" t="s">
        <v>28</v>
      </c>
      <c r="F181" s="73" t="s">
        <v>386</v>
      </c>
      <c r="G181" s="86" t="s">
        <v>118</v>
      </c>
      <c r="H181" s="73" t="s">
        <v>335</v>
      </c>
      <c r="I181" s="73" t="s">
        <v>300</v>
      </c>
      <c r="J181" s="73"/>
      <c r="K181" s="83">
        <v>3.700000000710336</v>
      </c>
      <c r="L181" s="86" t="s">
        <v>122</v>
      </c>
      <c r="M181" s="87">
        <v>4.5599999999999995E-2</v>
      </c>
      <c r="N181" s="87">
        <v>5.6700000010857995E-2</v>
      </c>
      <c r="O181" s="83">
        <v>2042.3811670000005</v>
      </c>
      <c r="P181" s="85">
        <v>96.5</v>
      </c>
      <c r="Q181" s="73"/>
      <c r="R181" s="83">
        <v>1.9708977580000002</v>
      </c>
      <c r="S181" s="84">
        <v>7.4925735819588623E-6</v>
      </c>
      <c r="T181" s="84">
        <f t="shared" si="2"/>
        <v>1.4910549461283808E-3</v>
      </c>
      <c r="U181" s="84">
        <f>R181/'סכום נכסי הקרן'!$C$42</f>
        <v>2.5812834205969615E-4</v>
      </c>
    </row>
    <row r="182" spans="2:21">
      <c r="B182" s="76" t="s">
        <v>542</v>
      </c>
      <c r="C182" s="73">
        <v>2300309</v>
      </c>
      <c r="D182" s="86" t="s">
        <v>109</v>
      </c>
      <c r="E182" s="86" t="s">
        <v>28</v>
      </c>
      <c r="F182" s="73" t="s">
        <v>393</v>
      </c>
      <c r="G182" s="86" t="s">
        <v>145</v>
      </c>
      <c r="H182" s="73" t="s">
        <v>394</v>
      </c>
      <c r="I182" s="73" t="s">
        <v>120</v>
      </c>
      <c r="J182" s="73"/>
      <c r="K182" s="83">
        <v>8.5900000000622647</v>
      </c>
      <c r="L182" s="86" t="s">
        <v>122</v>
      </c>
      <c r="M182" s="87">
        <v>2.7900000000000001E-2</v>
      </c>
      <c r="N182" s="87">
        <v>5.4900000000622659E-2</v>
      </c>
      <c r="O182" s="83">
        <v>1992.5850000000003</v>
      </c>
      <c r="P182" s="85">
        <v>80.599999999999994</v>
      </c>
      <c r="Q182" s="73"/>
      <c r="R182" s="83">
        <v>1.6060235100000002</v>
      </c>
      <c r="S182" s="84">
        <v>4.6334875825504611E-6</v>
      </c>
      <c r="T182" s="84">
        <f t="shared" si="2"/>
        <v>1.2150144716862391E-3</v>
      </c>
      <c r="U182" s="84">
        <f>R182/'סכום נכסי הקרן'!$C$42</f>
        <v>2.1034078721865075E-4</v>
      </c>
    </row>
    <row r="183" spans="2:21">
      <c r="B183" s="76" t="s">
        <v>543</v>
      </c>
      <c r="C183" s="73">
        <v>2300176</v>
      </c>
      <c r="D183" s="86" t="s">
        <v>109</v>
      </c>
      <c r="E183" s="86" t="s">
        <v>28</v>
      </c>
      <c r="F183" s="73" t="s">
        <v>393</v>
      </c>
      <c r="G183" s="86" t="s">
        <v>145</v>
      </c>
      <c r="H183" s="73" t="s">
        <v>394</v>
      </c>
      <c r="I183" s="73" t="s">
        <v>120</v>
      </c>
      <c r="J183" s="73"/>
      <c r="K183" s="85">
        <v>1.1299995112101542</v>
      </c>
      <c r="L183" s="86" t="s">
        <v>122</v>
      </c>
      <c r="M183" s="87">
        <v>3.6499999999999998E-2</v>
      </c>
      <c r="N183" s="87">
        <v>5.330985915492957E-2</v>
      </c>
      <c r="O183" s="83">
        <v>1.4300000000000001E-4</v>
      </c>
      <c r="P183" s="85">
        <v>99.41</v>
      </c>
      <c r="Q183" s="73"/>
      <c r="R183" s="83">
        <v>1.4200000000000003E-7</v>
      </c>
      <c r="S183" s="84">
        <v>8.9516472224337915E-14</v>
      </c>
      <c r="T183" s="84">
        <f t="shared" si="2"/>
        <v>1.0742810046376342E-10</v>
      </c>
      <c r="U183" s="84">
        <f>R183/'סכום נכסי הקרן'!$C$42</f>
        <v>1.8597730107355905E-11</v>
      </c>
    </row>
    <row r="184" spans="2:21">
      <c r="B184" s="76" t="s">
        <v>544</v>
      </c>
      <c r="C184" s="73">
        <v>1185941</v>
      </c>
      <c r="D184" s="86" t="s">
        <v>109</v>
      </c>
      <c r="E184" s="86" t="s">
        <v>28</v>
      </c>
      <c r="F184" s="73" t="s">
        <v>545</v>
      </c>
      <c r="G184" s="86" t="s">
        <v>119</v>
      </c>
      <c r="H184" s="73" t="s">
        <v>394</v>
      </c>
      <c r="I184" s="73" t="s">
        <v>120</v>
      </c>
      <c r="J184" s="73"/>
      <c r="K184" s="83">
        <v>1.5100000001250833</v>
      </c>
      <c r="L184" s="86" t="s">
        <v>122</v>
      </c>
      <c r="M184" s="87">
        <v>6.0999999999999999E-2</v>
      </c>
      <c r="N184" s="87">
        <v>6.0100000004662188E-2</v>
      </c>
      <c r="O184" s="83">
        <v>4269.8250000000007</v>
      </c>
      <c r="P184" s="85">
        <v>102.98</v>
      </c>
      <c r="Q184" s="73"/>
      <c r="R184" s="83">
        <v>4.3970655950000008</v>
      </c>
      <c r="S184" s="84">
        <v>1.1084408504452119E-5</v>
      </c>
      <c r="T184" s="84">
        <f t="shared" si="2"/>
        <v>3.3265380597564628E-3</v>
      </c>
      <c r="U184" s="84">
        <f>R184/'סכום נכסי הקרן'!$C$42</f>
        <v>5.7588337464894589E-4</v>
      </c>
    </row>
    <row r="185" spans="2:21">
      <c r="B185" s="76" t="s">
        <v>546</v>
      </c>
      <c r="C185" s="73">
        <v>1143130</v>
      </c>
      <c r="D185" s="86" t="s">
        <v>109</v>
      </c>
      <c r="E185" s="86" t="s">
        <v>28</v>
      </c>
      <c r="F185" s="73" t="s">
        <v>413</v>
      </c>
      <c r="G185" s="86" t="s">
        <v>348</v>
      </c>
      <c r="H185" s="73" t="s">
        <v>394</v>
      </c>
      <c r="I185" s="73" t="s">
        <v>120</v>
      </c>
      <c r="J185" s="73"/>
      <c r="K185" s="83">
        <v>7.2000000005989353</v>
      </c>
      <c r="L185" s="86" t="s">
        <v>122</v>
      </c>
      <c r="M185" s="87">
        <v>3.0499999999999999E-2</v>
      </c>
      <c r="N185" s="87">
        <v>5.5600000006787928E-2</v>
      </c>
      <c r="O185" s="83">
        <v>3546.9531350000007</v>
      </c>
      <c r="P185" s="85">
        <v>84.73</v>
      </c>
      <c r="Q185" s="73"/>
      <c r="R185" s="83">
        <v>3.0053333910000006</v>
      </c>
      <c r="S185" s="84">
        <v>5.1957562327559633E-6</v>
      </c>
      <c r="T185" s="84">
        <f t="shared" si="2"/>
        <v>2.2736426581369774E-3</v>
      </c>
      <c r="U185" s="84">
        <f>R185/'סכום נכסי הקרן'!$C$42</f>
        <v>3.9360830484818819E-4</v>
      </c>
    </row>
    <row r="186" spans="2:21">
      <c r="B186" s="76" t="s">
        <v>547</v>
      </c>
      <c r="C186" s="73">
        <v>1157601</v>
      </c>
      <c r="D186" s="86" t="s">
        <v>109</v>
      </c>
      <c r="E186" s="86" t="s">
        <v>28</v>
      </c>
      <c r="F186" s="73" t="s">
        <v>413</v>
      </c>
      <c r="G186" s="86" t="s">
        <v>348</v>
      </c>
      <c r="H186" s="73" t="s">
        <v>394</v>
      </c>
      <c r="I186" s="73" t="s">
        <v>120</v>
      </c>
      <c r="J186" s="73"/>
      <c r="K186" s="83">
        <v>2.6399999990774523</v>
      </c>
      <c r="L186" s="86" t="s">
        <v>122</v>
      </c>
      <c r="M186" s="87">
        <v>2.9100000000000001E-2</v>
      </c>
      <c r="N186" s="87">
        <v>5.2799999981549044E-2</v>
      </c>
      <c r="O186" s="83">
        <v>1690.8225190000003</v>
      </c>
      <c r="P186" s="85">
        <v>94.88</v>
      </c>
      <c r="Q186" s="73"/>
      <c r="R186" s="83">
        <v>1.6042524070000002</v>
      </c>
      <c r="S186" s="84">
        <v>2.8180375316666673E-6</v>
      </c>
      <c r="T186" s="84">
        <f t="shared" si="2"/>
        <v>1.2136745686509175E-3</v>
      </c>
      <c r="U186" s="84">
        <f>R186/'סכום נכסי הקרן'!$C$42</f>
        <v>2.1010882598212731E-4</v>
      </c>
    </row>
    <row r="187" spans="2:21">
      <c r="B187" s="76" t="s">
        <v>548</v>
      </c>
      <c r="C187" s="73">
        <v>1138163</v>
      </c>
      <c r="D187" s="86" t="s">
        <v>109</v>
      </c>
      <c r="E187" s="86" t="s">
        <v>28</v>
      </c>
      <c r="F187" s="73" t="s">
        <v>413</v>
      </c>
      <c r="G187" s="86" t="s">
        <v>348</v>
      </c>
      <c r="H187" s="73" t="s">
        <v>394</v>
      </c>
      <c r="I187" s="73" t="s">
        <v>120</v>
      </c>
      <c r="J187" s="73"/>
      <c r="K187" s="85">
        <v>4.7399937072697176</v>
      </c>
      <c r="L187" s="86" t="s">
        <v>122</v>
      </c>
      <c r="M187" s="87">
        <v>3.95E-2</v>
      </c>
      <c r="N187" s="87">
        <v>5.1559633027522936E-2</v>
      </c>
      <c r="O187" s="83">
        <v>1.1400000000000002E-4</v>
      </c>
      <c r="P187" s="85">
        <v>95.79</v>
      </c>
      <c r="Q187" s="73"/>
      <c r="R187" s="83">
        <v>1.0900000000000002E-7</v>
      </c>
      <c r="S187" s="84">
        <v>4.7498026259100503E-13</v>
      </c>
      <c r="T187" s="84">
        <f t="shared" si="2"/>
        <v>8.2462415144719808E-11</v>
      </c>
      <c r="U187" s="84">
        <f>R187/'סכום נכסי הקרן'!$C$42</f>
        <v>1.427572240635066E-11</v>
      </c>
    </row>
    <row r="188" spans="2:21">
      <c r="B188" s="76" t="s">
        <v>549</v>
      </c>
      <c r="C188" s="73">
        <v>1143122</v>
      </c>
      <c r="D188" s="86" t="s">
        <v>109</v>
      </c>
      <c r="E188" s="86" t="s">
        <v>28</v>
      </c>
      <c r="F188" s="73" t="s">
        <v>413</v>
      </c>
      <c r="G188" s="86" t="s">
        <v>348</v>
      </c>
      <c r="H188" s="73" t="s">
        <v>394</v>
      </c>
      <c r="I188" s="73" t="s">
        <v>120</v>
      </c>
      <c r="J188" s="73"/>
      <c r="K188" s="83">
        <v>6.4399999992051082</v>
      </c>
      <c r="L188" s="86" t="s">
        <v>122</v>
      </c>
      <c r="M188" s="87">
        <v>3.0499999999999999E-2</v>
      </c>
      <c r="N188" s="87">
        <v>5.5199999994571466E-2</v>
      </c>
      <c r="O188" s="83">
        <v>4768.6937610000014</v>
      </c>
      <c r="P188" s="85">
        <v>86.53</v>
      </c>
      <c r="Q188" s="73"/>
      <c r="R188" s="83">
        <v>4.1263507120000016</v>
      </c>
      <c r="S188" s="84">
        <v>6.5425713050928749E-6</v>
      </c>
      <c r="T188" s="84">
        <f t="shared" si="2"/>
        <v>3.1217325270243507E-3</v>
      </c>
      <c r="U188" s="84">
        <f>R188/'סכום נכסי הקרן'!$C$42</f>
        <v>5.4042786528219638E-4</v>
      </c>
    </row>
    <row r="189" spans="2:21">
      <c r="B189" s="76" t="s">
        <v>550</v>
      </c>
      <c r="C189" s="73">
        <v>1182666</v>
      </c>
      <c r="D189" s="86" t="s">
        <v>109</v>
      </c>
      <c r="E189" s="86" t="s">
        <v>28</v>
      </c>
      <c r="F189" s="73" t="s">
        <v>413</v>
      </c>
      <c r="G189" s="86" t="s">
        <v>348</v>
      </c>
      <c r="H189" s="73" t="s">
        <v>394</v>
      </c>
      <c r="I189" s="73" t="s">
        <v>120</v>
      </c>
      <c r="J189" s="73"/>
      <c r="K189" s="83">
        <v>8.0600000000048944</v>
      </c>
      <c r="L189" s="86" t="s">
        <v>122</v>
      </c>
      <c r="M189" s="87">
        <v>2.63E-2</v>
      </c>
      <c r="N189" s="87">
        <v>5.6199999998874546E-2</v>
      </c>
      <c r="O189" s="83">
        <v>5123.7900000000009</v>
      </c>
      <c r="P189" s="85">
        <v>79.77</v>
      </c>
      <c r="Q189" s="73"/>
      <c r="R189" s="83">
        <v>4.0872472830000008</v>
      </c>
      <c r="S189" s="84">
        <v>7.3862607612600418E-6</v>
      </c>
      <c r="T189" s="84">
        <f t="shared" si="2"/>
        <v>3.092149378439212E-3</v>
      </c>
      <c r="U189" s="84">
        <f>R189/'סכום נכסי הקרן'!$C$42</f>
        <v>5.3530649191026571E-4</v>
      </c>
    </row>
    <row r="190" spans="2:21">
      <c r="B190" s="76" t="s">
        <v>551</v>
      </c>
      <c r="C190" s="73">
        <v>1193481</v>
      </c>
      <c r="D190" s="86" t="s">
        <v>109</v>
      </c>
      <c r="E190" s="86" t="s">
        <v>28</v>
      </c>
      <c r="F190" s="73" t="s">
        <v>552</v>
      </c>
      <c r="G190" s="86" t="s">
        <v>348</v>
      </c>
      <c r="H190" s="73" t="s">
        <v>391</v>
      </c>
      <c r="I190" s="73" t="s">
        <v>300</v>
      </c>
      <c r="J190" s="73"/>
      <c r="K190" s="83">
        <v>3.9799999999696096</v>
      </c>
      <c r="L190" s="86" t="s">
        <v>122</v>
      </c>
      <c r="M190" s="87">
        <v>4.7E-2</v>
      </c>
      <c r="N190" s="87">
        <v>5.3200000001063646E-2</v>
      </c>
      <c r="O190" s="83">
        <v>2618.8260000000005</v>
      </c>
      <c r="P190" s="85">
        <v>100.52</v>
      </c>
      <c r="Q190" s="73"/>
      <c r="R190" s="83">
        <v>2.6324439960000006</v>
      </c>
      <c r="S190" s="84">
        <v>2.9127193860527201E-6</v>
      </c>
      <c r="T190" s="84">
        <f t="shared" si="2"/>
        <v>1.9915384370952031E-3</v>
      </c>
      <c r="U190" s="84">
        <f>R190/'סכום נכסי הקרן'!$C$42</f>
        <v>3.447710067629401E-4</v>
      </c>
    </row>
    <row r="191" spans="2:21">
      <c r="B191" s="76" t="s">
        <v>553</v>
      </c>
      <c r="C191" s="73">
        <v>1160647</v>
      </c>
      <c r="D191" s="86" t="s">
        <v>109</v>
      </c>
      <c r="E191" s="86" t="s">
        <v>28</v>
      </c>
      <c r="F191" s="73" t="s">
        <v>418</v>
      </c>
      <c r="G191" s="86" t="s">
        <v>348</v>
      </c>
      <c r="H191" s="73" t="s">
        <v>394</v>
      </c>
      <c r="I191" s="73" t="s">
        <v>120</v>
      </c>
      <c r="J191" s="73"/>
      <c r="K191" s="83">
        <v>5.9699999997870927</v>
      </c>
      <c r="L191" s="86" t="s">
        <v>122</v>
      </c>
      <c r="M191" s="87">
        <v>2.64E-2</v>
      </c>
      <c r="N191" s="87">
        <v>5.4299999999219778E-2</v>
      </c>
      <c r="O191" s="83">
        <v>8740.1967320000022</v>
      </c>
      <c r="P191" s="85">
        <v>85.2</v>
      </c>
      <c r="Q191" s="83">
        <v>0.11537059700000002</v>
      </c>
      <c r="R191" s="83">
        <v>7.5620182130000018</v>
      </c>
      <c r="S191" s="84">
        <v>5.3418560912207534E-6</v>
      </c>
      <c r="T191" s="84">
        <f t="shared" si="2"/>
        <v>5.7209383964434701E-3</v>
      </c>
      <c r="U191" s="84">
        <f>R191/'סכום נכסי הקרן'!$C$42</f>
        <v>9.9039699853720989E-4</v>
      </c>
    </row>
    <row r="192" spans="2:21">
      <c r="B192" s="76" t="s">
        <v>554</v>
      </c>
      <c r="C192" s="73">
        <v>1136068</v>
      </c>
      <c r="D192" s="86" t="s">
        <v>109</v>
      </c>
      <c r="E192" s="86" t="s">
        <v>28</v>
      </c>
      <c r="F192" s="73" t="s">
        <v>418</v>
      </c>
      <c r="G192" s="86" t="s">
        <v>348</v>
      </c>
      <c r="H192" s="73" t="s">
        <v>394</v>
      </c>
      <c r="I192" s="73" t="s">
        <v>120</v>
      </c>
      <c r="J192" s="73"/>
      <c r="K192" s="85">
        <v>0.83000017163224182</v>
      </c>
      <c r="L192" s="86" t="s">
        <v>122</v>
      </c>
      <c r="M192" s="87">
        <v>3.9199999999999999E-2</v>
      </c>
      <c r="N192" s="87">
        <v>5.7572815533980581E-2</v>
      </c>
      <c r="O192" s="83">
        <v>2.0700000000000004E-4</v>
      </c>
      <c r="P192" s="85">
        <v>99.2</v>
      </c>
      <c r="Q192" s="73"/>
      <c r="R192" s="83">
        <v>2.0600000000000004E-7</v>
      </c>
      <c r="S192" s="84">
        <v>2.1565779795677264E-13</v>
      </c>
      <c r="T192" s="84">
        <f t="shared" si="2"/>
        <v>1.5584639926433286E-10</v>
      </c>
      <c r="U192" s="84">
        <f>R192/'סכום נכסי הקרן'!$C$42</f>
        <v>2.6979805648699413E-11</v>
      </c>
    </row>
    <row r="193" spans="2:21">
      <c r="B193" s="76" t="s">
        <v>555</v>
      </c>
      <c r="C193" s="73">
        <v>1179928</v>
      </c>
      <c r="D193" s="86" t="s">
        <v>109</v>
      </c>
      <c r="E193" s="86" t="s">
        <v>28</v>
      </c>
      <c r="F193" s="73" t="s">
        <v>418</v>
      </c>
      <c r="G193" s="86" t="s">
        <v>348</v>
      </c>
      <c r="H193" s="73" t="s">
        <v>394</v>
      </c>
      <c r="I193" s="73" t="s">
        <v>120</v>
      </c>
      <c r="J193" s="73"/>
      <c r="K193" s="83">
        <v>7.5899999997722967</v>
      </c>
      <c r="L193" s="86" t="s">
        <v>122</v>
      </c>
      <c r="M193" s="87">
        <v>2.5000000000000001E-2</v>
      </c>
      <c r="N193" s="87">
        <v>5.6999999998209067E-2</v>
      </c>
      <c r="O193" s="83">
        <v>4863.2340060000006</v>
      </c>
      <c r="P193" s="85">
        <v>79.12</v>
      </c>
      <c r="Q193" s="83">
        <v>6.0790425000000009E-2</v>
      </c>
      <c r="R193" s="83">
        <v>3.9085811710000002</v>
      </c>
      <c r="S193" s="84">
        <v>3.6465668619872757E-6</v>
      </c>
      <c r="T193" s="84">
        <f t="shared" si="2"/>
        <v>2.9569820472462116E-3</v>
      </c>
      <c r="U193" s="84">
        <f>R193/'סכום נכסי הקרן'!$C$42</f>
        <v>5.1190660366866965E-4</v>
      </c>
    </row>
    <row r="194" spans="2:21">
      <c r="B194" s="76" t="s">
        <v>556</v>
      </c>
      <c r="C194" s="73">
        <v>1143411</v>
      </c>
      <c r="D194" s="86" t="s">
        <v>109</v>
      </c>
      <c r="E194" s="86" t="s">
        <v>28</v>
      </c>
      <c r="F194" s="73" t="s">
        <v>557</v>
      </c>
      <c r="G194" s="86" t="s">
        <v>348</v>
      </c>
      <c r="H194" s="73" t="s">
        <v>394</v>
      </c>
      <c r="I194" s="73" t="s">
        <v>120</v>
      </c>
      <c r="J194" s="73"/>
      <c r="K194" s="83">
        <v>5.2000000001241338</v>
      </c>
      <c r="L194" s="86" t="s">
        <v>122</v>
      </c>
      <c r="M194" s="87">
        <v>3.4300000000000004E-2</v>
      </c>
      <c r="N194" s="87">
        <v>5.3100000002079255E-2</v>
      </c>
      <c r="O194" s="83">
        <v>3505.5726100000006</v>
      </c>
      <c r="P194" s="85">
        <v>91.92</v>
      </c>
      <c r="Q194" s="73"/>
      <c r="R194" s="83">
        <v>3.2223223430000001</v>
      </c>
      <c r="S194" s="84">
        <v>1.153604254969067E-5</v>
      </c>
      <c r="T194" s="84">
        <f t="shared" si="2"/>
        <v>2.4378025942988274E-3</v>
      </c>
      <c r="U194" s="84">
        <f>R194/'סכום נכסי הקרן'!$C$42</f>
        <v>4.2202733277476559E-4</v>
      </c>
    </row>
    <row r="195" spans="2:21">
      <c r="B195" s="76" t="s">
        <v>558</v>
      </c>
      <c r="C195" s="73">
        <v>1184191</v>
      </c>
      <c r="D195" s="86" t="s">
        <v>109</v>
      </c>
      <c r="E195" s="86" t="s">
        <v>28</v>
      </c>
      <c r="F195" s="73" t="s">
        <v>557</v>
      </c>
      <c r="G195" s="86" t="s">
        <v>348</v>
      </c>
      <c r="H195" s="73" t="s">
        <v>394</v>
      </c>
      <c r="I195" s="73" t="s">
        <v>120</v>
      </c>
      <c r="J195" s="73"/>
      <c r="K195" s="83">
        <v>6.4599999993831405</v>
      </c>
      <c r="L195" s="86" t="s">
        <v>122</v>
      </c>
      <c r="M195" s="87">
        <v>2.98E-2</v>
      </c>
      <c r="N195" s="87">
        <v>5.4799999994831712E-2</v>
      </c>
      <c r="O195" s="83">
        <v>2780.4531090000005</v>
      </c>
      <c r="P195" s="85">
        <v>86.29</v>
      </c>
      <c r="Q195" s="73"/>
      <c r="R195" s="83">
        <v>2.3992529880000006</v>
      </c>
      <c r="S195" s="84">
        <v>7.0831959145525912E-6</v>
      </c>
      <c r="T195" s="84">
        <f t="shared" si="2"/>
        <v>1.8151210636116097E-3</v>
      </c>
      <c r="U195" s="84">
        <f>R195/'סכום נכסי הקרן'!$C$42</f>
        <v>3.1422999669078325E-4</v>
      </c>
    </row>
    <row r="196" spans="2:21">
      <c r="B196" s="76" t="s">
        <v>559</v>
      </c>
      <c r="C196" s="73">
        <v>1139815</v>
      </c>
      <c r="D196" s="86" t="s">
        <v>109</v>
      </c>
      <c r="E196" s="86" t="s">
        <v>28</v>
      </c>
      <c r="F196" s="73" t="s">
        <v>430</v>
      </c>
      <c r="G196" s="86" t="s">
        <v>348</v>
      </c>
      <c r="H196" s="73" t="s">
        <v>394</v>
      </c>
      <c r="I196" s="73" t="s">
        <v>120</v>
      </c>
      <c r="J196" s="73"/>
      <c r="K196" s="83">
        <v>1.7899999999886456</v>
      </c>
      <c r="L196" s="86" t="s">
        <v>122</v>
      </c>
      <c r="M196" s="87">
        <v>3.61E-2</v>
      </c>
      <c r="N196" s="87">
        <v>5.2099999998694212E-2</v>
      </c>
      <c r="O196" s="83">
        <v>7195.2682720000021</v>
      </c>
      <c r="P196" s="85">
        <v>97.92</v>
      </c>
      <c r="Q196" s="73"/>
      <c r="R196" s="83">
        <v>7.0456064520000021</v>
      </c>
      <c r="S196" s="84">
        <v>9.3749423739413705E-6</v>
      </c>
      <c r="T196" s="84">
        <f t="shared" si="2"/>
        <v>5.3302543503774358E-3</v>
      </c>
      <c r="U196" s="84">
        <f>R196/'סכום נכסי הקרן'!$C$42</f>
        <v>9.2276258617564387E-4</v>
      </c>
    </row>
    <row r="197" spans="2:21">
      <c r="B197" s="76" t="s">
        <v>560</v>
      </c>
      <c r="C197" s="73">
        <v>1155522</v>
      </c>
      <c r="D197" s="86" t="s">
        <v>109</v>
      </c>
      <c r="E197" s="86" t="s">
        <v>28</v>
      </c>
      <c r="F197" s="73" t="s">
        <v>430</v>
      </c>
      <c r="G197" s="86" t="s">
        <v>348</v>
      </c>
      <c r="H197" s="73" t="s">
        <v>394</v>
      </c>
      <c r="I197" s="73" t="s">
        <v>120</v>
      </c>
      <c r="J197" s="73"/>
      <c r="K197" s="83">
        <v>2.8000000006148649</v>
      </c>
      <c r="L197" s="86" t="s">
        <v>122</v>
      </c>
      <c r="M197" s="87">
        <v>3.3000000000000002E-2</v>
      </c>
      <c r="N197" s="87">
        <v>4.880000001071623E-2</v>
      </c>
      <c r="O197" s="83">
        <v>2368.0944749999999</v>
      </c>
      <c r="P197" s="85">
        <v>96.15</v>
      </c>
      <c r="Q197" s="73"/>
      <c r="R197" s="83">
        <v>2.2769228369999999</v>
      </c>
      <c r="S197" s="84">
        <v>7.6800158102125863E-6</v>
      </c>
      <c r="T197" s="84">
        <f t="shared" si="2"/>
        <v>1.7225739104329096E-3</v>
      </c>
      <c r="U197" s="84">
        <f>R197/'סכום נכסי הקרן'!$C$42</f>
        <v>2.9820842533662757E-4</v>
      </c>
    </row>
    <row r="198" spans="2:21">
      <c r="B198" s="76" t="s">
        <v>561</v>
      </c>
      <c r="C198" s="73">
        <v>1159359</v>
      </c>
      <c r="D198" s="86" t="s">
        <v>109</v>
      </c>
      <c r="E198" s="86" t="s">
        <v>28</v>
      </c>
      <c r="F198" s="73" t="s">
        <v>430</v>
      </c>
      <c r="G198" s="86" t="s">
        <v>348</v>
      </c>
      <c r="H198" s="73" t="s">
        <v>394</v>
      </c>
      <c r="I198" s="73" t="s">
        <v>120</v>
      </c>
      <c r="J198" s="73"/>
      <c r="K198" s="83">
        <v>5.1399999995826882</v>
      </c>
      <c r="L198" s="86" t="s">
        <v>122</v>
      </c>
      <c r="M198" s="87">
        <v>2.6200000000000001E-2</v>
      </c>
      <c r="N198" s="87">
        <v>5.25999999953876E-2</v>
      </c>
      <c r="O198" s="83">
        <v>5130.6699970000009</v>
      </c>
      <c r="P198" s="85">
        <v>88.74</v>
      </c>
      <c r="Q198" s="73"/>
      <c r="R198" s="83">
        <v>4.5529563850000017</v>
      </c>
      <c r="S198" s="84">
        <v>3.9669280247355542E-6</v>
      </c>
      <c r="T198" s="84">
        <f t="shared" si="2"/>
        <v>3.4444750417951635E-3</v>
      </c>
      <c r="U198" s="84">
        <f>R198/'סכום נכסי הקרן'!$C$42</f>
        <v>5.9630038055487897E-4</v>
      </c>
    </row>
    <row r="199" spans="2:21">
      <c r="B199" s="76" t="s">
        <v>562</v>
      </c>
      <c r="C199" s="73">
        <v>1141829</v>
      </c>
      <c r="D199" s="86" t="s">
        <v>109</v>
      </c>
      <c r="E199" s="86" t="s">
        <v>28</v>
      </c>
      <c r="F199" s="73" t="s">
        <v>563</v>
      </c>
      <c r="G199" s="86" t="s">
        <v>117</v>
      </c>
      <c r="H199" s="73" t="s">
        <v>391</v>
      </c>
      <c r="I199" s="73" t="s">
        <v>300</v>
      </c>
      <c r="J199" s="73"/>
      <c r="K199" s="83">
        <v>2.5299999999575844</v>
      </c>
      <c r="L199" s="86" t="s">
        <v>122</v>
      </c>
      <c r="M199" s="87">
        <v>2.3E-2</v>
      </c>
      <c r="N199" s="87">
        <v>5.7900000005998799E-2</v>
      </c>
      <c r="O199" s="83">
        <v>1794.2235910000004</v>
      </c>
      <c r="P199" s="85">
        <v>91.98</v>
      </c>
      <c r="Q199" s="73"/>
      <c r="R199" s="83">
        <v>1.6503268190000004</v>
      </c>
      <c r="S199" s="84">
        <v>2.1369678260201103E-6</v>
      </c>
      <c r="T199" s="84">
        <f t="shared" si="2"/>
        <v>1.2485315162646135E-3</v>
      </c>
      <c r="U199" s="84">
        <f>R199/'סכום נכסי הקרן'!$C$42</f>
        <v>2.1614318851192397E-4</v>
      </c>
    </row>
    <row r="200" spans="2:21">
      <c r="B200" s="76" t="s">
        <v>564</v>
      </c>
      <c r="C200" s="73">
        <v>1136464</v>
      </c>
      <c r="D200" s="86" t="s">
        <v>109</v>
      </c>
      <c r="E200" s="86" t="s">
        <v>28</v>
      </c>
      <c r="F200" s="73" t="s">
        <v>563</v>
      </c>
      <c r="G200" s="86" t="s">
        <v>117</v>
      </c>
      <c r="H200" s="73" t="s">
        <v>391</v>
      </c>
      <c r="I200" s="73" t="s">
        <v>300</v>
      </c>
      <c r="J200" s="73"/>
      <c r="K200" s="83">
        <v>1.6199999998891117</v>
      </c>
      <c r="L200" s="86" t="s">
        <v>122</v>
      </c>
      <c r="M200" s="87">
        <v>2.75E-2</v>
      </c>
      <c r="N200" s="87">
        <v>5.8299999988039905E-2</v>
      </c>
      <c r="O200" s="83">
        <v>1321.7464829999999</v>
      </c>
      <c r="P200" s="85">
        <v>95.52</v>
      </c>
      <c r="Q200" s="73"/>
      <c r="R200" s="83">
        <v>1.2625321970000003</v>
      </c>
      <c r="S200" s="84">
        <v>4.8955806191842393E-6</v>
      </c>
      <c r="T200" s="84">
        <f t="shared" si="2"/>
        <v>9.5515095562008425E-4</v>
      </c>
      <c r="U200" s="84">
        <f>R200/'סכום נכסי הקרן'!$C$42</f>
        <v>1.6535375388488098E-4</v>
      </c>
    </row>
    <row r="201" spans="2:21">
      <c r="B201" s="76" t="s">
        <v>565</v>
      </c>
      <c r="C201" s="73">
        <v>1139591</v>
      </c>
      <c r="D201" s="86" t="s">
        <v>109</v>
      </c>
      <c r="E201" s="86" t="s">
        <v>28</v>
      </c>
      <c r="F201" s="73" t="s">
        <v>563</v>
      </c>
      <c r="G201" s="86" t="s">
        <v>117</v>
      </c>
      <c r="H201" s="73" t="s">
        <v>391</v>
      </c>
      <c r="I201" s="73" t="s">
        <v>300</v>
      </c>
      <c r="J201" s="73"/>
      <c r="K201" s="83">
        <v>0.41999999970000224</v>
      </c>
      <c r="L201" s="86" t="s">
        <v>122</v>
      </c>
      <c r="M201" s="87">
        <v>2.4E-2</v>
      </c>
      <c r="N201" s="87">
        <v>6.0899999906500683E-2</v>
      </c>
      <c r="O201" s="83">
        <v>202.63570700000002</v>
      </c>
      <c r="P201" s="85">
        <v>98.7</v>
      </c>
      <c r="Q201" s="73"/>
      <c r="R201" s="83">
        <v>0.20000144300000003</v>
      </c>
      <c r="S201" s="84">
        <v>2.8900544734894927E-6</v>
      </c>
      <c r="T201" s="84">
        <f t="shared" si="2"/>
        <v>1.5130827543311022E-4</v>
      </c>
      <c r="U201" s="84">
        <f>R201/'סכום נכסי הקרן'!$C$42</f>
        <v>2.619417505630793E-5</v>
      </c>
    </row>
    <row r="202" spans="2:21">
      <c r="B202" s="76" t="s">
        <v>566</v>
      </c>
      <c r="C202" s="73">
        <v>1173566</v>
      </c>
      <c r="D202" s="86" t="s">
        <v>109</v>
      </c>
      <c r="E202" s="86" t="s">
        <v>28</v>
      </c>
      <c r="F202" s="73" t="s">
        <v>563</v>
      </c>
      <c r="G202" s="86" t="s">
        <v>117</v>
      </c>
      <c r="H202" s="73" t="s">
        <v>391</v>
      </c>
      <c r="I202" s="73" t="s">
        <v>300</v>
      </c>
      <c r="J202" s="73"/>
      <c r="K202" s="83">
        <v>2.4799999995312607</v>
      </c>
      <c r="L202" s="86" t="s">
        <v>122</v>
      </c>
      <c r="M202" s="87">
        <v>2.1499999999999998E-2</v>
      </c>
      <c r="N202" s="87">
        <v>5.7599999987695591E-2</v>
      </c>
      <c r="O202" s="83">
        <v>1404.5972620000002</v>
      </c>
      <c r="P202" s="85">
        <v>91.65</v>
      </c>
      <c r="Q202" s="83">
        <v>7.8051202E-2</v>
      </c>
      <c r="R202" s="83">
        <v>1.3653645930000002</v>
      </c>
      <c r="S202" s="84">
        <v>1.6973471488723804E-6</v>
      </c>
      <c r="T202" s="84">
        <f t="shared" si="2"/>
        <v>1.0329473568061228E-3</v>
      </c>
      <c r="U202" s="84">
        <f>R202/'סכום נכסי הקרן'!$C$42</f>
        <v>1.7882170562502706E-4</v>
      </c>
    </row>
    <row r="203" spans="2:21">
      <c r="B203" s="76" t="s">
        <v>567</v>
      </c>
      <c r="C203" s="73">
        <v>1158740</v>
      </c>
      <c r="D203" s="86" t="s">
        <v>109</v>
      </c>
      <c r="E203" s="86" t="s">
        <v>28</v>
      </c>
      <c r="F203" s="73" t="s">
        <v>434</v>
      </c>
      <c r="G203" s="86" t="s">
        <v>118</v>
      </c>
      <c r="H203" s="73" t="s">
        <v>435</v>
      </c>
      <c r="I203" s="73" t="s">
        <v>300</v>
      </c>
      <c r="J203" s="73"/>
      <c r="K203" s="83">
        <v>1.5700000292088487</v>
      </c>
      <c r="L203" s="86" t="s">
        <v>122</v>
      </c>
      <c r="M203" s="87">
        <v>3.2500000000000001E-2</v>
      </c>
      <c r="N203" s="87">
        <v>6.6700001022309718E-2</v>
      </c>
      <c r="O203" s="83">
        <v>28.634565000000002</v>
      </c>
      <c r="P203" s="85">
        <v>95.65</v>
      </c>
      <c r="Q203" s="73"/>
      <c r="R203" s="83">
        <v>2.7388960000000007E-2</v>
      </c>
      <c r="S203" s="84">
        <v>7.8949264747162289E-8</v>
      </c>
      <c r="T203" s="84">
        <f t="shared" ref="T203:T266" si="3">IFERROR(R203/$R$11,0)</f>
        <v>2.0720732017450692E-5</v>
      </c>
      <c r="U203" s="84">
        <f>R203/'סכום נכסי הקרן'!$C$42</f>
        <v>3.5871301831068073E-6</v>
      </c>
    </row>
    <row r="204" spans="2:21">
      <c r="B204" s="76" t="s">
        <v>568</v>
      </c>
      <c r="C204" s="73">
        <v>1191832</v>
      </c>
      <c r="D204" s="86" t="s">
        <v>109</v>
      </c>
      <c r="E204" s="86" t="s">
        <v>28</v>
      </c>
      <c r="F204" s="73" t="s">
        <v>434</v>
      </c>
      <c r="G204" s="86" t="s">
        <v>118</v>
      </c>
      <c r="H204" s="73" t="s">
        <v>435</v>
      </c>
      <c r="I204" s="73" t="s">
        <v>300</v>
      </c>
      <c r="J204" s="73"/>
      <c r="K204" s="83">
        <v>2.259999999953425</v>
      </c>
      <c r="L204" s="86" t="s">
        <v>122</v>
      </c>
      <c r="M204" s="87">
        <v>5.7000000000000002E-2</v>
      </c>
      <c r="N204" s="87">
        <v>6.8799999999120259E-2</v>
      </c>
      <c r="O204" s="83">
        <v>7896.1653370000013</v>
      </c>
      <c r="P204" s="85">
        <v>97.89</v>
      </c>
      <c r="Q204" s="73"/>
      <c r="R204" s="83">
        <v>7.7295559860000012</v>
      </c>
      <c r="S204" s="84">
        <v>1.3372901349904818E-5</v>
      </c>
      <c r="T204" s="84">
        <f t="shared" si="3"/>
        <v>5.847686739466844E-3</v>
      </c>
      <c r="U204" s="84">
        <f>R204/'סכום נכסי הקרן'!$C$42</f>
        <v>1.0123394089952484E-3</v>
      </c>
    </row>
    <row r="205" spans="2:21">
      <c r="B205" s="76" t="s">
        <v>569</v>
      </c>
      <c r="C205" s="73">
        <v>1161678</v>
      </c>
      <c r="D205" s="86" t="s">
        <v>109</v>
      </c>
      <c r="E205" s="86" t="s">
        <v>28</v>
      </c>
      <c r="F205" s="73" t="s">
        <v>438</v>
      </c>
      <c r="G205" s="86" t="s">
        <v>118</v>
      </c>
      <c r="H205" s="73" t="s">
        <v>435</v>
      </c>
      <c r="I205" s="73" t="s">
        <v>300</v>
      </c>
      <c r="J205" s="73"/>
      <c r="K205" s="83">
        <v>1.650000000220047</v>
      </c>
      <c r="L205" s="86" t="s">
        <v>122</v>
      </c>
      <c r="M205" s="87">
        <v>2.7999999999999997E-2</v>
      </c>
      <c r="N205" s="87">
        <v>6.2300000014900304E-2</v>
      </c>
      <c r="O205" s="83">
        <v>1668.4903160000001</v>
      </c>
      <c r="P205" s="85">
        <v>95.33</v>
      </c>
      <c r="Q205" s="73"/>
      <c r="R205" s="83">
        <v>1.5905717810000002</v>
      </c>
      <c r="S205" s="84">
        <v>4.7988082595996791E-6</v>
      </c>
      <c r="T205" s="84">
        <f t="shared" si="3"/>
        <v>1.2033246836908105E-3</v>
      </c>
      <c r="U205" s="84">
        <f>R205/'סכום נכסי הקרן'!$C$42</f>
        <v>2.0831707534798874E-4</v>
      </c>
    </row>
    <row r="206" spans="2:21">
      <c r="B206" s="76" t="s">
        <v>570</v>
      </c>
      <c r="C206" s="73">
        <v>1192459</v>
      </c>
      <c r="D206" s="86" t="s">
        <v>109</v>
      </c>
      <c r="E206" s="86" t="s">
        <v>28</v>
      </c>
      <c r="F206" s="73" t="s">
        <v>438</v>
      </c>
      <c r="G206" s="86" t="s">
        <v>118</v>
      </c>
      <c r="H206" s="73" t="s">
        <v>435</v>
      </c>
      <c r="I206" s="73" t="s">
        <v>300</v>
      </c>
      <c r="J206" s="73"/>
      <c r="K206" s="83">
        <v>3.4299999998431092</v>
      </c>
      <c r="L206" s="86" t="s">
        <v>122</v>
      </c>
      <c r="M206" s="87">
        <v>5.6500000000000002E-2</v>
      </c>
      <c r="N206" s="87">
        <v>6.6099999996258763E-2</v>
      </c>
      <c r="O206" s="83">
        <v>4010.9065540000006</v>
      </c>
      <c r="P206" s="85">
        <v>97.13</v>
      </c>
      <c r="Q206" s="83">
        <v>0.24720841900000004</v>
      </c>
      <c r="R206" s="83">
        <v>4.1430019550000008</v>
      </c>
      <c r="S206" s="84">
        <v>9.6924608726706437E-6</v>
      </c>
      <c r="T206" s="84">
        <f t="shared" si="3"/>
        <v>3.1343297904458329E-3</v>
      </c>
      <c r="U206" s="84">
        <f>R206/'סכום נכסי הקרן'!$C$42</f>
        <v>5.4260867741787243E-4</v>
      </c>
    </row>
    <row r="207" spans="2:21">
      <c r="B207" s="76" t="s">
        <v>571</v>
      </c>
      <c r="C207" s="73">
        <v>1197276</v>
      </c>
      <c r="D207" s="86" t="s">
        <v>109</v>
      </c>
      <c r="E207" s="86" t="s">
        <v>28</v>
      </c>
      <c r="F207" s="73" t="s">
        <v>442</v>
      </c>
      <c r="G207" s="86" t="s">
        <v>443</v>
      </c>
      <c r="H207" s="73" t="s">
        <v>435</v>
      </c>
      <c r="I207" s="73" t="s">
        <v>300</v>
      </c>
      <c r="J207" s="73"/>
      <c r="K207" s="83">
        <v>4.5400000001312746</v>
      </c>
      <c r="L207" s="86" t="s">
        <v>122</v>
      </c>
      <c r="M207" s="87">
        <v>5.5E-2</v>
      </c>
      <c r="N207" s="87">
        <v>6.7599999999416585E-2</v>
      </c>
      <c r="O207" s="83">
        <v>2846.5500000000006</v>
      </c>
      <c r="P207" s="85">
        <v>96.34</v>
      </c>
      <c r="Q207" s="73"/>
      <c r="R207" s="83">
        <v>2.7423662659999999</v>
      </c>
      <c r="S207" s="84">
        <v>1.1694514171620608E-5</v>
      </c>
      <c r="T207" s="84">
        <f t="shared" si="3"/>
        <v>2.0746985826217163E-3</v>
      </c>
      <c r="U207" s="84">
        <f>R207/'סכום נכסי הקרן'!$C$42</f>
        <v>3.5916751880693933E-4</v>
      </c>
    </row>
    <row r="208" spans="2:21">
      <c r="B208" s="76" t="s">
        <v>572</v>
      </c>
      <c r="C208" s="73">
        <v>7390149</v>
      </c>
      <c r="D208" s="86" t="s">
        <v>109</v>
      </c>
      <c r="E208" s="86" t="s">
        <v>28</v>
      </c>
      <c r="F208" s="73" t="s">
        <v>573</v>
      </c>
      <c r="G208" s="86" t="s">
        <v>443</v>
      </c>
      <c r="H208" s="73" t="s">
        <v>446</v>
      </c>
      <c r="I208" s="73" t="s">
        <v>120</v>
      </c>
      <c r="J208" s="73"/>
      <c r="K208" s="85">
        <v>1.67</v>
      </c>
      <c r="L208" s="86" t="s">
        <v>122</v>
      </c>
      <c r="M208" s="87">
        <v>0.04</v>
      </c>
      <c r="N208" s="87">
        <v>5.5526315789473681E-2</v>
      </c>
      <c r="O208" s="83">
        <v>7.6000000000000018E-5</v>
      </c>
      <c r="P208" s="85">
        <v>98.54</v>
      </c>
      <c r="Q208" s="73"/>
      <c r="R208" s="83">
        <v>7.6000000000000019E-8</v>
      </c>
      <c r="S208" s="84">
        <v>3.8454439764173706E-13</v>
      </c>
      <c r="T208" s="84">
        <f t="shared" si="3"/>
        <v>5.7496729825676204E-11</v>
      </c>
      <c r="U208" s="84">
        <f>R208/'סכום נכסי הקרן'!$C$42</f>
        <v>9.9537147053454147E-12</v>
      </c>
    </row>
    <row r="209" spans="2:21">
      <c r="B209" s="76" t="s">
        <v>574</v>
      </c>
      <c r="C209" s="73">
        <v>7390222</v>
      </c>
      <c r="D209" s="86" t="s">
        <v>109</v>
      </c>
      <c r="E209" s="86" t="s">
        <v>28</v>
      </c>
      <c r="F209" s="73" t="s">
        <v>573</v>
      </c>
      <c r="G209" s="86" t="s">
        <v>443</v>
      </c>
      <c r="H209" s="73" t="s">
        <v>435</v>
      </c>
      <c r="I209" s="73" t="s">
        <v>300</v>
      </c>
      <c r="J209" s="73"/>
      <c r="K209" s="85">
        <v>3.3600017088852869</v>
      </c>
      <c r="L209" s="86" t="s">
        <v>122</v>
      </c>
      <c r="M209" s="87">
        <v>0.04</v>
      </c>
      <c r="N209" s="87">
        <v>5.4720496894409935E-2</v>
      </c>
      <c r="O209" s="83">
        <v>1.6700000000000002E-4</v>
      </c>
      <c r="P209" s="85">
        <v>96.22</v>
      </c>
      <c r="Q209" s="73"/>
      <c r="R209" s="83">
        <v>1.6100000000000003E-7</v>
      </c>
      <c r="S209" s="84">
        <v>2.1568899844127764E-13</v>
      </c>
      <c r="T209" s="84">
        <f t="shared" si="3"/>
        <v>1.2180228292018246E-10</v>
      </c>
      <c r="U209" s="84">
        <f>R209/'סכום נכסי הקרן'!$C$42</f>
        <v>2.1086158783692258E-11</v>
      </c>
    </row>
    <row r="210" spans="2:21">
      <c r="B210" s="76" t="s">
        <v>575</v>
      </c>
      <c r="C210" s="73">
        <v>2590388</v>
      </c>
      <c r="D210" s="86" t="s">
        <v>109</v>
      </c>
      <c r="E210" s="86" t="s">
        <v>28</v>
      </c>
      <c r="F210" s="73" t="s">
        <v>576</v>
      </c>
      <c r="G210" s="86" t="s">
        <v>310</v>
      </c>
      <c r="H210" s="73" t="s">
        <v>435</v>
      </c>
      <c r="I210" s="73" t="s">
        <v>300</v>
      </c>
      <c r="J210" s="73"/>
      <c r="K210" s="85">
        <v>0.74000094414218764</v>
      </c>
      <c r="L210" s="86" t="s">
        <v>122</v>
      </c>
      <c r="M210" s="87">
        <v>5.9000000000000004E-2</v>
      </c>
      <c r="N210" s="87">
        <v>5.7300000000000004E-2</v>
      </c>
      <c r="O210" s="83">
        <v>9.800000000000001E-5</v>
      </c>
      <c r="P210" s="85">
        <v>101.61</v>
      </c>
      <c r="Q210" s="73"/>
      <c r="R210" s="83">
        <v>1.0000000000000002E-7</v>
      </c>
      <c r="S210" s="84">
        <v>3.7244411697401034E-13</v>
      </c>
      <c r="T210" s="84">
        <f t="shared" si="3"/>
        <v>7.5653591875889741E-11</v>
      </c>
      <c r="U210" s="84">
        <f>R210/'סכום נכסי הקרן'!$C$42</f>
        <v>1.309699303334923E-11</v>
      </c>
    </row>
    <row r="211" spans="2:21">
      <c r="B211" s="76" t="s">
        <v>577</v>
      </c>
      <c r="C211" s="73">
        <v>2590511</v>
      </c>
      <c r="D211" s="86" t="s">
        <v>109</v>
      </c>
      <c r="E211" s="86" t="s">
        <v>28</v>
      </c>
      <c r="F211" s="73" t="s">
        <v>576</v>
      </c>
      <c r="G211" s="86" t="s">
        <v>310</v>
      </c>
      <c r="H211" s="73" t="s">
        <v>435</v>
      </c>
      <c r="I211" s="73" t="s">
        <v>300</v>
      </c>
      <c r="J211" s="73"/>
      <c r="K211" s="85">
        <v>3.0899999680202717</v>
      </c>
      <c r="L211" s="86" t="s">
        <v>122</v>
      </c>
      <c r="M211" s="87">
        <v>2.7000000000000003E-2</v>
      </c>
      <c r="N211" s="87">
        <v>5.7705242334322449E-2</v>
      </c>
      <c r="O211" s="83">
        <v>1.1080000000000003E-3</v>
      </c>
      <c r="P211" s="85">
        <v>91.23</v>
      </c>
      <c r="Q211" s="73"/>
      <c r="R211" s="83">
        <v>1.0110000000000001E-6</v>
      </c>
      <c r="S211" s="84">
        <v>1.5267666963602584E-12</v>
      </c>
      <c r="T211" s="84">
        <f t="shared" si="3"/>
        <v>7.6485781386524517E-10</v>
      </c>
      <c r="U211" s="84">
        <f>R211/'סכום נכסי הקרן'!$C$42</f>
        <v>1.3241059956716071E-10</v>
      </c>
    </row>
    <row r="212" spans="2:21">
      <c r="B212" s="76" t="s">
        <v>578</v>
      </c>
      <c r="C212" s="73">
        <v>1141191</v>
      </c>
      <c r="D212" s="86" t="s">
        <v>109</v>
      </c>
      <c r="E212" s="86" t="s">
        <v>28</v>
      </c>
      <c r="F212" s="73" t="s">
        <v>579</v>
      </c>
      <c r="G212" s="86" t="s">
        <v>482</v>
      </c>
      <c r="H212" s="73" t="s">
        <v>446</v>
      </c>
      <c r="I212" s="73" t="s">
        <v>120</v>
      </c>
      <c r="J212" s="73"/>
      <c r="K212" s="83">
        <v>1.0600000054854137</v>
      </c>
      <c r="L212" s="86" t="s">
        <v>122</v>
      </c>
      <c r="M212" s="87">
        <v>3.0499999999999999E-2</v>
      </c>
      <c r="N212" s="87">
        <v>5.8800000184153184E-2</v>
      </c>
      <c r="O212" s="83">
        <v>104.26812800000002</v>
      </c>
      <c r="P212" s="85">
        <v>97.91</v>
      </c>
      <c r="Q212" s="73"/>
      <c r="R212" s="83">
        <v>0.10208892400000003</v>
      </c>
      <c r="S212" s="84">
        <v>1.5533774013572E-6</v>
      </c>
      <c r="T212" s="84">
        <f t="shared" si="3"/>
        <v>7.7233937913447249E-5</v>
      </c>
      <c r="U212" s="84">
        <f>R212/'סכום נכסי הקרן'!$C$42</f>
        <v>1.337057926410119E-5</v>
      </c>
    </row>
    <row r="213" spans="2:21">
      <c r="B213" s="76" t="s">
        <v>580</v>
      </c>
      <c r="C213" s="73">
        <v>1168368</v>
      </c>
      <c r="D213" s="86" t="s">
        <v>109</v>
      </c>
      <c r="E213" s="86" t="s">
        <v>28</v>
      </c>
      <c r="F213" s="73" t="s">
        <v>579</v>
      </c>
      <c r="G213" s="86" t="s">
        <v>482</v>
      </c>
      <c r="H213" s="73" t="s">
        <v>446</v>
      </c>
      <c r="I213" s="73" t="s">
        <v>120</v>
      </c>
      <c r="J213" s="73"/>
      <c r="K213" s="83">
        <v>2.6699999989584913</v>
      </c>
      <c r="L213" s="86" t="s">
        <v>122</v>
      </c>
      <c r="M213" s="87">
        <v>2.58E-2</v>
      </c>
      <c r="N213" s="87">
        <v>5.8399999979169823E-2</v>
      </c>
      <c r="O213" s="83">
        <v>1515.4731220000003</v>
      </c>
      <c r="P213" s="85">
        <v>92.5</v>
      </c>
      <c r="Q213" s="73"/>
      <c r="R213" s="83">
        <v>1.4018126380000004</v>
      </c>
      <c r="S213" s="84">
        <v>5.0092489199596751E-6</v>
      </c>
      <c r="T213" s="84">
        <f t="shared" si="3"/>
        <v>1.0605216120171638E-3</v>
      </c>
      <c r="U213" s="84">
        <f>R213/'סכום נכסי הקרן'!$C$42</f>
        <v>1.8359530353946908E-4</v>
      </c>
    </row>
    <row r="214" spans="2:21">
      <c r="B214" s="76" t="s">
        <v>581</v>
      </c>
      <c r="C214" s="73">
        <v>1186162</v>
      </c>
      <c r="D214" s="86" t="s">
        <v>109</v>
      </c>
      <c r="E214" s="86" t="s">
        <v>28</v>
      </c>
      <c r="F214" s="73" t="s">
        <v>579</v>
      </c>
      <c r="G214" s="86" t="s">
        <v>482</v>
      </c>
      <c r="H214" s="73" t="s">
        <v>446</v>
      </c>
      <c r="I214" s="73" t="s">
        <v>120</v>
      </c>
      <c r="J214" s="73"/>
      <c r="K214" s="83">
        <v>4.1400000001033472</v>
      </c>
      <c r="L214" s="86" t="s">
        <v>122</v>
      </c>
      <c r="M214" s="87">
        <v>0.04</v>
      </c>
      <c r="N214" s="87">
        <v>5.9800000000187925E-2</v>
      </c>
      <c r="O214" s="83">
        <v>4554.4799999999996</v>
      </c>
      <c r="P214" s="85">
        <v>93.48</v>
      </c>
      <c r="Q214" s="73"/>
      <c r="R214" s="83">
        <v>4.2575279039999998</v>
      </c>
      <c r="S214" s="84">
        <v>1.0404888914272659E-5</v>
      </c>
      <c r="T214" s="84">
        <f t="shared" si="3"/>
        <v>3.2209727844942815E-3</v>
      </c>
      <c r="U214" s="84">
        <f>R214/'סכום נכסי הקרן'!$C$42</f>
        <v>5.5760813297977933E-4</v>
      </c>
    </row>
    <row r="215" spans="2:21">
      <c r="B215" s="76" t="s">
        <v>582</v>
      </c>
      <c r="C215" s="73">
        <v>2380046</v>
      </c>
      <c r="D215" s="86" t="s">
        <v>109</v>
      </c>
      <c r="E215" s="86" t="s">
        <v>28</v>
      </c>
      <c r="F215" s="73" t="s">
        <v>583</v>
      </c>
      <c r="G215" s="86" t="s">
        <v>118</v>
      </c>
      <c r="H215" s="73" t="s">
        <v>435</v>
      </c>
      <c r="I215" s="73" t="s">
        <v>300</v>
      </c>
      <c r="J215" s="73"/>
      <c r="K215" s="83">
        <v>0.74000000013769152</v>
      </c>
      <c r="L215" s="86" t="s">
        <v>122</v>
      </c>
      <c r="M215" s="87">
        <v>2.9500000000000002E-2</v>
      </c>
      <c r="N215" s="87">
        <v>5.7599999964200226E-2</v>
      </c>
      <c r="O215" s="83">
        <v>588.42329100000006</v>
      </c>
      <c r="P215" s="85">
        <v>98.74</v>
      </c>
      <c r="Q215" s="73"/>
      <c r="R215" s="83">
        <v>0.58100915800000008</v>
      </c>
      <c r="S215" s="84">
        <v>1.0969909298063775E-5</v>
      </c>
      <c r="T215" s="84">
        <f t="shared" si="3"/>
        <v>4.3955429715486331E-4</v>
      </c>
      <c r="U215" s="84">
        <f>R215/'סכום נכסי הקרן'!$C$42</f>
        <v>7.6094728946381006E-5</v>
      </c>
    </row>
    <row r="216" spans="2:21">
      <c r="B216" s="76" t="s">
        <v>584</v>
      </c>
      <c r="C216" s="73">
        <v>1132836</v>
      </c>
      <c r="D216" s="86" t="s">
        <v>109</v>
      </c>
      <c r="E216" s="86" t="s">
        <v>28</v>
      </c>
      <c r="F216" s="73" t="s">
        <v>468</v>
      </c>
      <c r="G216" s="86" t="s">
        <v>145</v>
      </c>
      <c r="H216" s="73" t="s">
        <v>435</v>
      </c>
      <c r="I216" s="73" t="s">
        <v>300</v>
      </c>
      <c r="J216" s="73"/>
      <c r="K216" s="85">
        <v>1.2299990345099716</v>
      </c>
      <c r="L216" s="86" t="s">
        <v>122</v>
      </c>
      <c r="M216" s="87">
        <v>4.1399999999999999E-2</v>
      </c>
      <c r="N216" s="87">
        <v>5.350427350427351E-2</v>
      </c>
      <c r="O216" s="83">
        <v>1.1800000000000001E-4</v>
      </c>
      <c r="P216" s="85">
        <v>99.57</v>
      </c>
      <c r="Q216" s="73"/>
      <c r="R216" s="83">
        <v>1.1700000000000003E-7</v>
      </c>
      <c r="S216" s="84">
        <v>5.2415842167690383E-13</v>
      </c>
      <c r="T216" s="84">
        <f t="shared" si="3"/>
        <v>8.8514702494790995E-11</v>
      </c>
      <c r="U216" s="84">
        <f>R216/'סכום נכסי הקרן'!$C$42</f>
        <v>1.5323481849018599E-11</v>
      </c>
    </row>
    <row r="217" spans="2:21">
      <c r="B217" s="76" t="s">
        <v>585</v>
      </c>
      <c r="C217" s="73">
        <v>1139252</v>
      </c>
      <c r="D217" s="86" t="s">
        <v>109</v>
      </c>
      <c r="E217" s="86" t="s">
        <v>28</v>
      </c>
      <c r="F217" s="73" t="s">
        <v>468</v>
      </c>
      <c r="G217" s="86" t="s">
        <v>145</v>
      </c>
      <c r="H217" s="73" t="s">
        <v>435</v>
      </c>
      <c r="I217" s="73" t="s">
        <v>300</v>
      </c>
      <c r="J217" s="73"/>
      <c r="K217" s="83">
        <v>1.7799999998690885</v>
      </c>
      <c r="L217" s="86" t="s">
        <v>122</v>
      </c>
      <c r="M217" s="87">
        <v>3.5499999999999997E-2</v>
      </c>
      <c r="N217" s="87">
        <v>5.9599999994472602E-2</v>
      </c>
      <c r="O217" s="83">
        <v>1420.2787360000002</v>
      </c>
      <c r="P217" s="85">
        <v>96.81</v>
      </c>
      <c r="Q217" s="73"/>
      <c r="R217" s="83">
        <v>1.3749717810000002</v>
      </c>
      <c r="S217" s="84">
        <v>3.6338325699944765E-6</v>
      </c>
      <c r="T217" s="84">
        <f t="shared" si="3"/>
        <v>1.0402155396063923E-3</v>
      </c>
      <c r="U217" s="84">
        <f>R217/'סכום נכסי הקרן'!$C$42</f>
        <v>1.8007995836808781E-4</v>
      </c>
    </row>
    <row r="218" spans="2:21">
      <c r="B218" s="76" t="s">
        <v>586</v>
      </c>
      <c r="C218" s="73">
        <v>1143080</v>
      </c>
      <c r="D218" s="86" t="s">
        <v>109</v>
      </c>
      <c r="E218" s="86" t="s">
        <v>28</v>
      </c>
      <c r="F218" s="73" t="s">
        <v>468</v>
      </c>
      <c r="G218" s="86" t="s">
        <v>145</v>
      </c>
      <c r="H218" s="73" t="s">
        <v>435</v>
      </c>
      <c r="I218" s="73" t="s">
        <v>300</v>
      </c>
      <c r="J218" s="73"/>
      <c r="K218" s="83">
        <v>2.2699999999913381</v>
      </c>
      <c r="L218" s="86" t="s">
        <v>122</v>
      </c>
      <c r="M218" s="87">
        <v>2.5000000000000001E-2</v>
      </c>
      <c r="N218" s="87">
        <v>5.9600000002771845E-2</v>
      </c>
      <c r="O218" s="83">
        <v>6120.6017930000007</v>
      </c>
      <c r="P218" s="85">
        <v>94.31</v>
      </c>
      <c r="Q218" s="73"/>
      <c r="R218" s="83">
        <v>5.7723394150000003</v>
      </c>
      <c r="S218" s="84">
        <v>5.4141532262765632E-6</v>
      </c>
      <c r="T218" s="84">
        <f t="shared" si="3"/>
        <v>4.3669821027152202E-3</v>
      </c>
      <c r="U218" s="84">
        <f>R218/'סכום נכסי הקרן'!$C$42</f>
        <v>7.560028910438216E-4</v>
      </c>
    </row>
    <row r="219" spans="2:21">
      <c r="B219" s="76" t="s">
        <v>587</v>
      </c>
      <c r="C219" s="73">
        <v>1189190</v>
      </c>
      <c r="D219" s="86" t="s">
        <v>109</v>
      </c>
      <c r="E219" s="86" t="s">
        <v>28</v>
      </c>
      <c r="F219" s="73" t="s">
        <v>468</v>
      </c>
      <c r="G219" s="86" t="s">
        <v>145</v>
      </c>
      <c r="H219" s="73" t="s">
        <v>435</v>
      </c>
      <c r="I219" s="73" t="s">
        <v>300</v>
      </c>
      <c r="J219" s="73"/>
      <c r="K219" s="83">
        <v>4.0599999992453641</v>
      </c>
      <c r="L219" s="86" t="s">
        <v>122</v>
      </c>
      <c r="M219" s="87">
        <v>4.7300000000000002E-2</v>
      </c>
      <c r="N219" s="87">
        <v>6.0199999991437797E-2</v>
      </c>
      <c r="O219" s="83">
        <v>2861.0104740000006</v>
      </c>
      <c r="P219" s="85">
        <v>96.34</v>
      </c>
      <c r="Q219" s="73"/>
      <c r="R219" s="83">
        <v>2.7562976180000005</v>
      </c>
      <c r="S219" s="84">
        <v>7.244623460744719E-6</v>
      </c>
      <c r="T219" s="84">
        <f t="shared" si="3"/>
        <v>2.0852381508065904E-3</v>
      </c>
      <c r="U219" s="84">
        <f>R219/'סכום נכסי הקרן'!$C$42</f>
        <v>3.6099210700783074E-4</v>
      </c>
    </row>
    <row r="220" spans="2:21">
      <c r="B220" s="76" t="s">
        <v>588</v>
      </c>
      <c r="C220" s="73">
        <v>1132505</v>
      </c>
      <c r="D220" s="86" t="s">
        <v>109</v>
      </c>
      <c r="E220" s="86" t="s">
        <v>28</v>
      </c>
      <c r="F220" s="73" t="s">
        <v>470</v>
      </c>
      <c r="G220" s="86" t="s">
        <v>310</v>
      </c>
      <c r="H220" s="73" t="s">
        <v>435</v>
      </c>
      <c r="I220" s="73" t="s">
        <v>300</v>
      </c>
      <c r="J220" s="73"/>
      <c r="K220" s="85">
        <v>0.65999962695551617</v>
      </c>
      <c r="L220" s="86" t="s">
        <v>122</v>
      </c>
      <c r="M220" s="87">
        <v>6.4000000000000001E-2</v>
      </c>
      <c r="N220" s="87">
        <v>5.7844827586206904E-2</v>
      </c>
      <c r="O220" s="83">
        <v>1.1400000000000002E-4</v>
      </c>
      <c r="P220" s="85">
        <v>100.97</v>
      </c>
      <c r="Q220" s="73"/>
      <c r="R220" s="83">
        <v>1.1600000000000002E-7</v>
      </c>
      <c r="S220" s="84">
        <v>1.6412371699919434E-13</v>
      </c>
      <c r="T220" s="84">
        <f t="shared" si="3"/>
        <v>8.775816657603209E-11</v>
      </c>
      <c r="U220" s="84">
        <f>R220/'סכום נכסי הקרן'!$C$42</f>
        <v>1.5192511918685106E-11</v>
      </c>
    </row>
    <row r="221" spans="2:21">
      <c r="B221" s="76" t="s">
        <v>589</v>
      </c>
      <c r="C221" s="73">
        <v>1162817</v>
      </c>
      <c r="D221" s="86" t="s">
        <v>109</v>
      </c>
      <c r="E221" s="86" t="s">
        <v>28</v>
      </c>
      <c r="F221" s="73" t="s">
        <v>470</v>
      </c>
      <c r="G221" s="86" t="s">
        <v>310</v>
      </c>
      <c r="H221" s="73" t="s">
        <v>435</v>
      </c>
      <c r="I221" s="73" t="s">
        <v>300</v>
      </c>
      <c r="J221" s="73"/>
      <c r="K221" s="83">
        <v>4.6799999997277544</v>
      </c>
      <c r="L221" s="86" t="s">
        <v>122</v>
      </c>
      <c r="M221" s="87">
        <v>2.4300000000000002E-2</v>
      </c>
      <c r="N221" s="87">
        <v>5.4999999997569236E-2</v>
      </c>
      <c r="O221" s="83">
        <v>4692.5351130000008</v>
      </c>
      <c r="P221" s="85">
        <v>87.67</v>
      </c>
      <c r="Q221" s="73"/>
      <c r="R221" s="83">
        <v>4.1139455340000017</v>
      </c>
      <c r="S221" s="84">
        <v>3.203937630708412E-6</v>
      </c>
      <c r="T221" s="84">
        <f t="shared" si="3"/>
        <v>3.1123475642887534E-3</v>
      </c>
      <c r="U221" s="84">
        <f>R221/'סכום נכסי הקרן'!$C$42</f>
        <v>5.3880315998376183E-4</v>
      </c>
    </row>
    <row r="222" spans="2:21">
      <c r="B222" s="76" t="s">
        <v>590</v>
      </c>
      <c r="C222" s="73">
        <v>1141415</v>
      </c>
      <c r="D222" s="86" t="s">
        <v>109</v>
      </c>
      <c r="E222" s="86" t="s">
        <v>28</v>
      </c>
      <c r="F222" s="73" t="s">
        <v>591</v>
      </c>
      <c r="G222" s="86" t="s">
        <v>145</v>
      </c>
      <c r="H222" s="73" t="s">
        <v>435</v>
      </c>
      <c r="I222" s="73" t="s">
        <v>300</v>
      </c>
      <c r="J222" s="73"/>
      <c r="K222" s="85">
        <v>0.73</v>
      </c>
      <c r="L222" s="86" t="s">
        <v>122</v>
      </c>
      <c r="M222" s="87">
        <v>2.1600000000000001E-2</v>
      </c>
      <c r="N222" s="87">
        <v>5.5399999999999998E-2</v>
      </c>
      <c r="O222" s="83">
        <v>5.0000000000000009E-5</v>
      </c>
      <c r="P222" s="85">
        <v>98.16</v>
      </c>
      <c r="Q222" s="73"/>
      <c r="R222" s="83">
        <v>5.0000000000000011E-8</v>
      </c>
      <c r="S222" s="84">
        <v>3.9092565236773745E-13</v>
      </c>
      <c r="T222" s="84">
        <f t="shared" si="3"/>
        <v>3.7826795937944871E-11</v>
      </c>
      <c r="U222" s="84">
        <f>R222/'סכום נכסי הקרן'!$C$42</f>
        <v>6.5484965166746152E-12</v>
      </c>
    </row>
    <row r="223" spans="2:21">
      <c r="B223" s="76" t="s">
        <v>592</v>
      </c>
      <c r="C223" s="73">
        <v>1156397</v>
      </c>
      <c r="D223" s="86" t="s">
        <v>109</v>
      </c>
      <c r="E223" s="86" t="s">
        <v>28</v>
      </c>
      <c r="F223" s="73" t="s">
        <v>591</v>
      </c>
      <c r="G223" s="86" t="s">
        <v>145</v>
      </c>
      <c r="H223" s="73" t="s">
        <v>435</v>
      </c>
      <c r="I223" s="73" t="s">
        <v>300</v>
      </c>
      <c r="J223" s="73"/>
      <c r="K223" s="85">
        <v>2.6999999999999997</v>
      </c>
      <c r="L223" s="86" t="s">
        <v>122</v>
      </c>
      <c r="M223" s="87">
        <v>0.04</v>
      </c>
      <c r="N223" s="87">
        <v>5.378378378378379E-2</v>
      </c>
      <c r="O223" s="83">
        <v>1.5200000000000004E-4</v>
      </c>
      <c r="P223" s="85">
        <v>97.49</v>
      </c>
      <c r="Q223" s="73"/>
      <c r="R223" s="83">
        <v>1.4800000000000003E-7</v>
      </c>
      <c r="S223" s="84">
        <v>2.233101474716708E-13</v>
      </c>
      <c r="T223" s="84">
        <f t="shared" si="3"/>
        <v>1.119673159763168E-10</v>
      </c>
      <c r="U223" s="84">
        <f>R223/'סכום נכסי הקרן'!$C$42</f>
        <v>1.938354968935686E-11</v>
      </c>
    </row>
    <row r="224" spans="2:21">
      <c r="B224" s="76" t="s">
        <v>593</v>
      </c>
      <c r="C224" s="73">
        <v>1136134</v>
      </c>
      <c r="D224" s="86" t="s">
        <v>109</v>
      </c>
      <c r="E224" s="86" t="s">
        <v>28</v>
      </c>
      <c r="F224" s="73" t="s">
        <v>594</v>
      </c>
      <c r="G224" s="86" t="s">
        <v>595</v>
      </c>
      <c r="H224" s="73" t="s">
        <v>435</v>
      </c>
      <c r="I224" s="73" t="s">
        <v>300</v>
      </c>
      <c r="J224" s="73"/>
      <c r="K224" s="85">
        <v>1.479998587824102</v>
      </c>
      <c r="L224" s="86" t="s">
        <v>122</v>
      </c>
      <c r="M224" s="87">
        <v>3.3500000000000002E-2</v>
      </c>
      <c r="N224" s="87">
        <v>5.3458646616541344E-2</v>
      </c>
      <c r="O224" s="83">
        <v>8.9000000000000022E-5</v>
      </c>
      <c r="P224" s="85">
        <v>97.22</v>
      </c>
      <c r="Q224" s="83">
        <v>4.6000000000000008E-8</v>
      </c>
      <c r="R224" s="83">
        <v>1.3300000000000004E-7</v>
      </c>
      <c r="S224" s="84">
        <v>9.6773442456910381E-13</v>
      </c>
      <c r="T224" s="84">
        <f t="shared" si="3"/>
        <v>1.0061927719493336E-10</v>
      </c>
      <c r="U224" s="84">
        <f>R224/'סכום נכסי הקרן'!$C$42</f>
        <v>1.7419000734354476E-11</v>
      </c>
    </row>
    <row r="225" spans="2:21">
      <c r="B225" s="76" t="s">
        <v>596</v>
      </c>
      <c r="C225" s="73">
        <v>1141951</v>
      </c>
      <c r="D225" s="86" t="s">
        <v>109</v>
      </c>
      <c r="E225" s="86" t="s">
        <v>28</v>
      </c>
      <c r="F225" s="73" t="s">
        <v>594</v>
      </c>
      <c r="G225" s="86" t="s">
        <v>595</v>
      </c>
      <c r="H225" s="73" t="s">
        <v>435</v>
      </c>
      <c r="I225" s="73" t="s">
        <v>300</v>
      </c>
      <c r="J225" s="73"/>
      <c r="K225" s="85">
        <v>3.4499974841213761</v>
      </c>
      <c r="L225" s="86" t="s">
        <v>122</v>
      </c>
      <c r="M225" s="87">
        <v>2.6200000000000001E-2</v>
      </c>
      <c r="N225" s="87">
        <v>5.5321637426900584E-2</v>
      </c>
      <c r="O225" s="83">
        <v>1.8800000000000002E-4</v>
      </c>
      <c r="P225" s="85">
        <v>91.29</v>
      </c>
      <c r="Q225" s="73"/>
      <c r="R225" s="83">
        <v>1.7100000000000004E-7</v>
      </c>
      <c r="S225" s="84">
        <v>3.7549434504617574E-13</v>
      </c>
      <c r="T225" s="84">
        <f t="shared" si="3"/>
        <v>1.2936764210777146E-10</v>
      </c>
      <c r="U225" s="84">
        <f>R225/'סכום נכסי הקרן'!$C$42</f>
        <v>2.2395858087027183E-11</v>
      </c>
    </row>
    <row r="226" spans="2:21">
      <c r="B226" s="76" t="s">
        <v>597</v>
      </c>
      <c r="C226" s="73">
        <v>1178417</v>
      </c>
      <c r="D226" s="86" t="s">
        <v>109</v>
      </c>
      <c r="E226" s="86" t="s">
        <v>28</v>
      </c>
      <c r="F226" s="73" t="s">
        <v>594</v>
      </c>
      <c r="G226" s="86" t="s">
        <v>595</v>
      </c>
      <c r="H226" s="73" t="s">
        <v>435</v>
      </c>
      <c r="I226" s="73" t="s">
        <v>300</v>
      </c>
      <c r="J226" s="73"/>
      <c r="K226" s="83">
        <v>5.8399999992075422</v>
      </c>
      <c r="L226" s="86" t="s">
        <v>122</v>
      </c>
      <c r="M226" s="87">
        <v>2.3399999999999997E-2</v>
      </c>
      <c r="N226" s="87">
        <v>5.7299999991295959E-2</v>
      </c>
      <c r="O226" s="83">
        <v>3726.7343440000004</v>
      </c>
      <c r="P226" s="85">
        <v>82.62</v>
      </c>
      <c r="Q226" s="73"/>
      <c r="R226" s="83">
        <v>3.0790279160000003</v>
      </c>
      <c r="S226" s="84">
        <v>3.5282692014201187E-6</v>
      </c>
      <c r="T226" s="84">
        <f t="shared" si="3"/>
        <v>2.3293952133153525E-3</v>
      </c>
      <c r="U226" s="84">
        <f>R226/'סכום נכסי הקרן'!$C$42</f>
        <v>4.0326007165339791E-4</v>
      </c>
    </row>
    <row r="227" spans="2:21">
      <c r="B227" s="76" t="s">
        <v>598</v>
      </c>
      <c r="C227" s="73">
        <v>7150410</v>
      </c>
      <c r="D227" s="86" t="s">
        <v>109</v>
      </c>
      <c r="E227" s="86" t="s">
        <v>28</v>
      </c>
      <c r="F227" s="73" t="s">
        <v>599</v>
      </c>
      <c r="G227" s="86" t="s">
        <v>482</v>
      </c>
      <c r="H227" s="73" t="s">
        <v>475</v>
      </c>
      <c r="I227" s="73" t="s">
        <v>120</v>
      </c>
      <c r="J227" s="73"/>
      <c r="K227" s="83">
        <v>1.8400000000573149</v>
      </c>
      <c r="L227" s="86" t="s">
        <v>122</v>
      </c>
      <c r="M227" s="87">
        <v>2.9500000000000002E-2</v>
      </c>
      <c r="N227" s="87">
        <v>6.28000000011463E-2</v>
      </c>
      <c r="O227" s="83">
        <v>3675.0736910000005</v>
      </c>
      <c r="P227" s="85">
        <v>94.95</v>
      </c>
      <c r="Q227" s="73"/>
      <c r="R227" s="83">
        <v>3.4894824700000004</v>
      </c>
      <c r="S227" s="84">
        <v>9.3067312806767778E-6</v>
      </c>
      <c r="T227" s="84">
        <f t="shared" si="3"/>
        <v>2.6399188264345161E-3</v>
      </c>
      <c r="U227" s="84">
        <f>R227/'סכום נכסי הקרן'!$C$42</f>
        <v>4.570172759958426E-4</v>
      </c>
    </row>
    <row r="228" spans="2:21">
      <c r="B228" s="76" t="s">
        <v>600</v>
      </c>
      <c r="C228" s="73">
        <v>7150444</v>
      </c>
      <c r="D228" s="86" t="s">
        <v>109</v>
      </c>
      <c r="E228" s="86" t="s">
        <v>28</v>
      </c>
      <c r="F228" s="73" t="s">
        <v>599</v>
      </c>
      <c r="G228" s="86" t="s">
        <v>482</v>
      </c>
      <c r="H228" s="73" t="s">
        <v>475</v>
      </c>
      <c r="I228" s="73" t="s">
        <v>120</v>
      </c>
      <c r="J228" s="73"/>
      <c r="K228" s="83">
        <v>3.1799999984629177</v>
      </c>
      <c r="L228" s="86" t="s">
        <v>122</v>
      </c>
      <c r="M228" s="87">
        <v>2.5499999999999998E-2</v>
      </c>
      <c r="N228" s="87">
        <v>6.2299999956226565E-2</v>
      </c>
      <c r="O228" s="83">
        <v>332.85318300000006</v>
      </c>
      <c r="P228" s="85">
        <v>89.91</v>
      </c>
      <c r="Q228" s="73"/>
      <c r="R228" s="83">
        <v>0.29926829700000007</v>
      </c>
      <c r="S228" s="84">
        <v>5.7162785381854414E-7</v>
      </c>
      <c r="T228" s="84">
        <f t="shared" si="3"/>
        <v>2.2640721602630557E-4</v>
      </c>
      <c r="U228" s="84">
        <f>R228/'סכום נכסי הקרן'!$C$42</f>
        <v>3.919514800911288E-5</v>
      </c>
    </row>
    <row r="229" spans="2:21">
      <c r="B229" s="76" t="s">
        <v>601</v>
      </c>
      <c r="C229" s="73">
        <v>1155878</v>
      </c>
      <c r="D229" s="86" t="s">
        <v>109</v>
      </c>
      <c r="E229" s="86" t="s">
        <v>28</v>
      </c>
      <c r="F229" s="73" t="s">
        <v>602</v>
      </c>
      <c r="G229" s="86" t="s">
        <v>348</v>
      </c>
      <c r="H229" s="73" t="s">
        <v>475</v>
      </c>
      <c r="I229" s="73" t="s">
        <v>120</v>
      </c>
      <c r="J229" s="73"/>
      <c r="K229" s="83">
        <v>2.0500000006576551</v>
      </c>
      <c r="L229" s="86" t="s">
        <v>122</v>
      </c>
      <c r="M229" s="87">
        <v>3.27E-2</v>
      </c>
      <c r="N229" s="87">
        <v>5.6600000009276397E-2</v>
      </c>
      <c r="O229" s="83">
        <v>1495.3689460000003</v>
      </c>
      <c r="P229" s="85">
        <v>96.6</v>
      </c>
      <c r="Q229" s="73"/>
      <c r="R229" s="83">
        <v>1.4445264010000001</v>
      </c>
      <c r="S229" s="84">
        <v>4.7382829974048861E-6</v>
      </c>
      <c r="T229" s="84">
        <f t="shared" si="3"/>
        <v>1.0928361079520182E-3</v>
      </c>
      <c r="U229" s="84">
        <f>R229/'סכום נכסי הקרן'!$C$42</f>
        <v>1.8918952210386032E-4</v>
      </c>
    </row>
    <row r="230" spans="2:21">
      <c r="B230" s="76" t="s">
        <v>603</v>
      </c>
      <c r="C230" s="73">
        <v>7200249</v>
      </c>
      <c r="D230" s="86" t="s">
        <v>109</v>
      </c>
      <c r="E230" s="86" t="s">
        <v>28</v>
      </c>
      <c r="F230" s="73" t="s">
        <v>604</v>
      </c>
      <c r="G230" s="86" t="s">
        <v>518</v>
      </c>
      <c r="H230" s="73" t="s">
        <v>475</v>
      </c>
      <c r="I230" s="73" t="s">
        <v>120</v>
      </c>
      <c r="J230" s="73"/>
      <c r="K230" s="83">
        <v>4.8300000005916477</v>
      </c>
      <c r="L230" s="86" t="s">
        <v>122</v>
      </c>
      <c r="M230" s="87">
        <v>7.4999999999999997E-3</v>
      </c>
      <c r="N230" s="87">
        <v>5.1700000005741611E-2</v>
      </c>
      <c r="O230" s="83">
        <v>4220.2950300000011</v>
      </c>
      <c r="P230" s="85">
        <v>81.3</v>
      </c>
      <c r="Q230" s="73"/>
      <c r="R230" s="83">
        <v>3.4310998590000006</v>
      </c>
      <c r="S230" s="84">
        <v>7.9391083424413515E-6</v>
      </c>
      <c r="T230" s="84">
        <f t="shared" si="3"/>
        <v>2.595750284182088E-3</v>
      </c>
      <c r="U230" s="84">
        <f>R230/'סכום נכסי הקרן'!$C$42</f>
        <v>4.4937090950048522E-4</v>
      </c>
    </row>
    <row r="231" spans="2:21">
      <c r="B231" s="76" t="s">
        <v>605</v>
      </c>
      <c r="C231" s="73">
        <v>7200173</v>
      </c>
      <c r="D231" s="86" t="s">
        <v>109</v>
      </c>
      <c r="E231" s="86" t="s">
        <v>28</v>
      </c>
      <c r="F231" s="73" t="s">
        <v>604</v>
      </c>
      <c r="G231" s="86" t="s">
        <v>518</v>
      </c>
      <c r="H231" s="73" t="s">
        <v>475</v>
      </c>
      <c r="I231" s="73" t="s">
        <v>120</v>
      </c>
      <c r="J231" s="73"/>
      <c r="K231" s="83">
        <v>2.4599999886512518</v>
      </c>
      <c r="L231" s="86" t="s">
        <v>122</v>
      </c>
      <c r="M231" s="87">
        <v>3.4500000000000003E-2</v>
      </c>
      <c r="N231" s="87">
        <v>5.9299999742288841E-2</v>
      </c>
      <c r="O231" s="83">
        <v>89.381687000000014</v>
      </c>
      <c r="P231" s="85">
        <v>94.64</v>
      </c>
      <c r="Q231" s="73"/>
      <c r="R231" s="83">
        <v>8.4590826000000022E-2</v>
      </c>
      <c r="S231" s="84">
        <v>1.2270607515303778E-7</v>
      </c>
      <c r="T231" s="84">
        <f t="shared" si="3"/>
        <v>6.3995998266484029E-5</v>
      </c>
      <c r="U231" s="84">
        <f>R231/'סכום נכסי הקרן'!$C$42</f>
        <v>1.1078854588072569E-5</v>
      </c>
    </row>
    <row r="232" spans="2:21">
      <c r="B232" s="76" t="s">
        <v>606</v>
      </c>
      <c r="C232" s="73">
        <v>1168483</v>
      </c>
      <c r="D232" s="86" t="s">
        <v>109</v>
      </c>
      <c r="E232" s="86" t="s">
        <v>28</v>
      </c>
      <c r="F232" s="73" t="s">
        <v>607</v>
      </c>
      <c r="G232" s="86" t="s">
        <v>518</v>
      </c>
      <c r="H232" s="73" t="s">
        <v>475</v>
      </c>
      <c r="I232" s="73" t="s">
        <v>120</v>
      </c>
      <c r="J232" s="73"/>
      <c r="K232" s="83">
        <v>3.820000000859948</v>
      </c>
      <c r="L232" s="86" t="s">
        <v>122</v>
      </c>
      <c r="M232" s="87">
        <v>2.5000000000000001E-3</v>
      </c>
      <c r="N232" s="87">
        <v>5.8400000009291395E-2</v>
      </c>
      <c r="O232" s="83">
        <v>2488.7801680000002</v>
      </c>
      <c r="P232" s="85">
        <v>81.3</v>
      </c>
      <c r="Q232" s="73"/>
      <c r="R232" s="83">
        <v>2.0233781930000001</v>
      </c>
      <c r="S232" s="84">
        <v>4.3924662602673489E-6</v>
      </c>
      <c r="T232" s="84">
        <f t="shared" si="3"/>
        <v>1.5307582802379723E-3</v>
      </c>
      <c r="U232" s="84">
        <f>R232/'סכום נכסי הקרן'!$C$42</f>
        <v>2.6500170097551749E-4</v>
      </c>
    </row>
    <row r="233" spans="2:21">
      <c r="B233" s="76" t="s">
        <v>608</v>
      </c>
      <c r="C233" s="73">
        <v>1161751</v>
      </c>
      <c r="D233" s="86" t="s">
        <v>109</v>
      </c>
      <c r="E233" s="86" t="s">
        <v>28</v>
      </c>
      <c r="F233" s="73" t="s">
        <v>607</v>
      </c>
      <c r="G233" s="86" t="s">
        <v>518</v>
      </c>
      <c r="H233" s="73" t="s">
        <v>475</v>
      </c>
      <c r="I233" s="73" t="s">
        <v>120</v>
      </c>
      <c r="J233" s="73"/>
      <c r="K233" s="83">
        <v>3.2900000122478428</v>
      </c>
      <c r="L233" s="86" t="s">
        <v>122</v>
      </c>
      <c r="M233" s="87">
        <v>2.0499999999999997E-2</v>
      </c>
      <c r="N233" s="87">
        <v>5.7500000150588225E-2</v>
      </c>
      <c r="O233" s="83">
        <v>55.947753000000006</v>
      </c>
      <c r="P233" s="85">
        <v>89.02</v>
      </c>
      <c r="Q233" s="73"/>
      <c r="R233" s="83">
        <v>4.9804691000000005E-2</v>
      </c>
      <c r="S233" s="84">
        <v>1.0729225497193774E-7</v>
      </c>
      <c r="T233" s="84">
        <f t="shared" si="3"/>
        <v>3.7679037664187981E-5</v>
      </c>
      <c r="U233" s="84">
        <f>R233/'סכום נכסי הקרן'!$C$42</f>
        <v>6.5229169105511097E-6</v>
      </c>
    </row>
    <row r="234" spans="2:21">
      <c r="B234" s="76" t="s">
        <v>609</v>
      </c>
      <c r="C234" s="73">
        <v>1162825</v>
      </c>
      <c r="D234" s="86" t="s">
        <v>109</v>
      </c>
      <c r="E234" s="86" t="s">
        <v>28</v>
      </c>
      <c r="F234" s="73" t="s">
        <v>610</v>
      </c>
      <c r="G234" s="86" t="s">
        <v>482</v>
      </c>
      <c r="H234" s="73" t="s">
        <v>475</v>
      </c>
      <c r="I234" s="73" t="s">
        <v>120</v>
      </c>
      <c r="J234" s="73"/>
      <c r="K234" s="85">
        <v>2.6099999807958332</v>
      </c>
      <c r="L234" s="86" t="s">
        <v>122</v>
      </c>
      <c r="M234" s="87">
        <v>2.4E-2</v>
      </c>
      <c r="N234" s="87">
        <v>6.0682432432432432E-2</v>
      </c>
      <c r="O234" s="83">
        <v>1.6010000000000002E-3</v>
      </c>
      <c r="P234" s="85">
        <v>91.2</v>
      </c>
      <c r="Q234" s="83">
        <v>1.9000000000000005E-8</v>
      </c>
      <c r="R234" s="83">
        <v>1.4800000000000002E-6</v>
      </c>
      <c r="S234" s="84">
        <v>6.143335804481528E-12</v>
      </c>
      <c r="T234" s="84">
        <f t="shared" si="3"/>
        <v>1.119673159763168E-9</v>
      </c>
      <c r="U234" s="84">
        <f>R234/'סכום נכסי הקרן'!$C$42</f>
        <v>1.9383549689356859E-10</v>
      </c>
    </row>
    <row r="235" spans="2:21">
      <c r="B235" s="76" t="s">
        <v>611</v>
      </c>
      <c r="C235" s="73">
        <v>1140102</v>
      </c>
      <c r="D235" s="86" t="s">
        <v>109</v>
      </c>
      <c r="E235" s="86" t="s">
        <v>28</v>
      </c>
      <c r="F235" s="73" t="s">
        <v>481</v>
      </c>
      <c r="G235" s="86" t="s">
        <v>482</v>
      </c>
      <c r="H235" s="73" t="s">
        <v>483</v>
      </c>
      <c r="I235" s="73" t="s">
        <v>300</v>
      </c>
      <c r="J235" s="73"/>
      <c r="K235" s="83">
        <v>2.5499999994272895</v>
      </c>
      <c r="L235" s="86" t="s">
        <v>122</v>
      </c>
      <c r="M235" s="87">
        <v>4.2999999999999997E-2</v>
      </c>
      <c r="N235" s="87">
        <v>6.1099999989375237E-2</v>
      </c>
      <c r="O235" s="83">
        <v>2620.6620340000004</v>
      </c>
      <c r="P235" s="85">
        <v>96.61</v>
      </c>
      <c r="Q235" s="73"/>
      <c r="R235" s="83">
        <v>2.5318216790000005</v>
      </c>
      <c r="S235" s="84">
        <v>2.3606690835012473E-6</v>
      </c>
      <c r="T235" s="84">
        <f t="shared" si="3"/>
        <v>1.915414040055959E-3</v>
      </c>
      <c r="U235" s="84">
        <f>R235/'סכום נכסי הקרן'!$C$42</f>
        <v>3.3159250891545548E-4</v>
      </c>
    </row>
    <row r="236" spans="2:21">
      <c r="B236" s="76" t="s">
        <v>612</v>
      </c>
      <c r="C236" s="73">
        <v>1137512</v>
      </c>
      <c r="D236" s="86" t="s">
        <v>109</v>
      </c>
      <c r="E236" s="86" t="s">
        <v>28</v>
      </c>
      <c r="F236" s="73" t="s">
        <v>613</v>
      </c>
      <c r="G236" s="86" t="s">
        <v>474</v>
      </c>
      <c r="H236" s="73" t="s">
        <v>475</v>
      </c>
      <c r="I236" s="73" t="s">
        <v>120</v>
      </c>
      <c r="J236" s="73"/>
      <c r="K236" s="83">
        <v>1.1000000001540078</v>
      </c>
      <c r="L236" s="86" t="s">
        <v>122</v>
      </c>
      <c r="M236" s="87">
        <v>3.5000000000000003E-2</v>
      </c>
      <c r="N236" s="87">
        <v>6.070000000646833E-2</v>
      </c>
      <c r="O236" s="83">
        <v>1328.389995</v>
      </c>
      <c r="P236" s="85">
        <v>97.76</v>
      </c>
      <c r="Q236" s="73"/>
      <c r="R236" s="83">
        <v>1.2986340880000002</v>
      </c>
      <c r="S236" s="84">
        <v>6.9288023941164201E-6</v>
      </c>
      <c r="T236" s="84">
        <f t="shared" si="3"/>
        <v>9.8246333289670265E-4</v>
      </c>
      <c r="U236" s="84">
        <f>R236/'סכום נכסי הקרן'!$C$42</f>
        <v>1.7008201603405831E-4</v>
      </c>
    </row>
    <row r="237" spans="2:21">
      <c r="B237" s="76" t="s">
        <v>614</v>
      </c>
      <c r="C237" s="73">
        <v>1141852</v>
      </c>
      <c r="D237" s="86" t="s">
        <v>109</v>
      </c>
      <c r="E237" s="86" t="s">
        <v>28</v>
      </c>
      <c r="F237" s="73" t="s">
        <v>613</v>
      </c>
      <c r="G237" s="86" t="s">
        <v>474</v>
      </c>
      <c r="H237" s="73" t="s">
        <v>475</v>
      </c>
      <c r="I237" s="73" t="s">
        <v>120</v>
      </c>
      <c r="J237" s="73"/>
      <c r="K237" s="83">
        <v>2.6099999992144505</v>
      </c>
      <c r="L237" s="86" t="s">
        <v>122</v>
      </c>
      <c r="M237" s="87">
        <v>2.6499999999999999E-2</v>
      </c>
      <c r="N237" s="87">
        <v>6.4299999988518888E-2</v>
      </c>
      <c r="O237" s="83">
        <v>1089.3418110000002</v>
      </c>
      <c r="P237" s="85">
        <v>91.15</v>
      </c>
      <c r="Q237" s="73"/>
      <c r="R237" s="83">
        <v>0.99293509800000013</v>
      </c>
      <c r="S237" s="84">
        <v>1.7725813378252845E-6</v>
      </c>
      <c r="T237" s="84">
        <f t="shared" si="3"/>
        <v>7.5119106663338567E-4</v>
      </c>
      <c r="U237" s="84">
        <f>R237/'סכום נכסי הקרן'!$C$42</f>
        <v>1.3004464061073935E-4</v>
      </c>
    </row>
    <row r="238" spans="2:21">
      <c r="B238" s="76" t="s">
        <v>615</v>
      </c>
      <c r="C238" s="73">
        <v>1168038</v>
      </c>
      <c r="D238" s="86" t="s">
        <v>109</v>
      </c>
      <c r="E238" s="86" t="s">
        <v>28</v>
      </c>
      <c r="F238" s="73" t="s">
        <v>613</v>
      </c>
      <c r="G238" s="86" t="s">
        <v>474</v>
      </c>
      <c r="H238" s="73" t="s">
        <v>475</v>
      </c>
      <c r="I238" s="73" t="s">
        <v>120</v>
      </c>
      <c r="J238" s="73"/>
      <c r="K238" s="83">
        <v>2.1600000003279987</v>
      </c>
      <c r="L238" s="86" t="s">
        <v>122</v>
      </c>
      <c r="M238" s="87">
        <v>4.99E-2</v>
      </c>
      <c r="N238" s="87">
        <v>5.9200000008609976E-2</v>
      </c>
      <c r="O238" s="83">
        <v>881.8401540000001</v>
      </c>
      <c r="P238" s="85">
        <v>98.22</v>
      </c>
      <c r="Q238" s="83">
        <v>0.10947049900000001</v>
      </c>
      <c r="R238" s="83">
        <v>0.97561389800000009</v>
      </c>
      <c r="S238" s="84">
        <v>4.9918943174193559E-6</v>
      </c>
      <c r="T238" s="84">
        <f t="shared" si="3"/>
        <v>7.3808695667737913E-4</v>
      </c>
      <c r="U238" s="84">
        <f>R238/'סכום נכסי הקרן'!$C$42</f>
        <v>1.2777608425344685E-4</v>
      </c>
    </row>
    <row r="239" spans="2:21">
      <c r="B239" s="76" t="s">
        <v>616</v>
      </c>
      <c r="C239" s="73">
        <v>1190008</v>
      </c>
      <c r="D239" s="86" t="s">
        <v>109</v>
      </c>
      <c r="E239" s="86" t="s">
        <v>28</v>
      </c>
      <c r="F239" s="73" t="s">
        <v>617</v>
      </c>
      <c r="G239" s="86" t="s">
        <v>482</v>
      </c>
      <c r="H239" s="73" t="s">
        <v>483</v>
      </c>
      <c r="I239" s="73" t="s">
        <v>300</v>
      </c>
      <c r="J239" s="73"/>
      <c r="K239" s="83">
        <v>3.6700000002194328</v>
      </c>
      <c r="L239" s="86" t="s">
        <v>122</v>
      </c>
      <c r="M239" s="87">
        <v>5.3399999999999996E-2</v>
      </c>
      <c r="N239" s="87">
        <v>6.3200000006015916E-2</v>
      </c>
      <c r="O239" s="83">
        <v>4115.1606090000005</v>
      </c>
      <c r="P239" s="85">
        <v>98.56</v>
      </c>
      <c r="Q239" s="73"/>
      <c r="R239" s="83">
        <v>4.0559024330000009</v>
      </c>
      <c r="S239" s="84">
        <v>1.0287901522500001E-5</v>
      </c>
      <c r="T239" s="84">
        <f t="shared" si="3"/>
        <v>3.0684358735461022E-3</v>
      </c>
      <c r="U239" s="84">
        <f>R239/'סכום נכסי הקרן'!$C$42</f>
        <v>5.3120125908945196E-4</v>
      </c>
    </row>
    <row r="240" spans="2:21">
      <c r="B240" s="76" t="s">
        <v>618</v>
      </c>
      <c r="C240" s="73">
        <v>1180355</v>
      </c>
      <c r="D240" s="86" t="s">
        <v>109</v>
      </c>
      <c r="E240" s="86" t="s">
        <v>28</v>
      </c>
      <c r="F240" s="73" t="s">
        <v>492</v>
      </c>
      <c r="G240" s="86" t="s">
        <v>310</v>
      </c>
      <c r="H240" s="73" t="s">
        <v>493</v>
      </c>
      <c r="I240" s="73" t="s">
        <v>300</v>
      </c>
      <c r="J240" s="73"/>
      <c r="K240" s="83">
        <v>3.7500000014457382</v>
      </c>
      <c r="L240" s="86" t="s">
        <v>122</v>
      </c>
      <c r="M240" s="87">
        <v>2.5000000000000001E-2</v>
      </c>
      <c r="N240" s="87">
        <v>6.4300000013686312E-2</v>
      </c>
      <c r="O240" s="83">
        <v>597.86345800000015</v>
      </c>
      <c r="P240" s="85">
        <v>86.77</v>
      </c>
      <c r="Q240" s="73"/>
      <c r="R240" s="83">
        <v>0.51876610300000014</v>
      </c>
      <c r="S240" s="84">
        <v>7.0273465943084321E-7</v>
      </c>
      <c r="T240" s="84">
        <f t="shared" si="3"/>
        <v>3.9246519035407781E-4</v>
      </c>
      <c r="U240" s="84">
        <f>R240/'סכום נכסי הקרן'!$C$42</f>
        <v>6.794276036928729E-5</v>
      </c>
    </row>
    <row r="241" spans="2:21">
      <c r="B241" s="76" t="s">
        <v>619</v>
      </c>
      <c r="C241" s="73">
        <v>1188572</v>
      </c>
      <c r="D241" s="86" t="s">
        <v>109</v>
      </c>
      <c r="E241" s="86" t="s">
        <v>28</v>
      </c>
      <c r="F241" s="73" t="s">
        <v>620</v>
      </c>
      <c r="G241" s="86" t="s">
        <v>482</v>
      </c>
      <c r="H241" s="73" t="s">
        <v>495</v>
      </c>
      <c r="I241" s="73" t="s">
        <v>120</v>
      </c>
      <c r="J241" s="73"/>
      <c r="K241" s="83">
        <v>3.1199999999470984</v>
      </c>
      <c r="L241" s="86" t="s">
        <v>122</v>
      </c>
      <c r="M241" s="87">
        <v>4.53E-2</v>
      </c>
      <c r="N241" s="87">
        <v>6.6699999998809711E-2</v>
      </c>
      <c r="O241" s="83">
        <v>7956.6594810000006</v>
      </c>
      <c r="P241" s="85">
        <v>95.03</v>
      </c>
      <c r="Q241" s="73"/>
      <c r="R241" s="83">
        <v>7.5612137700000011</v>
      </c>
      <c r="S241" s="84">
        <v>1.1366656401428572E-5</v>
      </c>
      <c r="T241" s="84">
        <f t="shared" si="3"/>
        <v>5.7203298064193754E-3</v>
      </c>
      <c r="U241" s="84">
        <f>R241/'סכום נכסי הקרן'!$C$42</f>
        <v>9.9029164069354262E-4</v>
      </c>
    </row>
    <row r="242" spans="2:21">
      <c r="B242" s="76" t="s">
        <v>621</v>
      </c>
      <c r="C242" s="73">
        <v>1198142</v>
      </c>
      <c r="D242" s="86" t="s">
        <v>109</v>
      </c>
      <c r="E242" s="86" t="s">
        <v>28</v>
      </c>
      <c r="F242" s="73" t="s">
        <v>486</v>
      </c>
      <c r="G242" s="86" t="s">
        <v>474</v>
      </c>
      <c r="H242" s="73" t="s">
        <v>495</v>
      </c>
      <c r="I242" s="73" t="s">
        <v>120</v>
      </c>
      <c r="J242" s="73"/>
      <c r="K242" s="83">
        <v>4.6600000000751454</v>
      </c>
      <c r="L242" s="86" t="s">
        <v>122</v>
      </c>
      <c r="M242" s="87">
        <v>5.5E-2</v>
      </c>
      <c r="N242" s="87">
        <v>7.2399999999248565E-2</v>
      </c>
      <c r="O242" s="83">
        <v>2846.5500000000006</v>
      </c>
      <c r="P242" s="85">
        <v>93.5</v>
      </c>
      <c r="Q242" s="73"/>
      <c r="R242" s="83">
        <v>2.6615241799999998</v>
      </c>
      <c r="S242" s="84">
        <v>6.4091566134849997E-6</v>
      </c>
      <c r="T242" s="84">
        <f t="shared" si="3"/>
        <v>2.0135386408153201E-3</v>
      </c>
      <c r="U242" s="84">
        <f>R242/'סכום נכסי הקרן'!$C$42</f>
        <v>3.4857963643550511E-4</v>
      </c>
    </row>
    <row r="243" spans="2:21">
      <c r="B243" s="76" t="s">
        <v>622</v>
      </c>
      <c r="C243" s="73">
        <v>1150812</v>
      </c>
      <c r="D243" s="86" t="s">
        <v>109</v>
      </c>
      <c r="E243" s="86" t="s">
        <v>28</v>
      </c>
      <c r="F243" s="73" t="s">
        <v>506</v>
      </c>
      <c r="G243" s="86" t="s">
        <v>507</v>
      </c>
      <c r="H243" s="73" t="s">
        <v>495</v>
      </c>
      <c r="I243" s="73" t="s">
        <v>120</v>
      </c>
      <c r="J243" s="73"/>
      <c r="K243" s="83">
        <v>1.6599999998055104</v>
      </c>
      <c r="L243" s="86" t="s">
        <v>122</v>
      </c>
      <c r="M243" s="87">
        <v>3.7499999999999999E-2</v>
      </c>
      <c r="N243" s="87">
        <v>6.2299999969854067E-2</v>
      </c>
      <c r="O243" s="83">
        <v>741.63587299999995</v>
      </c>
      <c r="P243" s="85">
        <v>97.06</v>
      </c>
      <c r="Q243" s="73"/>
      <c r="R243" s="83">
        <v>0.71983177900000006</v>
      </c>
      <c r="S243" s="84">
        <v>2.0066677917821167E-6</v>
      </c>
      <c r="T243" s="84">
        <f t="shared" si="3"/>
        <v>5.4457859627761646E-4</v>
      </c>
      <c r="U243" s="84">
        <f>R243/'סכום נכסי הקרן'!$C$42</f>
        <v>9.4276317947463811E-5</v>
      </c>
    </row>
    <row r="244" spans="2:21">
      <c r="B244" s="76" t="s">
        <v>623</v>
      </c>
      <c r="C244" s="73">
        <v>1161785</v>
      </c>
      <c r="D244" s="86" t="s">
        <v>109</v>
      </c>
      <c r="E244" s="86" t="s">
        <v>28</v>
      </c>
      <c r="F244" s="73" t="s">
        <v>506</v>
      </c>
      <c r="G244" s="86" t="s">
        <v>507</v>
      </c>
      <c r="H244" s="73" t="s">
        <v>495</v>
      </c>
      <c r="I244" s="73" t="s">
        <v>120</v>
      </c>
      <c r="J244" s="73"/>
      <c r="K244" s="83">
        <v>3.7399999997714239</v>
      </c>
      <c r="L244" s="86" t="s">
        <v>122</v>
      </c>
      <c r="M244" s="87">
        <v>2.6600000000000002E-2</v>
      </c>
      <c r="N244" s="87">
        <v>6.8299999996207714E-2</v>
      </c>
      <c r="O244" s="83">
        <v>8948.1051970000026</v>
      </c>
      <c r="P244" s="85">
        <v>86.05</v>
      </c>
      <c r="Q244" s="73"/>
      <c r="R244" s="83">
        <v>7.6998442240000013</v>
      </c>
      <c r="S244" s="84">
        <v>1.1542817943550008E-5</v>
      </c>
      <c r="T244" s="84">
        <f t="shared" si="3"/>
        <v>5.8252087243042287E-3</v>
      </c>
      <c r="U244" s="84">
        <f>R244/'סכום נכסי הקרן'!$C$42</f>
        <v>1.0084480615960231E-3</v>
      </c>
    </row>
    <row r="245" spans="2:21">
      <c r="B245" s="76" t="s">
        <v>624</v>
      </c>
      <c r="C245" s="73">
        <v>1172725</v>
      </c>
      <c r="D245" s="86" t="s">
        <v>109</v>
      </c>
      <c r="E245" s="86" t="s">
        <v>28</v>
      </c>
      <c r="F245" s="73" t="s">
        <v>625</v>
      </c>
      <c r="G245" s="86" t="s">
        <v>482</v>
      </c>
      <c r="H245" s="73" t="s">
        <v>495</v>
      </c>
      <c r="I245" s="73" t="s">
        <v>120</v>
      </c>
      <c r="J245" s="73"/>
      <c r="K245" s="83">
        <v>3.1600000006496063</v>
      </c>
      <c r="L245" s="86" t="s">
        <v>122</v>
      </c>
      <c r="M245" s="87">
        <v>2.5000000000000001E-2</v>
      </c>
      <c r="N245" s="87">
        <v>6.6200000011803817E-2</v>
      </c>
      <c r="O245" s="83">
        <v>2846.5500000000006</v>
      </c>
      <c r="P245" s="85">
        <v>88.69</v>
      </c>
      <c r="Q245" s="73"/>
      <c r="R245" s="83">
        <v>2.5246053210000006</v>
      </c>
      <c r="S245" s="84">
        <v>1.3497430246325556E-5</v>
      </c>
      <c r="T245" s="84">
        <f t="shared" si="3"/>
        <v>1.9099546060263361E-3</v>
      </c>
      <c r="U245" s="84">
        <f>R245/'סכום נכסי הקרן'!$C$42</f>
        <v>3.3064738301093394E-4</v>
      </c>
    </row>
    <row r="246" spans="2:21">
      <c r="B246" s="76" t="s">
        <v>626</v>
      </c>
      <c r="C246" s="73">
        <v>1198571</v>
      </c>
      <c r="D246" s="86" t="s">
        <v>109</v>
      </c>
      <c r="E246" s="86" t="s">
        <v>28</v>
      </c>
      <c r="F246" s="73" t="s">
        <v>627</v>
      </c>
      <c r="G246" s="86" t="s">
        <v>310</v>
      </c>
      <c r="H246" s="73" t="s">
        <v>495</v>
      </c>
      <c r="I246" s="73" t="s">
        <v>120</v>
      </c>
      <c r="J246" s="73"/>
      <c r="K246" s="83">
        <v>5.00000000051622</v>
      </c>
      <c r="L246" s="86" t="s">
        <v>122</v>
      </c>
      <c r="M246" s="87">
        <v>6.7699999999999996E-2</v>
      </c>
      <c r="N246" s="87">
        <v>6.6900000006607632E-2</v>
      </c>
      <c r="O246" s="83">
        <v>3802.8200070000003</v>
      </c>
      <c r="P246" s="85">
        <v>101.88</v>
      </c>
      <c r="Q246" s="73"/>
      <c r="R246" s="83">
        <v>3.8743129760000006</v>
      </c>
      <c r="S246" s="84">
        <v>5.0704266760000004E-6</v>
      </c>
      <c r="T246" s="84">
        <f t="shared" si="3"/>
        <v>2.9310569268576774E-3</v>
      </c>
      <c r="U246" s="84">
        <f>R246/'סכום נכסי הקרן'!$C$42</f>
        <v>5.074185005568652E-4</v>
      </c>
    </row>
    <row r="247" spans="2:21">
      <c r="B247" s="76" t="s">
        <v>628</v>
      </c>
      <c r="C247" s="73">
        <v>1159375</v>
      </c>
      <c r="D247" s="86" t="s">
        <v>109</v>
      </c>
      <c r="E247" s="86" t="s">
        <v>28</v>
      </c>
      <c r="F247" s="73" t="s">
        <v>629</v>
      </c>
      <c r="G247" s="86" t="s">
        <v>518</v>
      </c>
      <c r="H247" s="73" t="s">
        <v>511</v>
      </c>
      <c r="I247" s="73"/>
      <c r="J247" s="73"/>
      <c r="K247" s="83">
        <v>1.2099999981323446</v>
      </c>
      <c r="L247" s="86" t="s">
        <v>122</v>
      </c>
      <c r="M247" s="87">
        <v>3.5499999999999997E-2</v>
      </c>
      <c r="N247" s="87">
        <v>7.5699999943568685E-2</v>
      </c>
      <c r="O247" s="83">
        <v>516.92154700000015</v>
      </c>
      <c r="P247" s="85">
        <v>96.33</v>
      </c>
      <c r="Q247" s="73"/>
      <c r="R247" s="83">
        <v>0.49795053300000008</v>
      </c>
      <c r="S247" s="84">
        <v>1.8048785450121931E-6</v>
      </c>
      <c r="T247" s="84">
        <f t="shared" si="3"/>
        <v>3.7671746397963763E-4</v>
      </c>
      <c r="U247" s="84">
        <f>R247/'סכום נכסי הקרן'!$C$42</f>
        <v>6.5216546616535354E-5</v>
      </c>
    </row>
    <row r="248" spans="2:21">
      <c r="B248" s="76" t="s">
        <v>630</v>
      </c>
      <c r="C248" s="73">
        <v>1193275</v>
      </c>
      <c r="D248" s="86" t="s">
        <v>109</v>
      </c>
      <c r="E248" s="86" t="s">
        <v>28</v>
      </c>
      <c r="F248" s="73" t="s">
        <v>629</v>
      </c>
      <c r="G248" s="86" t="s">
        <v>518</v>
      </c>
      <c r="H248" s="73" t="s">
        <v>511</v>
      </c>
      <c r="I248" s="73"/>
      <c r="J248" s="73"/>
      <c r="K248" s="83">
        <v>3.5900000001907864</v>
      </c>
      <c r="L248" s="86" t="s">
        <v>122</v>
      </c>
      <c r="M248" s="87">
        <v>6.0499999999999998E-2</v>
      </c>
      <c r="N248" s="87">
        <v>6.1400000001720828E-2</v>
      </c>
      <c r="O248" s="83">
        <v>2594.7441870000002</v>
      </c>
      <c r="P248" s="85">
        <v>99.98</v>
      </c>
      <c r="Q248" s="83">
        <v>7.8491012000000013E-2</v>
      </c>
      <c r="R248" s="83">
        <v>2.6731523110000004</v>
      </c>
      <c r="S248" s="84">
        <v>1.1794291759090911E-5</v>
      </c>
      <c r="T248" s="84">
        <f t="shared" si="3"/>
        <v>2.0223357395848544E-3</v>
      </c>
      <c r="U248" s="84">
        <f>R248/'סכום נכסי הקרן'!$C$42</f>
        <v>3.5010257194248391E-4</v>
      </c>
    </row>
    <row r="249" spans="2:21">
      <c r="B249" s="76" t="s">
        <v>631</v>
      </c>
      <c r="C249" s="73">
        <v>7200116</v>
      </c>
      <c r="D249" s="86" t="s">
        <v>109</v>
      </c>
      <c r="E249" s="86" t="s">
        <v>28</v>
      </c>
      <c r="F249" s="73" t="s">
        <v>604</v>
      </c>
      <c r="G249" s="86" t="s">
        <v>518</v>
      </c>
      <c r="H249" s="73" t="s">
        <v>511</v>
      </c>
      <c r="I249" s="73"/>
      <c r="J249" s="73"/>
      <c r="K249" s="85">
        <v>1.31</v>
      </c>
      <c r="L249" s="86" t="s">
        <v>122</v>
      </c>
      <c r="M249" s="87">
        <v>4.2500000000000003E-2</v>
      </c>
      <c r="N249" s="87">
        <v>6.08E-2</v>
      </c>
      <c r="O249" s="83">
        <v>7.6000000000000018E-5</v>
      </c>
      <c r="P249" s="85">
        <v>98.05</v>
      </c>
      <c r="Q249" s="73"/>
      <c r="R249" s="83">
        <v>7.500000000000001E-8</v>
      </c>
      <c r="S249" s="84">
        <v>8.6609686609686627E-13</v>
      </c>
      <c r="T249" s="84">
        <f t="shared" si="3"/>
        <v>5.6740193906917299E-11</v>
      </c>
      <c r="U249" s="84">
        <f>R249/'סכום נכסי הקרן'!$C$42</f>
        <v>9.8227447750119216E-12</v>
      </c>
    </row>
    <row r="250" spans="2:21">
      <c r="B250" s="76" t="s">
        <v>632</v>
      </c>
      <c r="C250" s="73">
        <v>1183581</v>
      </c>
      <c r="D250" s="86" t="s">
        <v>109</v>
      </c>
      <c r="E250" s="86" t="s">
        <v>28</v>
      </c>
      <c r="F250" s="73" t="s">
        <v>633</v>
      </c>
      <c r="G250" s="86" t="s">
        <v>303</v>
      </c>
      <c r="H250" s="73" t="s">
        <v>511</v>
      </c>
      <c r="I250" s="73"/>
      <c r="J250" s="73"/>
      <c r="K250" s="83">
        <v>2.2299999990179229</v>
      </c>
      <c r="L250" s="86" t="s">
        <v>122</v>
      </c>
      <c r="M250" s="87">
        <v>0.01</v>
      </c>
      <c r="N250" s="87">
        <v>7.0699999968545063E-2</v>
      </c>
      <c r="O250" s="83">
        <v>798.40034400000013</v>
      </c>
      <c r="P250" s="85">
        <v>88</v>
      </c>
      <c r="Q250" s="73"/>
      <c r="R250" s="83">
        <v>0.70259230300000008</v>
      </c>
      <c r="S250" s="84">
        <v>4.4355574666666675E-6</v>
      </c>
      <c r="T250" s="84">
        <f t="shared" si="3"/>
        <v>5.315363134630346E-4</v>
      </c>
      <c r="U250" s="84">
        <f>R250/'סכום נכסי הקרן'!$C$42</f>
        <v>9.2018464976757901E-5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89" t="s">
        <v>42</v>
      </c>
      <c r="C252" s="71"/>
      <c r="D252" s="71"/>
      <c r="E252" s="71"/>
      <c r="F252" s="71"/>
      <c r="G252" s="71"/>
      <c r="H252" s="71"/>
      <c r="I252" s="71"/>
      <c r="J252" s="71"/>
      <c r="K252" s="80">
        <v>3.3961974876314303</v>
      </c>
      <c r="L252" s="71"/>
      <c r="M252" s="71"/>
      <c r="N252" s="91">
        <v>5.6999436715504948E-2</v>
      </c>
      <c r="O252" s="80"/>
      <c r="P252" s="82"/>
      <c r="Q252" s="71"/>
      <c r="R252" s="80">
        <v>2.5771364430000001</v>
      </c>
      <c r="S252" s="71"/>
      <c r="T252" s="81">
        <f t="shared" si="3"/>
        <v>1.9496962866720415E-3</v>
      </c>
      <c r="U252" s="81">
        <f>R252/'סכום נכסי הקרן'!$C$42</f>
        <v>3.3752738039961411E-4</v>
      </c>
    </row>
    <row r="253" spans="2:21">
      <c r="B253" s="76" t="s">
        <v>634</v>
      </c>
      <c r="C253" s="73">
        <v>1178250</v>
      </c>
      <c r="D253" s="86" t="s">
        <v>109</v>
      </c>
      <c r="E253" s="86" t="s">
        <v>28</v>
      </c>
      <c r="F253" s="73" t="s">
        <v>635</v>
      </c>
      <c r="G253" s="86" t="s">
        <v>525</v>
      </c>
      <c r="H253" s="73" t="s">
        <v>335</v>
      </c>
      <c r="I253" s="73" t="s">
        <v>300</v>
      </c>
      <c r="J253" s="73"/>
      <c r="K253" s="83">
        <v>3.0200000003813887</v>
      </c>
      <c r="L253" s="86" t="s">
        <v>122</v>
      </c>
      <c r="M253" s="87">
        <v>2.12E-2</v>
      </c>
      <c r="N253" s="87">
        <v>5.690000000832543E-2</v>
      </c>
      <c r="O253" s="83">
        <v>2024.3275770000002</v>
      </c>
      <c r="P253" s="85">
        <v>106.21</v>
      </c>
      <c r="Q253" s="73"/>
      <c r="R253" s="83">
        <v>2.1500382090000003</v>
      </c>
      <c r="S253" s="84">
        <v>1.3495517180000002E-5</v>
      </c>
      <c r="T253" s="84">
        <f t="shared" si="3"/>
        <v>1.6265811318125491E-3</v>
      </c>
      <c r="U253" s="84">
        <f>R253/'סכום נכסי הקרן'!$C$42</f>
        <v>2.8159035444707653E-4</v>
      </c>
    </row>
    <row r="254" spans="2:21">
      <c r="B254" s="76" t="s">
        <v>636</v>
      </c>
      <c r="C254" s="73">
        <v>1178268</v>
      </c>
      <c r="D254" s="86" t="s">
        <v>109</v>
      </c>
      <c r="E254" s="86" t="s">
        <v>28</v>
      </c>
      <c r="F254" s="73" t="s">
        <v>635</v>
      </c>
      <c r="G254" s="86" t="s">
        <v>525</v>
      </c>
      <c r="H254" s="73" t="s">
        <v>335</v>
      </c>
      <c r="I254" s="73" t="s">
        <v>300</v>
      </c>
      <c r="J254" s="73"/>
      <c r="K254" s="83">
        <v>5.2899999977054453</v>
      </c>
      <c r="L254" s="86" t="s">
        <v>122</v>
      </c>
      <c r="M254" s="87">
        <v>2.6699999999999998E-2</v>
      </c>
      <c r="N254" s="87">
        <v>5.7499999964879249E-2</v>
      </c>
      <c r="O254" s="83">
        <v>424.50847300000004</v>
      </c>
      <c r="P254" s="85">
        <v>100.61</v>
      </c>
      <c r="Q254" s="73"/>
      <c r="R254" s="83">
        <v>0.42709796200000005</v>
      </c>
      <c r="S254" s="84">
        <v>2.476134350209986E-6</v>
      </c>
      <c r="T254" s="84">
        <f t="shared" si="3"/>
        <v>3.2311494908172261E-4</v>
      </c>
      <c r="U254" s="84">
        <f>R254/'סכום נכסי הקרן'!$C$42</f>
        <v>5.5936990328716535E-5</v>
      </c>
    </row>
    <row r="255" spans="2:21">
      <c r="B255" s="76" t="s">
        <v>637</v>
      </c>
      <c r="C255" s="73">
        <v>2320174</v>
      </c>
      <c r="D255" s="86" t="s">
        <v>109</v>
      </c>
      <c r="E255" s="86" t="s">
        <v>28</v>
      </c>
      <c r="F255" s="73" t="s">
        <v>536</v>
      </c>
      <c r="G255" s="86" t="s">
        <v>116</v>
      </c>
      <c r="H255" s="73" t="s">
        <v>335</v>
      </c>
      <c r="I255" s="73" t="s">
        <v>300</v>
      </c>
      <c r="J255" s="73"/>
      <c r="K255" s="85">
        <v>0.97999951594382451</v>
      </c>
      <c r="L255" s="86" t="s">
        <v>122</v>
      </c>
      <c r="M255" s="87">
        <v>3.49E-2</v>
      </c>
      <c r="N255" s="87">
        <v>7.2935779816513766E-2</v>
      </c>
      <c r="O255" s="83">
        <v>1.0500000000000002E-4</v>
      </c>
      <c r="P255" s="85">
        <v>104.41</v>
      </c>
      <c r="Q255" s="73"/>
      <c r="R255" s="83">
        <v>1.0900000000000002E-7</v>
      </c>
      <c r="S255" s="84">
        <v>1.2506348624551602E-13</v>
      </c>
      <c r="T255" s="84">
        <f t="shared" si="3"/>
        <v>8.2462415144719808E-11</v>
      </c>
      <c r="U255" s="84">
        <f>R255/'סכום נכסי הקרן'!$C$42</f>
        <v>1.427572240635066E-11</v>
      </c>
    </row>
    <row r="256" spans="2:21">
      <c r="B256" s="76" t="s">
        <v>638</v>
      </c>
      <c r="C256" s="73">
        <v>2320224</v>
      </c>
      <c r="D256" s="86" t="s">
        <v>109</v>
      </c>
      <c r="E256" s="86" t="s">
        <v>28</v>
      </c>
      <c r="F256" s="73" t="s">
        <v>536</v>
      </c>
      <c r="G256" s="86" t="s">
        <v>116</v>
      </c>
      <c r="H256" s="73" t="s">
        <v>335</v>
      </c>
      <c r="I256" s="73" t="s">
        <v>300</v>
      </c>
      <c r="J256" s="73"/>
      <c r="K256" s="85">
        <v>3.6500002698574616</v>
      </c>
      <c r="L256" s="86" t="s">
        <v>122</v>
      </c>
      <c r="M256" s="87">
        <v>3.7699999999999997E-2</v>
      </c>
      <c r="N256" s="87">
        <v>6.5828220858895697E-2</v>
      </c>
      <c r="O256" s="83">
        <v>1.5700000000000002E-4</v>
      </c>
      <c r="P256" s="85">
        <v>104</v>
      </c>
      <c r="Q256" s="73"/>
      <c r="R256" s="83">
        <v>1.6300000000000004E-7</v>
      </c>
      <c r="S256" s="84">
        <v>8.2158905789900323E-13</v>
      </c>
      <c r="T256" s="84">
        <f t="shared" si="3"/>
        <v>1.2331535475770027E-10</v>
      </c>
      <c r="U256" s="84">
        <f>R256/'סכום נכסי הקרן'!$C$42</f>
        <v>2.1348098644359244E-11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184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4.954774550930785</v>
      </c>
      <c r="L258" s="71"/>
      <c r="M258" s="71"/>
      <c r="N258" s="91">
        <v>7.7176571339005476E-2</v>
      </c>
      <c r="O258" s="80"/>
      <c r="P258" s="82"/>
      <c r="Q258" s="71"/>
      <c r="R258" s="80">
        <v>346.7663336409999</v>
      </c>
      <c r="S258" s="71"/>
      <c r="T258" s="81">
        <f t="shared" si="3"/>
        <v>0.26234118681574814</v>
      </c>
      <c r="U258" s="81">
        <f>R258/'סכום נכסי הקרן'!$C$42</f>
        <v>4.541596255896229E-2</v>
      </c>
    </row>
    <row r="259" spans="2:21">
      <c r="B259" s="89" t="s">
        <v>57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5.1821583605699963</v>
      </c>
      <c r="L259" s="71"/>
      <c r="M259" s="71"/>
      <c r="N259" s="91">
        <v>7.7449467747926354E-2</v>
      </c>
      <c r="O259" s="80"/>
      <c r="P259" s="82"/>
      <c r="Q259" s="71"/>
      <c r="R259" s="80">
        <v>60.363061210000012</v>
      </c>
      <c r="S259" s="71"/>
      <c r="T259" s="81">
        <f t="shared" si="3"/>
        <v>4.5666823971606908E-2</v>
      </c>
      <c r="U259" s="81">
        <f>R259/'סכום נכסי הקרן'!$C$42</f>
        <v>7.9057459213900307E-3</v>
      </c>
    </row>
    <row r="260" spans="2:21">
      <c r="B260" s="76" t="s">
        <v>639</v>
      </c>
      <c r="C260" s="73" t="s">
        <v>640</v>
      </c>
      <c r="D260" s="86" t="s">
        <v>28</v>
      </c>
      <c r="E260" s="86" t="s">
        <v>28</v>
      </c>
      <c r="F260" s="73" t="s">
        <v>309</v>
      </c>
      <c r="G260" s="86" t="s">
        <v>310</v>
      </c>
      <c r="H260" s="73" t="s">
        <v>641</v>
      </c>
      <c r="I260" s="73" t="s">
        <v>642</v>
      </c>
      <c r="J260" s="73"/>
      <c r="K260" s="83">
        <v>7.099999998720568</v>
      </c>
      <c r="L260" s="86" t="s">
        <v>121</v>
      </c>
      <c r="M260" s="87">
        <v>3.7499999999999999E-2</v>
      </c>
      <c r="N260" s="87">
        <v>6.4699999991536056E-2</v>
      </c>
      <c r="O260" s="83">
        <v>644.56090000000006</v>
      </c>
      <c r="P260" s="85">
        <v>82.446830000000006</v>
      </c>
      <c r="Q260" s="73"/>
      <c r="R260" s="83">
        <v>2.0321502760000003</v>
      </c>
      <c r="S260" s="84">
        <v>1.2891218000000002E-6</v>
      </c>
      <c r="T260" s="84">
        <f t="shared" si="3"/>
        <v>1.5373946761098067E-3</v>
      </c>
      <c r="U260" s="84">
        <f>R260/'סכום נכסי הקרן'!$C$42</f>
        <v>2.6615058007490715E-4</v>
      </c>
    </row>
    <row r="261" spans="2:21">
      <c r="B261" s="76" t="s">
        <v>643</v>
      </c>
      <c r="C261" s="73" t="s">
        <v>644</v>
      </c>
      <c r="D261" s="86" t="s">
        <v>28</v>
      </c>
      <c r="E261" s="86" t="s">
        <v>28</v>
      </c>
      <c r="F261" s="73" t="s">
        <v>305</v>
      </c>
      <c r="G261" s="86" t="s">
        <v>291</v>
      </c>
      <c r="H261" s="73" t="s">
        <v>645</v>
      </c>
      <c r="I261" s="73" t="s">
        <v>288</v>
      </c>
      <c r="J261" s="73"/>
      <c r="K261" s="83">
        <v>2.8900000001982371</v>
      </c>
      <c r="L261" s="86" t="s">
        <v>121</v>
      </c>
      <c r="M261" s="87">
        <v>3.2549999999999996E-2</v>
      </c>
      <c r="N261" s="87">
        <v>8.7300000004436717E-2</v>
      </c>
      <c r="O261" s="83">
        <v>1935.7420000000002</v>
      </c>
      <c r="P261" s="85">
        <v>85.865880000000004</v>
      </c>
      <c r="Q261" s="73"/>
      <c r="R261" s="83">
        <v>6.3560302660000003</v>
      </c>
      <c r="S261" s="84">
        <v>1.9357420000000003E-6</v>
      </c>
      <c r="T261" s="84">
        <f t="shared" si="3"/>
        <v>4.8085651969476681E-3</v>
      </c>
      <c r="U261" s="84">
        <f>R261/'סכום נכסי הקרן'!$C$42</f>
        <v>8.3244884113558833E-4</v>
      </c>
    </row>
    <row r="262" spans="2:21">
      <c r="B262" s="76" t="s">
        <v>646</v>
      </c>
      <c r="C262" s="73" t="s">
        <v>647</v>
      </c>
      <c r="D262" s="86" t="s">
        <v>28</v>
      </c>
      <c r="E262" s="86" t="s">
        <v>28</v>
      </c>
      <c r="F262" s="73" t="s">
        <v>290</v>
      </c>
      <c r="G262" s="86" t="s">
        <v>291</v>
      </c>
      <c r="H262" s="73" t="s">
        <v>645</v>
      </c>
      <c r="I262" s="73" t="s">
        <v>288</v>
      </c>
      <c r="J262" s="73"/>
      <c r="K262" s="83">
        <v>2.2399999999786799</v>
      </c>
      <c r="L262" s="86" t="s">
        <v>121</v>
      </c>
      <c r="M262" s="87">
        <v>3.2750000000000001E-2</v>
      </c>
      <c r="N262" s="87">
        <v>8.3900000001119301E-2</v>
      </c>
      <c r="O262" s="83">
        <v>2740.0222080000003</v>
      </c>
      <c r="P262" s="85">
        <v>89.528930000000003</v>
      </c>
      <c r="Q262" s="73"/>
      <c r="R262" s="83">
        <v>9.3807025050000004</v>
      </c>
      <c r="S262" s="84">
        <v>3.6533629440000003E-6</v>
      </c>
      <c r="T262" s="84">
        <f t="shared" si="3"/>
        <v>7.0968383882240634E-3</v>
      </c>
      <c r="U262" s="84">
        <f>R262/'סכום נכסי הקרן'!$C$42</f>
        <v>1.2285899535590665E-3</v>
      </c>
    </row>
    <row r="263" spans="2:21">
      <c r="B263" s="76" t="s">
        <v>648</v>
      </c>
      <c r="C263" s="73" t="s">
        <v>649</v>
      </c>
      <c r="D263" s="86" t="s">
        <v>28</v>
      </c>
      <c r="E263" s="86" t="s">
        <v>28</v>
      </c>
      <c r="F263" s="73" t="s">
        <v>290</v>
      </c>
      <c r="G263" s="86" t="s">
        <v>291</v>
      </c>
      <c r="H263" s="73" t="s">
        <v>645</v>
      </c>
      <c r="I263" s="73" t="s">
        <v>288</v>
      </c>
      <c r="J263" s="73"/>
      <c r="K263" s="83">
        <v>4.0700000003773331</v>
      </c>
      <c r="L263" s="86" t="s">
        <v>121</v>
      </c>
      <c r="M263" s="87">
        <v>7.1289999999999992E-2</v>
      </c>
      <c r="N263" s="87">
        <v>7.580000000599689E-2</v>
      </c>
      <c r="O263" s="83">
        <v>1565.0680000000002</v>
      </c>
      <c r="P263" s="85">
        <v>99.190799999999996</v>
      </c>
      <c r="Q263" s="73"/>
      <c r="R263" s="83">
        <v>5.936390868000001</v>
      </c>
      <c r="S263" s="84">
        <v>3.1301360000000005E-6</v>
      </c>
      <c r="T263" s="84">
        <f t="shared" si="3"/>
        <v>4.4910929194343077E-3</v>
      </c>
      <c r="U263" s="84">
        <f>R263/'סכום נכסי הקרן'!$C$42</f>
        <v>7.7748869841433982E-4</v>
      </c>
    </row>
    <row r="264" spans="2:21">
      <c r="B264" s="76" t="s">
        <v>650</v>
      </c>
      <c r="C264" s="73" t="s">
        <v>651</v>
      </c>
      <c r="D264" s="86" t="s">
        <v>28</v>
      </c>
      <c r="E264" s="86" t="s">
        <v>28</v>
      </c>
      <c r="F264" s="73" t="s">
        <v>527</v>
      </c>
      <c r="G264" s="86" t="s">
        <v>390</v>
      </c>
      <c r="H264" s="73" t="s">
        <v>652</v>
      </c>
      <c r="I264" s="73" t="s">
        <v>288</v>
      </c>
      <c r="J264" s="73"/>
      <c r="K264" s="83">
        <v>9.45999999998104</v>
      </c>
      <c r="L264" s="86" t="s">
        <v>121</v>
      </c>
      <c r="M264" s="87">
        <v>6.3750000000000001E-2</v>
      </c>
      <c r="N264" s="87">
        <v>6.649999999986457E-2</v>
      </c>
      <c r="O264" s="83">
        <v>3916.7886000000003</v>
      </c>
      <c r="P264" s="85">
        <v>98.602000000000004</v>
      </c>
      <c r="Q264" s="73"/>
      <c r="R264" s="83">
        <v>14.768409968000004</v>
      </c>
      <c r="S264" s="84">
        <v>5.6511161448564427E-6</v>
      </c>
      <c r="T264" s="84">
        <f t="shared" si="3"/>
        <v>1.1172832603748939E-2</v>
      </c>
      <c r="U264" s="84">
        <f>R264/'סכום נכסי הקרן'!$C$42</f>
        <v>1.9342176246454133E-3</v>
      </c>
    </row>
    <row r="265" spans="2:21">
      <c r="B265" s="76" t="s">
        <v>653</v>
      </c>
      <c r="C265" s="73" t="s">
        <v>654</v>
      </c>
      <c r="D265" s="86" t="s">
        <v>28</v>
      </c>
      <c r="E265" s="86" t="s">
        <v>28</v>
      </c>
      <c r="F265" s="73" t="s">
        <v>655</v>
      </c>
      <c r="G265" s="86" t="s">
        <v>291</v>
      </c>
      <c r="H265" s="73" t="s">
        <v>652</v>
      </c>
      <c r="I265" s="73" t="s">
        <v>642</v>
      </c>
      <c r="J265" s="73"/>
      <c r="K265" s="83">
        <v>2.429999999990613</v>
      </c>
      <c r="L265" s="86" t="s">
        <v>121</v>
      </c>
      <c r="M265" s="87">
        <v>3.0769999999999999E-2</v>
      </c>
      <c r="N265" s="87">
        <v>8.6899999997572752E-2</v>
      </c>
      <c r="O265" s="83">
        <v>2198.5086800000004</v>
      </c>
      <c r="P265" s="85">
        <v>88.698670000000007</v>
      </c>
      <c r="Q265" s="73"/>
      <c r="R265" s="83">
        <v>7.4569833490000006</v>
      </c>
      <c r="S265" s="84">
        <v>3.6641811333333338E-6</v>
      </c>
      <c r="T265" s="84">
        <f t="shared" si="3"/>
        <v>5.6414757491055137E-3</v>
      </c>
      <c r="U265" s="84">
        <f>R265/'סכום נכסי הקרן'!$C$42</f>
        <v>9.7664058971654185E-4</v>
      </c>
    </row>
    <row r="266" spans="2:21">
      <c r="B266" s="76" t="s">
        <v>656</v>
      </c>
      <c r="C266" s="73" t="s">
        <v>657</v>
      </c>
      <c r="D266" s="86" t="s">
        <v>28</v>
      </c>
      <c r="E266" s="86" t="s">
        <v>28</v>
      </c>
      <c r="F266" s="123">
        <v>516301843</v>
      </c>
      <c r="G266" s="86" t="s">
        <v>658</v>
      </c>
      <c r="H266" s="73" t="s">
        <v>659</v>
      </c>
      <c r="I266" s="73" t="s">
        <v>642</v>
      </c>
      <c r="J266" s="73"/>
      <c r="K266" s="83">
        <v>5.3300000000578018</v>
      </c>
      <c r="L266" s="86" t="s">
        <v>121</v>
      </c>
      <c r="M266" s="87">
        <v>8.5000000000000006E-2</v>
      </c>
      <c r="N266" s="87">
        <v>8.4799999999562573E-2</v>
      </c>
      <c r="O266" s="83">
        <v>1647.4400000000003</v>
      </c>
      <c r="P266" s="85">
        <v>101.60928</v>
      </c>
      <c r="Q266" s="73"/>
      <c r="R266" s="83">
        <v>6.4011920110000009</v>
      </c>
      <c r="S266" s="84">
        <v>2.196586666666667E-6</v>
      </c>
      <c r="T266" s="84">
        <f t="shared" si="3"/>
        <v>4.8427316791939982E-3</v>
      </c>
      <c r="U266" s="84">
        <f>R266/'סכום נכסי הקרן'!$C$42</f>
        <v>8.383636717319774E-4</v>
      </c>
    </row>
    <row r="267" spans="2:21">
      <c r="B267" s="76" t="s">
        <v>660</v>
      </c>
      <c r="C267" s="73" t="s">
        <v>661</v>
      </c>
      <c r="D267" s="86" t="s">
        <v>28</v>
      </c>
      <c r="E267" s="86" t="s">
        <v>28</v>
      </c>
      <c r="F267" s="73" t="s">
        <v>662</v>
      </c>
      <c r="G267" s="86" t="s">
        <v>663</v>
      </c>
      <c r="H267" s="73" t="s">
        <v>659</v>
      </c>
      <c r="I267" s="73" t="s">
        <v>288</v>
      </c>
      <c r="J267" s="73"/>
      <c r="K267" s="83">
        <v>5.6100000010730176</v>
      </c>
      <c r="L267" s="86" t="s">
        <v>123</v>
      </c>
      <c r="M267" s="87">
        <v>4.3749999999999997E-2</v>
      </c>
      <c r="N267" s="87">
        <v>7.1100000010730177E-2</v>
      </c>
      <c r="O267" s="83">
        <v>411.86000000000007</v>
      </c>
      <c r="P267" s="85">
        <v>87.09254</v>
      </c>
      <c r="Q267" s="73"/>
      <c r="R267" s="83">
        <v>1.4538443040000002</v>
      </c>
      <c r="S267" s="84">
        <v>2.7457333333333338E-7</v>
      </c>
      <c r="T267" s="84">
        <f t="shared" ref="T267:T330" si="4">IFERROR(R267/$R$11,0)</f>
        <v>1.0998854362590297E-3</v>
      </c>
      <c r="U267" s="84">
        <f>R267/'סכום נכסי הקרן'!$C$42</f>
        <v>1.9040988721062457E-4</v>
      </c>
    </row>
    <row r="268" spans="2:21">
      <c r="B268" s="76" t="s">
        <v>664</v>
      </c>
      <c r="C268" s="73" t="s">
        <v>665</v>
      </c>
      <c r="D268" s="86" t="s">
        <v>28</v>
      </c>
      <c r="E268" s="86" t="s">
        <v>28</v>
      </c>
      <c r="F268" s="73" t="s">
        <v>662</v>
      </c>
      <c r="G268" s="86" t="s">
        <v>663</v>
      </c>
      <c r="H268" s="73" t="s">
        <v>659</v>
      </c>
      <c r="I268" s="73" t="s">
        <v>288</v>
      </c>
      <c r="J268" s="73"/>
      <c r="K268" s="83">
        <v>4.7499999995696935</v>
      </c>
      <c r="L268" s="86" t="s">
        <v>123</v>
      </c>
      <c r="M268" s="87">
        <v>7.3749999999999996E-2</v>
      </c>
      <c r="N268" s="87">
        <v>6.9599999993229841E-2</v>
      </c>
      <c r="O268" s="83">
        <v>844.31300000000022</v>
      </c>
      <c r="P268" s="85">
        <v>101.86429</v>
      </c>
      <c r="Q268" s="73"/>
      <c r="R268" s="83">
        <v>3.4858826660000006</v>
      </c>
      <c r="S268" s="84">
        <v>1.0553912500000003E-6</v>
      </c>
      <c r="T268" s="84">
        <f t="shared" si="4"/>
        <v>2.6371954454080244E-3</v>
      </c>
      <c r="U268" s="84">
        <f>R268/'סכום נכסי הקרן'!$C$42</f>
        <v>4.565458099167484E-4</v>
      </c>
    </row>
    <row r="269" spans="2:21">
      <c r="B269" s="76" t="s">
        <v>666</v>
      </c>
      <c r="C269" s="73" t="s">
        <v>667</v>
      </c>
      <c r="D269" s="86" t="s">
        <v>28</v>
      </c>
      <c r="E269" s="86" t="s">
        <v>28</v>
      </c>
      <c r="F269" s="73" t="s">
        <v>662</v>
      </c>
      <c r="G269" s="86" t="s">
        <v>663</v>
      </c>
      <c r="H269" s="73" t="s">
        <v>659</v>
      </c>
      <c r="I269" s="73" t="s">
        <v>288</v>
      </c>
      <c r="J269" s="73"/>
      <c r="K269" s="83">
        <v>5.8800000002070218</v>
      </c>
      <c r="L269" s="86" t="s">
        <v>121</v>
      </c>
      <c r="M269" s="87">
        <v>8.1250000000000003E-2</v>
      </c>
      <c r="N269" s="87">
        <v>7.5300000001908479E-2</v>
      </c>
      <c r="O269" s="83">
        <v>782.53400000000011</v>
      </c>
      <c r="P269" s="85">
        <v>103.31054</v>
      </c>
      <c r="Q269" s="73"/>
      <c r="R269" s="83">
        <v>3.0914749970000002</v>
      </c>
      <c r="S269" s="84">
        <v>1.5650680000000002E-6</v>
      </c>
      <c r="T269" s="84">
        <f t="shared" si="4"/>
        <v>2.3388118771755541E-3</v>
      </c>
      <c r="U269" s="84">
        <f>R269/'סכום נכסי הקרן'!$C$42</f>
        <v>4.0489026498482324E-4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89" t="s">
        <v>56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4.9068505774967113</v>
      </c>
      <c r="L271" s="71"/>
      <c r="M271" s="71"/>
      <c r="N271" s="91">
        <v>7.7119055017715349E-2</v>
      </c>
      <c r="O271" s="80"/>
      <c r="P271" s="82"/>
      <c r="Q271" s="71"/>
      <c r="R271" s="80">
        <v>286.40327243099995</v>
      </c>
      <c r="S271" s="71"/>
      <c r="T271" s="81">
        <f t="shared" si="4"/>
        <v>0.21667436284414127</v>
      </c>
      <c r="U271" s="81">
        <f>R271/'סכום נכסי הקרן'!$C$42</f>
        <v>3.7510216637572272E-2</v>
      </c>
    </row>
    <row r="272" spans="2:21">
      <c r="B272" s="76" t="s">
        <v>668</v>
      </c>
      <c r="C272" s="73" t="s">
        <v>669</v>
      </c>
      <c r="D272" s="86" t="s">
        <v>28</v>
      </c>
      <c r="E272" s="86" t="s">
        <v>28</v>
      </c>
      <c r="F272" s="73"/>
      <c r="G272" s="86" t="s">
        <v>670</v>
      </c>
      <c r="H272" s="73" t="s">
        <v>287</v>
      </c>
      <c r="I272" s="73" t="s">
        <v>642</v>
      </c>
      <c r="J272" s="73"/>
      <c r="K272" s="83">
        <v>7.3400000006006456</v>
      </c>
      <c r="L272" s="86" t="s">
        <v>123</v>
      </c>
      <c r="M272" s="87">
        <v>4.2519999999999995E-2</v>
      </c>
      <c r="N272" s="87">
        <v>5.570000000430899E-2</v>
      </c>
      <c r="O272" s="83">
        <v>823.72000000000014</v>
      </c>
      <c r="P272" s="85">
        <v>91.755489999999995</v>
      </c>
      <c r="Q272" s="73"/>
      <c r="R272" s="83">
        <v>3.0633667240000007</v>
      </c>
      <c r="S272" s="84">
        <v>6.5897600000000014E-7</v>
      </c>
      <c r="T272" s="84">
        <f t="shared" si="4"/>
        <v>2.3175469590367734E-3</v>
      </c>
      <c r="U272" s="84">
        <f>R272/'סכום נכסי הקרן'!$C$42</f>
        <v>4.0120892642821855E-4</v>
      </c>
    </row>
    <row r="273" spans="2:21">
      <c r="B273" s="76" t="s">
        <v>671</v>
      </c>
      <c r="C273" s="73" t="s">
        <v>672</v>
      </c>
      <c r="D273" s="86" t="s">
        <v>28</v>
      </c>
      <c r="E273" s="86" t="s">
        <v>28</v>
      </c>
      <c r="F273" s="73"/>
      <c r="G273" s="86" t="s">
        <v>670</v>
      </c>
      <c r="H273" s="73" t="s">
        <v>673</v>
      </c>
      <c r="I273" s="73" t="s">
        <v>642</v>
      </c>
      <c r="J273" s="73"/>
      <c r="K273" s="83">
        <v>0.93999980686414975</v>
      </c>
      <c r="L273" s="86" t="s">
        <v>121</v>
      </c>
      <c r="M273" s="87">
        <v>4.4999999999999998E-2</v>
      </c>
      <c r="N273" s="87">
        <v>8.7599997357088372E-2</v>
      </c>
      <c r="O273" s="83">
        <v>0.53541800000000006</v>
      </c>
      <c r="P273" s="85">
        <v>96.096999999999994</v>
      </c>
      <c r="Q273" s="73"/>
      <c r="R273" s="83">
        <v>1.9675270000000002E-3</v>
      </c>
      <c r="S273" s="84">
        <v>1.0708360000000002E-9</v>
      </c>
      <c r="T273" s="84">
        <f t="shared" si="4"/>
        <v>1.4885048466279369E-6</v>
      </c>
      <c r="U273" s="84">
        <f>R273/'סכום נכסי הקרן'!$C$42</f>
        <v>2.5768687411926506E-7</v>
      </c>
    </row>
    <row r="274" spans="2:21">
      <c r="B274" s="76" t="s">
        <v>674</v>
      </c>
      <c r="C274" s="73" t="s">
        <v>675</v>
      </c>
      <c r="D274" s="86" t="s">
        <v>28</v>
      </c>
      <c r="E274" s="86" t="s">
        <v>28</v>
      </c>
      <c r="F274" s="73"/>
      <c r="G274" s="86" t="s">
        <v>670</v>
      </c>
      <c r="H274" s="73" t="s">
        <v>676</v>
      </c>
      <c r="I274" s="73" t="s">
        <v>677</v>
      </c>
      <c r="J274" s="73"/>
      <c r="K274" s="83">
        <v>6.6300000001639532</v>
      </c>
      <c r="L274" s="86" t="s">
        <v>121</v>
      </c>
      <c r="M274" s="87">
        <v>0.03</v>
      </c>
      <c r="N274" s="87">
        <v>7.1000000001772465E-2</v>
      </c>
      <c r="O274" s="83">
        <v>1523.8820000000005</v>
      </c>
      <c r="P274" s="85">
        <v>77.453670000000002</v>
      </c>
      <c r="Q274" s="73"/>
      <c r="R274" s="83">
        <v>4.5134767020000011</v>
      </c>
      <c r="S274" s="84">
        <v>8.7078971428571454E-7</v>
      </c>
      <c r="T274" s="84">
        <f t="shared" si="4"/>
        <v>3.4146072435444481E-3</v>
      </c>
      <c r="U274" s="84">
        <f>R274/'סכום נכסי הקרן'!$C$42</f>
        <v>5.911297292227806E-4</v>
      </c>
    </row>
    <row r="275" spans="2:21">
      <c r="B275" s="76" t="s">
        <v>678</v>
      </c>
      <c r="C275" s="73" t="s">
        <v>679</v>
      </c>
      <c r="D275" s="86" t="s">
        <v>28</v>
      </c>
      <c r="E275" s="86" t="s">
        <v>28</v>
      </c>
      <c r="F275" s="73"/>
      <c r="G275" s="86" t="s">
        <v>670</v>
      </c>
      <c r="H275" s="73" t="s">
        <v>676</v>
      </c>
      <c r="I275" s="73" t="s">
        <v>677</v>
      </c>
      <c r="J275" s="73"/>
      <c r="K275" s="83">
        <v>7.2600000017873692</v>
      </c>
      <c r="L275" s="86" t="s">
        <v>121</v>
      </c>
      <c r="M275" s="87">
        <v>3.5000000000000003E-2</v>
      </c>
      <c r="N275" s="87">
        <v>7.0500000019381087E-2</v>
      </c>
      <c r="O275" s="83">
        <v>617.79000000000008</v>
      </c>
      <c r="P275" s="85">
        <v>78.625889999999998</v>
      </c>
      <c r="Q275" s="73"/>
      <c r="R275" s="83">
        <v>1.8574807680000001</v>
      </c>
      <c r="S275" s="84">
        <v>1.2355800000000002E-6</v>
      </c>
      <c r="T275" s="84">
        <f t="shared" si="4"/>
        <v>1.405250919395862E-3</v>
      </c>
      <c r="U275" s="84">
        <f>R275/'סכום נכסי הקרן'!$C$42</f>
        <v>2.4327412678076173E-4</v>
      </c>
    </row>
    <row r="276" spans="2:21">
      <c r="B276" s="76" t="s">
        <v>680</v>
      </c>
      <c r="C276" s="73" t="s">
        <v>681</v>
      </c>
      <c r="D276" s="86" t="s">
        <v>28</v>
      </c>
      <c r="E276" s="86" t="s">
        <v>28</v>
      </c>
      <c r="F276" s="73"/>
      <c r="G276" s="86" t="s">
        <v>670</v>
      </c>
      <c r="H276" s="73" t="s">
        <v>682</v>
      </c>
      <c r="I276" s="73" t="s">
        <v>677</v>
      </c>
      <c r="J276" s="73"/>
      <c r="K276" s="83">
        <v>3.7800000002140042</v>
      </c>
      <c r="L276" s="86" t="s">
        <v>121</v>
      </c>
      <c r="M276" s="87">
        <v>3.2000000000000001E-2</v>
      </c>
      <c r="N276" s="87">
        <v>0.12590000000984969</v>
      </c>
      <c r="O276" s="83">
        <v>1317.9520000000002</v>
      </c>
      <c r="P276" s="85">
        <v>72.319329999999994</v>
      </c>
      <c r="Q276" s="73"/>
      <c r="R276" s="83">
        <v>3.6447847990000004</v>
      </c>
      <c r="S276" s="84">
        <v>1.0543616000000003E-6</v>
      </c>
      <c r="T276" s="84">
        <f t="shared" si="4"/>
        <v>2.7574106165899276E-3</v>
      </c>
      <c r="U276" s="84">
        <f>R276/'סכום נכסי הקרן'!$C$42</f>
        <v>4.7735721120560165E-4</v>
      </c>
    </row>
    <row r="277" spans="2:21">
      <c r="B277" s="76" t="s">
        <v>683</v>
      </c>
      <c r="C277" s="73" t="s">
        <v>684</v>
      </c>
      <c r="D277" s="86" t="s">
        <v>28</v>
      </c>
      <c r="E277" s="86" t="s">
        <v>28</v>
      </c>
      <c r="F277" s="73"/>
      <c r="G277" s="86" t="s">
        <v>670</v>
      </c>
      <c r="H277" s="73" t="s">
        <v>685</v>
      </c>
      <c r="I277" s="73" t="s">
        <v>288</v>
      </c>
      <c r="J277" s="73"/>
      <c r="K277" s="83">
        <v>7.3499999998051857</v>
      </c>
      <c r="L277" s="86" t="s">
        <v>123</v>
      </c>
      <c r="M277" s="87">
        <v>4.2500000000000003E-2</v>
      </c>
      <c r="N277" s="87">
        <v>5.6799999998766185E-2</v>
      </c>
      <c r="O277" s="83">
        <v>1647.4400000000003</v>
      </c>
      <c r="P277" s="85">
        <v>92.249340000000004</v>
      </c>
      <c r="Q277" s="73"/>
      <c r="R277" s="83">
        <v>6.1597091320000006</v>
      </c>
      <c r="S277" s="84">
        <v>1.3179520000000003E-6</v>
      </c>
      <c r="T277" s="84">
        <f t="shared" si="4"/>
        <v>4.6600412074651893E-3</v>
      </c>
      <c r="U277" s="84">
        <f>R277/'סכום נכסי הקרן'!$C$42</f>
        <v>8.0673667589261624E-4</v>
      </c>
    </row>
    <row r="278" spans="2:21">
      <c r="B278" s="76" t="s">
        <v>686</v>
      </c>
      <c r="C278" s="73" t="s">
        <v>687</v>
      </c>
      <c r="D278" s="86" t="s">
        <v>28</v>
      </c>
      <c r="E278" s="86" t="s">
        <v>28</v>
      </c>
      <c r="F278" s="73"/>
      <c r="G278" s="86" t="s">
        <v>688</v>
      </c>
      <c r="H278" s="73" t="s">
        <v>685</v>
      </c>
      <c r="I278" s="73" t="s">
        <v>642</v>
      </c>
      <c r="J278" s="73"/>
      <c r="K278" s="83">
        <v>7.6399999992815708</v>
      </c>
      <c r="L278" s="86" t="s">
        <v>121</v>
      </c>
      <c r="M278" s="87">
        <v>5.8749999999999997E-2</v>
      </c>
      <c r="N278" s="87">
        <v>6.4899999995264898E-2</v>
      </c>
      <c r="O278" s="83">
        <v>823.72000000000014</v>
      </c>
      <c r="P278" s="85">
        <v>97.216849999999994</v>
      </c>
      <c r="Q278" s="73"/>
      <c r="R278" s="83">
        <v>3.0622386050000006</v>
      </c>
      <c r="S278" s="84">
        <v>7.488363636363638E-7</v>
      </c>
      <c r="T278" s="84">
        <f t="shared" si="4"/>
        <v>2.316693496492639E-3</v>
      </c>
      <c r="U278" s="84">
        <f>R278/'סכום נכסי הקרן'!$C$42</f>
        <v>4.0106117676138063E-4</v>
      </c>
    </row>
    <row r="279" spans="2:21">
      <c r="B279" s="76" t="s">
        <v>689</v>
      </c>
      <c r="C279" s="73" t="s">
        <v>690</v>
      </c>
      <c r="D279" s="86" t="s">
        <v>28</v>
      </c>
      <c r="E279" s="86" t="s">
        <v>28</v>
      </c>
      <c r="F279" s="73"/>
      <c r="G279" s="86" t="s">
        <v>691</v>
      </c>
      <c r="H279" s="73" t="s">
        <v>685</v>
      </c>
      <c r="I279" s="73" t="s">
        <v>642</v>
      </c>
      <c r="J279" s="73"/>
      <c r="K279" s="83">
        <v>3.5700000002230508</v>
      </c>
      <c r="L279" s="86" t="s">
        <v>124</v>
      </c>
      <c r="M279" s="87">
        <v>4.6249999999999999E-2</v>
      </c>
      <c r="N279" s="87">
        <v>7.0100000003130214E-2</v>
      </c>
      <c r="O279" s="83">
        <v>1235.5800000000002</v>
      </c>
      <c r="P279" s="85">
        <v>92.304349999999999</v>
      </c>
      <c r="Q279" s="73"/>
      <c r="R279" s="83">
        <v>5.3351171330000007</v>
      </c>
      <c r="S279" s="84">
        <v>2.4711600000000003E-6</v>
      </c>
      <c r="T279" s="84">
        <f t="shared" si="4"/>
        <v>4.0362077419004889E-3</v>
      </c>
      <c r="U279" s="84">
        <f>R279/'סכום נכסי הקרן'!$C$42</f>
        <v>6.9873991923003105E-4</v>
      </c>
    </row>
    <row r="280" spans="2:21">
      <c r="B280" s="76" t="s">
        <v>692</v>
      </c>
      <c r="C280" s="73" t="s">
        <v>693</v>
      </c>
      <c r="D280" s="86" t="s">
        <v>28</v>
      </c>
      <c r="E280" s="86" t="s">
        <v>28</v>
      </c>
      <c r="F280" s="73"/>
      <c r="G280" s="86" t="s">
        <v>691</v>
      </c>
      <c r="H280" s="73" t="s">
        <v>641</v>
      </c>
      <c r="I280" s="73" t="s">
        <v>642</v>
      </c>
      <c r="J280" s="73"/>
      <c r="K280" s="83">
        <v>6.8499999994611551</v>
      </c>
      <c r="L280" s="86" t="s">
        <v>121</v>
      </c>
      <c r="M280" s="87">
        <v>6.7419999999999994E-2</v>
      </c>
      <c r="N280" s="87">
        <v>6.6799999995689238E-2</v>
      </c>
      <c r="O280" s="83">
        <v>617.79000000000008</v>
      </c>
      <c r="P280" s="85">
        <v>102.12251000000001</v>
      </c>
      <c r="Q280" s="73"/>
      <c r="R280" s="83">
        <v>2.4125717780000007</v>
      </c>
      <c r="S280" s="84">
        <v>4.9423200000000011E-7</v>
      </c>
      <c r="T280" s="84">
        <f t="shared" si="4"/>
        <v>1.8251972066410166E-3</v>
      </c>
      <c r="U280" s="84">
        <f>R280/'סכום נכסי הקרן'!$C$42</f>
        <v>3.1597435768920964E-4</v>
      </c>
    </row>
    <row r="281" spans="2:21">
      <c r="B281" s="76" t="s">
        <v>694</v>
      </c>
      <c r="C281" s="73" t="s">
        <v>695</v>
      </c>
      <c r="D281" s="86" t="s">
        <v>28</v>
      </c>
      <c r="E281" s="86" t="s">
        <v>28</v>
      </c>
      <c r="F281" s="73"/>
      <c r="G281" s="86" t="s">
        <v>691</v>
      </c>
      <c r="H281" s="73" t="s">
        <v>641</v>
      </c>
      <c r="I281" s="73" t="s">
        <v>642</v>
      </c>
      <c r="J281" s="73"/>
      <c r="K281" s="83">
        <v>5.1699999996173016</v>
      </c>
      <c r="L281" s="86" t="s">
        <v>121</v>
      </c>
      <c r="M281" s="87">
        <v>3.9329999999999997E-2</v>
      </c>
      <c r="N281" s="87">
        <v>7.0199999993677153E-2</v>
      </c>
      <c r="O281" s="83">
        <v>1282.9439000000002</v>
      </c>
      <c r="P281" s="85">
        <v>85.751649999999998</v>
      </c>
      <c r="Q281" s="73"/>
      <c r="R281" s="83">
        <v>4.2069566329999999</v>
      </c>
      <c r="S281" s="84">
        <v>8.5529593333333346E-7</v>
      </c>
      <c r="T281" s="84">
        <f t="shared" si="4"/>
        <v>3.1827138015254916E-3</v>
      </c>
      <c r="U281" s="84">
        <f>R281/'סכום נכסי הקרן'!$C$42</f>
        <v>5.5098481714003318E-4</v>
      </c>
    </row>
    <row r="282" spans="2:21">
      <c r="B282" s="76" t="s">
        <v>696</v>
      </c>
      <c r="C282" s="73" t="s">
        <v>697</v>
      </c>
      <c r="D282" s="86" t="s">
        <v>28</v>
      </c>
      <c r="E282" s="86" t="s">
        <v>28</v>
      </c>
      <c r="F282" s="73"/>
      <c r="G282" s="86" t="s">
        <v>698</v>
      </c>
      <c r="H282" s="73" t="s">
        <v>641</v>
      </c>
      <c r="I282" s="73" t="s">
        <v>288</v>
      </c>
      <c r="J282" s="73"/>
      <c r="K282" s="83">
        <v>2.8000000000615821</v>
      </c>
      <c r="L282" s="86" t="s">
        <v>121</v>
      </c>
      <c r="M282" s="87">
        <v>4.7500000000000001E-2</v>
      </c>
      <c r="N282" s="87">
        <v>8.6100000005049734E-2</v>
      </c>
      <c r="O282" s="83">
        <v>947.27800000000013</v>
      </c>
      <c r="P282" s="85">
        <v>89.656170000000003</v>
      </c>
      <c r="Q282" s="73"/>
      <c r="R282" s="83">
        <v>3.2476969760000007</v>
      </c>
      <c r="S282" s="84">
        <v>6.3151866666666677E-7</v>
      </c>
      <c r="T282" s="84">
        <f t="shared" si="4"/>
        <v>2.4569994155886525E-3</v>
      </c>
      <c r="U282" s="84">
        <f>R282/'סכום נכסי הקרן'!$C$42</f>
        <v>4.2535064669101363E-4</v>
      </c>
    </row>
    <row r="283" spans="2:21">
      <c r="B283" s="76" t="s">
        <v>699</v>
      </c>
      <c r="C283" s="73" t="s">
        <v>700</v>
      </c>
      <c r="D283" s="86" t="s">
        <v>28</v>
      </c>
      <c r="E283" s="86" t="s">
        <v>28</v>
      </c>
      <c r="F283" s="73"/>
      <c r="G283" s="86" t="s">
        <v>698</v>
      </c>
      <c r="H283" s="73" t="s">
        <v>641</v>
      </c>
      <c r="I283" s="73" t="s">
        <v>288</v>
      </c>
      <c r="J283" s="73"/>
      <c r="K283" s="83">
        <v>5.8299999994486997</v>
      </c>
      <c r="L283" s="86" t="s">
        <v>121</v>
      </c>
      <c r="M283" s="87">
        <v>5.1249999999999997E-2</v>
      </c>
      <c r="N283" s="87">
        <v>8.2199999988603376E-2</v>
      </c>
      <c r="O283" s="83">
        <v>677.50970000000007</v>
      </c>
      <c r="P283" s="85">
        <v>83.315420000000003</v>
      </c>
      <c r="Q283" s="73"/>
      <c r="R283" s="83">
        <v>2.1585333930000008</v>
      </c>
      <c r="S283" s="84">
        <v>4.5167313333333336E-7</v>
      </c>
      <c r="T283" s="84">
        <f t="shared" si="4"/>
        <v>1.6330080436450154E-3</v>
      </c>
      <c r="U283" s="84">
        <f>R283/'סכום נכסי הקרן'!$C$42</f>
        <v>2.8270296810372681E-4</v>
      </c>
    </row>
    <row r="284" spans="2:21">
      <c r="B284" s="76" t="s">
        <v>701</v>
      </c>
      <c r="C284" s="73" t="s">
        <v>702</v>
      </c>
      <c r="D284" s="86" t="s">
        <v>28</v>
      </c>
      <c r="E284" s="86" t="s">
        <v>28</v>
      </c>
      <c r="F284" s="73"/>
      <c r="G284" s="86" t="s">
        <v>703</v>
      </c>
      <c r="H284" s="73" t="s">
        <v>645</v>
      </c>
      <c r="I284" s="73" t="s">
        <v>288</v>
      </c>
      <c r="J284" s="73"/>
      <c r="K284" s="83">
        <v>7.149999999180463</v>
      </c>
      <c r="L284" s="86" t="s">
        <v>121</v>
      </c>
      <c r="M284" s="87">
        <v>3.3000000000000002E-2</v>
      </c>
      <c r="N284" s="87">
        <v>6.4999999992068985E-2</v>
      </c>
      <c r="O284" s="83">
        <v>1235.5800000000002</v>
      </c>
      <c r="P284" s="85">
        <v>80.058000000000007</v>
      </c>
      <c r="Q284" s="73"/>
      <c r="R284" s="83">
        <v>3.7826267540000007</v>
      </c>
      <c r="S284" s="84">
        <v>3.0889500000000004E-7</v>
      </c>
      <c r="T284" s="84">
        <f t="shared" si="4"/>
        <v>2.8616930066593755E-3</v>
      </c>
      <c r="U284" s="84">
        <f>R284/'סכום נכסי הקרן'!$C$42</f>
        <v>4.9541036244898408E-4</v>
      </c>
    </row>
    <row r="285" spans="2:21">
      <c r="B285" s="76" t="s">
        <v>704</v>
      </c>
      <c r="C285" s="73" t="s">
        <v>705</v>
      </c>
      <c r="D285" s="86" t="s">
        <v>28</v>
      </c>
      <c r="E285" s="86" t="s">
        <v>28</v>
      </c>
      <c r="F285" s="73"/>
      <c r="G285" s="86" t="s">
        <v>670</v>
      </c>
      <c r="H285" s="73" t="s">
        <v>706</v>
      </c>
      <c r="I285" s="73" t="s">
        <v>677</v>
      </c>
      <c r="J285" s="73"/>
      <c r="K285" s="83">
        <v>6.7199999993828587</v>
      </c>
      <c r="L285" s="86" t="s">
        <v>123</v>
      </c>
      <c r="M285" s="87">
        <v>5.7999999999999996E-2</v>
      </c>
      <c r="N285" s="87">
        <v>5.3899999993442881E-2</v>
      </c>
      <c r="O285" s="83">
        <v>617.79000000000008</v>
      </c>
      <c r="P285" s="85">
        <v>103.53984</v>
      </c>
      <c r="Q285" s="73"/>
      <c r="R285" s="83">
        <v>2.5926010300000004</v>
      </c>
      <c r="S285" s="84">
        <v>1.2355800000000002E-6</v>
      </c>
      <c r="T285" s="84">
        <f t="shared" si="4"/>
        <v>1.9613958022063134E-3</v>
      </c>
      <c r="U285" s="84">
        <f>R285/'סכום נכסי הקרן'!$C$42</f>
        <v>3.3955277628164033E-4</v>
      </c>
    </row>
    <row r="286" spans="2:21">
      <c r="B286" s="76" t="s">
        <v>707</v>
      </c>
      <c r="C286" s="73" t="s">
        <v>708</v>
      </c>
      <c r="D286" s="86" t="s">
        <v>28</v>
      </c>
      <c r="E286" s="86" t="s">
        <v>28</v>
      </c>
      <c r="F286" s="73"/>
      <c r="G286" s="86" t="s">
        <v>691</v>
      </c>
      <c r="H286" s="73" t="s">
        <v>645</v>
      </c>
      <c r="I286" s="73" t="s">
        <v>642</v>
      </c>
      <c r="J286" s="73"/>
      <c r="K286" s="83">
        <v>7.1900000007374159</v>
      </c>
      <c r="L286" s="86" t="s">
        <v>121</v>
      </c>
      <c r="M286" s="87">
        <v>6.1740000000000003E-2</v>
      </c>
      <c r="N286" s="87">
        <v>6.7900000007374159E-2</v>
      </c>
      <c r="O286" s="83">
        <v>617.79000000000008</v>
      </c>
      <c r="P286" s="85">
        <v>97.583749999999995</v>
      </c>
      <c r="Q286" s="73"/>
      <c r="R286" s="83">
        <v>2.3053467700000008</v>
      </c>
      <c r="S286" s="84">
        <v>1.9305937500000002E-7</v>
      </c>
      <c r="T286" s="84">
        <f t="shared" si="4"/>
        <v>1.7440776366998067E-3</v>
      </c>
      <c r="U286" s="84">
        <f>R286/'סכום נכסי הקרן'!$C$42</f>
        <v>3.0193110586144154E-4</v>
      </c>
    </row>
    <row r="287" spans="2:21">
      <c r="B287" s="76" t="s">
        <v>709</v>
      </c>
      <c r="C287" s="73" t="s">
        <v>710</v>
      </c>
      <c r="D287" s="86" t="s">
        <v>28</v>
      </c>
      <c r="E287" s="86" t="s">
        <v>28</v>
      </c>
      <c r="F287" s="73"/>
      <c r="G287" s="86" t="s">
        <v>711</v>
      </c>
      <c r="H287" s="73" t="s">
        <v>645</v>
      </c>
      <c r="I287" s="73" t="s">
        <v>288</v>
      </c>
      <c r="J287" s="73"/>
      <c r="K287" s="83">
        <v>7.0000000004945768</v>
      </c>
      <c r="L287" s="86" t="s">
        <v>121</v>
      </c>
      <c r="M287" s="87">
        <v>6.4000000000000001E-2</v>
      </c>
      <c r="N287" s="87">
        <v>6.7500000006182212E-2</v>
      </c>
      <c r="O287" s="83">
        <v>535.41800000000012</v>
      </c>
      <c r="P287" s="85">
        <v>98.754000000000005</v>
      </c>
      <c r="Q287" s="73"/>
      <c r="R287" s="83">
        <v>2.0219273490000007</v>
      </c>
      <c r="S287" s="84">
        <v>5.3541800000000017E-7</v>
      </c>
      <c r="T287" s="84">
        <f t="shared" si="4"/>
        <v>1.5296606646394569E-3</v>
      </c>
      <c r="U287" s="84">
        <f>R287/'סכום נכסי הקרן'!$C$42</f>
        <v>2.6481168403791279E-4</v>
      </c>
    </row>
    <row r="288" spans="2:21">
      <c r="B288" s="76" t="s">
        <v>712</v>
      </c>
      <c r="C288" s="73" t="s">
        <v>713</v>
      </c>
      <c r="D288" s="86" t="s">
        <v>28</v>
      </c>
      <c r="E288" s="86" t="s">
        <v>28</v>
      </c>
      <c r="F288" s="73"/>
      <c r="G288" s="86" t="s">
        <v>691</v>
      </c>
      <c r="H288" s="73" t="s">
        <v>645</v>
      </c>
      <c r="I288" s="73" t="s">
        <v>642</v>
      </c>
      <c r="J288" s="73"/>
      <c r="K288" s="83">
        <v>4.280000000494887</v>
      </c>
      <c r="L288" s="86" t="s">
        <v>123</v>
      </c>
      <c r="M288" s="87">
        <v>4.1250000000000002E-2</v>
      </c>
      <c r="N288" s="87">
        <v>5.5400000005887434E-2</v>
      </c>
      <c r="O288" s="83">
        <v>1223.2242000000003</v>
      </c>
      <c r="P288" s="85">
        <v>94.556010000000001</v>
      </c>
      <c r="Q288" s="73"/>
      <c r="R288" s="83">
        <v>4.6879450560000002</v>
      </c>
      <c r="S288" s="84">
        <v>1.2232242000000003E-6</v>
      </c>
      <c r="T288" s="84">
        <f t="shared" si="4"/>
        <v>3.5465988200321899E-3</v>
      </c>
      <c r="U288" s="84">
        <f>R288/'סכום נכסי הקרן'!$C$42</f>
        <v>6.1397983739155959E-4</v>
      </c>
    </row>
    <row r="289" spans="2:21">
      <c r="B289" s="76" t="s">
        <v>714</v>
      </c>
      <c r="C289" s="73" t="s">
        <v>715</v>
      </c>
      <c r="D289" s="86" t="s">
        <v>28</v>
      </c>
      <c r="E289" s="86" t="s">
        <v>28</v>
      </c>
      <c r="F289" s="73"/>
      <c r="G289" s="86" t="s">
        <v>716</v>
      </c>
      <c r="H289" s="73" t="s">
        <v>645</v>
      </c>
      <c r="I289" s="73" t="s">
        <v>642</v>
      </c>
      <c r="J289" s="73"/>
      <c r="K289" s="83">
        <v>6.919999999967966</v>
      </c>
      <c r="L289" s="86" t="s">
        <v>121</v>
      </c>
      <c r="M289" s="87">
        <v>6.7979999999999999E-2</v>
      </c>
      <c r="N289" s="87">
        <v>7.0699999999946611E-2</v>
      </c>
      <c r="O289" s="83">
        <v>1976.9280000000006</v>
      </c>
      <c r="P289" s="85">
        <v>99.102599999999995</v>
      </c>
      <c r="Q289" s="73"/>
      <c r="R289" s="83">
        <v>7.4919312720000004</v>
      </c>
      <c r="S289" s="84">
        <v>1.9769280000000004E-6</v>
      </c>
      <c r="T289" s="84">
        <f t="shared" si="4"/>
        <v>5.6679151081410334E-3</v>
      </c>
      <c r="U289" s="84">
        <f>R289/'סכום נכסי הקרן'!$C$42</f>
        <v>9.8121771675715227E-4</v>
      </c>
    </row>
    <row r="290" spans="2:21">
      <c r="B290" s="76" t="s">
        <v>717</v>
      </c>
      <c r="C290" s="73" t="s">
        <v>718</v>
      </c>
      <c r="D290" s="86" t="s">
        <v>28</v>
      </c>
      <c r="E290" s="86" t="s">
        <v>28</v>
      </c>
      <c r="F290" s="73"/>
      <c r="G290" s="86" t="s">
        <v>670</v>
      </c>
      <c r="H290" s="73" t="s">
        <v>645</v>
      </c>
      <c r="I290" s="73" t="s">
        <v>288</v>
      </c>
      <c r="J290" s="73"/>
      <c r="K290" s="83">
        <v>6.7500000009714025</v>
      </c>
      <c r="L290" s="86" t="s">
        <v>121</v>
      </c>
      <c r="M290" s="87">
        <v>0.06</v>
      </c>
      <c r="N290" s="87">
        <v>7.3200000008437335E-2</v>
      </c>
      <c r="O290" s="83">
        <v>1029.6500000000003</v>
      </c>
      <c r="P290" s="85">
        <v>91.508330000000001</v>
      </c>
      <c r="Q290" s="73"/>
      <c r="R290" s="83">
        <v>3.6030322780000006</v>
      </c>
      <c r="S290" s="84">
        <v>8.5804166666666695E-7</v>
      </c>
      <c r="T290" s="84">
        <f t="shared" si="4"/>
        <v>2.7258233347546928E-3</v>
      </c>
      <c r="U290" s="84">
        <f>R290/'סכום נכסי הקרן'!$C$42</f>
        <v>4.7188888643898402E-4</v>
      </c>
    </row>
    <row r="291" spans="2:21">
      <c r="B291" s="76" t="s">
        <v>719</v>
      </c>
      <c r="C291" s="73" t="s">
        <v>720</v>
      </c>
      <c r="D291" s="86" t="s">
        <v>28</v>
      </c>
      <c r="E291" s="86" t="s">
        <v>28</v>
      </c>
      <c r="F291" s="73"/>
      <c r="G291" s="86" t="s">
        <v>711</v>
      </c>
      <c r="H291" s="73" t="s">
        <v>645</v>
      </c>
      <c r="I291" s="73" t="s">
        <v>642</v>
      </c>
      <c r="J291" s="73"/>
      <c r="K291" s="83">
        <v>6.9100000024303672</v>
      </c>
      <c r="L291" s="86" t="s">
        <v>121</v>
      </c>
      <c r="M291" s="87">
        <v>6.3750000000000001E-2</v>
      </c>
      <c r="N291" s="87">
        <v>6.620000001630498E-2</v>
      </c>
      <c r="O291" s="83">
        <v>345.96240000000006</v>
      </c>
      <c r="P291" s="85">
        <v>98.280749999999998</v>
      </c>
      <c r="Q291" s="73"/>
      <c r="R291" s="83">
        <v>1.3002152240000002</v>
      </c>
      <c r="S291" s="84">
        <v>4.9423200000000011E-7</v>
      </c>
      <c r="T291" s="84">
        <f t="shared" si="4"/>
        <v>9.8365951907314559E-4</v>
      </c>
      <c r="U291" s="84">
        <f>R291/'סכום נכסי הקרן'!$C$42</f>
        <v>1.7028909730582608E-4</v>
      </c>
    </row>
    <row r="292" spans="2:21">
      <c r="B292" s="76" t="s">
        <v>721</v>
      </c>
      <c r="C292" s="73" t="s">
        <v>722</v>
      </c>
      <c r="D292" s="86" t="s">
        <v>28</v>
      </c>
      <c r="E292" s="86" t="s">
        <v>28</v>
      </c>
      <c r="F292" s="73"/>
      <c r="G292" s="86" t="s">
        <v>691</v>
      </c>
      <c r="H292" s="73" t="s">
        <v>645</v>
      </c>
      <c r="I292" s="73" t="s">
        <v>642</v>
      </c>
      <c r="J292" s="73"/>
      <c r="K292" s="83">
        <v>3.4599999996849564</v>
      </c>
      <c r="L292" s="86" t="s">
        <v>121</v>
      </c>
      <c r="M292" s="87">
        <v>8.1250000000000003E-2</v>
      </c>
      <c r="N292" s="87">
        <v>8.1599999993699115E-2</v>
      </c>
      <c r="O292" s="83">
        <v>823.72000000000014</v>
      </c>
      <c r="P292" s="85">
        <v>100.77016999999999</v>
      </c>
      <c r="Q292" s="73"/>
      <c r="R292" s="83">
        <v>3.1741648000000007</v>
      </c>
      <c r="S292" s="84">
        <v>4.7069714285714293E-7</v>
      </c>
      <c r="T292" s="84">
        <f t="shared" si="4"/>
        <v>2.4013696832601516E-3</v>
      </c>
      <c r="U292" s="84">
        <f>R292/'סכום נכסי הקרן'!$C$42</f>
        <v>4.1572014272302351E-4</v>
      </c>
    </row>
    <row r="293" spans="2:21">
      <c r="B293" s="76" t="s">
        <v>723</v>
      </c>
      <c r="C293" s="73" t="s">
        <v>724</v>
      </c>
      <c r="D293" s="86" t="s">
        <v>28</v>
      </c>
      <c r="E293" s="86" t="s">
        <v>28</v>
      </c>
      <c r="F293" s="73"/>
      <c r="G293" s="86" t="s">
        <v>691</v>
      </c>
      <c r="H293" s="73" t="s">
        <v>652</v>
      </c>
      <c r="I293" s="73" t="s">
        <v>642</v>
      </c>
      <c r="J293" s="73"/>
      <c r="K293" s="83">
        <v>4.1999999997952946</v>
      </c>
      <c r="L293" s="86" t="s">
        <v>123</v>
      </c>
      <c r="M293" s="87">
        <v>7.2499999999999995E-2</v>
      </c>
      <c r="N293" s="87">
        <v>7.5999999997270598E-2</v>
      </c>
      <c r="O293" s="83">
        <v>1470.3402000000001</v>
      </c>
      <c r="P293" s="85">
        <v>98.366420000000005</v>
      </c>
      <c r="Q293" s="73"/>
      <c r="R293" s="83">
        <v>5.8620838960000006</v>
      </c>
      <c r="S293" s="84">
        <v>1.1762721600000001E-6</v>
      </c>
      <c r="T293" s="84">
        <f t="shared" si="4"/>
        <v>4.4348770261020956E-3</v>
      </c>
      <c r="U293" s="84">
        <f>R293/'סכום נכסי הקרן'!$C$42</f>
        <v>7.6775671946820699E-4</v>
      </c>
    </row>
    <row r="294" spans="2:21">
      <c r="B294" s="76" t="s">
        <v>725</v>
      </c>
      <c r="C294" s="73" t="s">
        <v>726</v>
      </c>
      <c r="D294" s="86" t="s">
        <v>28</v>
      </c>
      <c r="E294" s="86" t="s">
        <v>28</v>
      </c>
      <c r="F294" s="73"/>
      <c r="G294" s="86" t="s">
        <v>691</v>
      </c>
      <c r="H294" s="73" t="s">
        <v>652</v>
      </c>
      <c r="I294" s="73" t="s">
        <v>642</v>
      </c>
      <c r="J294" s="73"/>
      <c r="K294" s="83">
        <v>7.0000000003243068</v>
      </c>
      <c r="L294" s="86" t="s">
        <v>121</v>
      </c>
      <c r="M294" s="87">
        <v>7.1190000000000003E-2</v>
      </c>
      <c r="N294" s="87">
        <v>7.6600000004086261E-2</v>
      </c>
      <c r="O294" s="83">
        <v>823.72000000000014</v>
      </c>
      <c r="P294" s="85">
        <v>97.892080000000007</v>
      </c>
      <c r="Q294" s="73"/>
      <c r="R294" s="83">
        <v>3.0835076390000005</v>
      </c>
      <c r="S294" s="84">
        <v>5.4914666666666675E-7</v>
      </c>
      <c r="T294" s="84">
        <f t="shared" si="4"/>
        <v>2.3327842846709431E-3</v>
      </c>
      <c r="U294" s="84">
        <f>R294/'סכום נכסי הקרן'!$C$42</f>
        <v>4.0384678066262127E-4</v>
      </c>
    </row>
    <row r="295" spans="2:21">
      <c r="B295" s="76" t="s">
        <v>727</v>
      </c>
      <c r="C295" s="73" t="s">
        <v>728</v>
      </c>
      <c r="D295" s="86" t="s">
        <v>28</v>
      </c>
      <c r="E295" s="86" t="s">
        <v>28</v>
      </c>
      <c r="F295" s="73"/>
      <c r="G295" s="86" t="s">
        <v>716</v>
      </c>
      <c r="H295" s="73" t="s">
        <v>652</v>
      </c>
      <c r="I295" s="73" t="s">
        <v>642</v>
      </c>
      <c r="J295" s="73"/>
      <c r="K295" s="83">
        <v>3.0500000000433229</v>
      </c>
      <c r="L295" s="86" t="s">
        <v>121</v>
      </c>
      <c r="M295" s="87">
        <v>2.6249999999999999E-2</v>
      </c>
      <c r="N295" s="87">
        <v>7.6099999998931342E-2</v>
      </c>
      <c r="O295" s="83">
        <v>1044.2710300000003</v>
      </c>
      <c r="P295" s="85">
        <v>86.704629999999995</v>
      </c>
      <c r="Q295" s="73"/>
      <c r="R295" s="83">
        <v>3.4623692170000009</v>
      </c>
      <c r="S295" s="84">
        <v>8.4101935855897673E-7</v>
      </c>
      <c r="T295" s="84">
        <f t="shared" si="4"/>
        <v>2.6194066766656193E-3</v>
      </c>
      <c r="U295" s="84">
        <f>R295/'סכום נכסי הקרן'!$C$42</f>
        <v>4.5346625513931828E-4</v>
      </c>
    </row>
    <row r="296" spans="2:21">
      <c r="B296" s="76" t="s">
        <v>729</v>
      </c>
      <c r="C296" s="73" t="s">
        <v>730</v>
      </c>
      <c r="D296" s="86" t="s">
        <v>28</v>
      </c>
      <c r="E296" s="86" t="s">
        <v>28</v>
      </c>
      <c r="F296" s="73"/>
      <c r="G296" s="86" t="s">
        <v>716</v>
      </c>
      <c r="H296" s="73" t="s">
        <v>652</v>
      </c>
      <c r="I296" s="73" t="s">
        <v>642</v>
      </c>
      <c r="J296" s="73"/>
      <c r="K296" s="83">
        <v>1.8899999995876546</v>
      </c>
      <c r="L296" s="86" t="s">
        <v>121</v>
      </c>
      <c r="M296" s="87">
        <v>7.0499999999999993E-2</v>
      </c>
      <c r="N296" s="87">
        <v>6.9299999993339037E-2</v>
      </c>
      <c r="O296" s="83">
        <v>411.86000000000007</v>
      </c>
      <c r="P296" s="85">
        <v>100.08857999999999</v>
      </c>
      <c r="Q296" s="73"/>
      <c r="R296" s="83">
        <v>1.5763477850000001</v>
      </c>
      <c r="S296" s="84">
        <v>5.1884474969828753E-7</v>
      </c>
      <c r="T296" s="84">
        <f t="shared" si="4"/>
        <v>1.1925637198085277E-3</v>
      </c>
      <c r="U296" s="84">
        <f>R296/'סכום נכסי הקרן'!$C$42</f>
        <v>2.0645415958280486E-4</v>
      </c>
    </row>
    <row r="297" spans="2:21">
      <c r="B297" s="76" t="s">
        <v>731</v>
      </c>
      <c r="C297" s="73" t="s">
        <v>732</v>
      </c>
      <c r="D297" s="86" t="s">
        <v>28</v>
      </c>
      <c r="E297" s="86" t="s">
        <v>28</v>
      </c>
      <c r="F297" s="73"/>
      <c r="G297" s="86" t="s">
        <v>658</v>
      </c>
      <c r="H297" s="73" t="s">
        <v>652</v>
      </c>
      <c r="I297" s="73" t="s">
        <v>288</v>
      </c>
      <c r="J297" s="73"/>
      <c r="K297" s="83">
        <v>3.400000000412406</v>
      </c>
      <c r="L297" s="86" t="s">
        <v>121</v>
      </c>
      <c r="M297" s="87">
        <v>5.5E-2</v>
      </c>
      <c r="N297" s="87">
        <v>9.540000001690864E-2</v>
      </c>
      <c r="O297" s="83">
        <v>288.30200000000008</v>
      </c>
      <c r="P297" s="85">
        <v>87.977109999999996</v>
      </c>
      <c r="Q297" s="73"/>
      <c r="R297" s="83">
        <v>0.96991848400000014</v>
      </c>
      <c r="S297" s="84">
        <v>2.8830200000000006E-7</v>
      </c>
      <c r="T297" s="84">
        <f t="shared" si="4"/>
        <v>7.3377817141417683E-4</v>
      </c>
      <c r="U297" s="84">
        <f>R297/'סכום נכסי הקרן'!$C$42</f>
        <v>1.2703015627864645E-4</v>
      </c>
    </row>
    <row r="298" spans="2:21">
      <c r="B298" s="76" t="s">
        <v>733</v>
      </c>
      <c r="C298" s="73" t="s">
        <v>734</v>
      </c>
      <c r="D298" s="86" t="s">
        <v>28</v>
      </c>
      <c r="E298" s="86" t="s">
        <v>28</v>
      </c>
      <c r="F298" s="73"/>
      <c r="G298" s="86" t="s">
        <v>658</v>
      </c>
      <c r="H298" s="73" t="s">
        <v>652</v>
      </c>
      <c r="I298" s="73" t="s">
        <v>288</v>
      </c>
      <c r="J298" s="73"/>
      <c r="K298" s="83">
        <v>2.980000000166334</v>
      </c>
      <c r="L298" s="86" t="s">
        <v>121</v>
      </c>
      <c r="M298" s="87">
        <v>0.06</v>
      </c>
      <c r="N298" s="87">
        <v>9.0700000007309961E-2</v>
      </c>
      <c r="O298" s="83">
        <v>1297.7708600000003</v>
      </c>
      <c r="P298" s="85">
        <v>92.069670000000002</v>
      </c>
      <c r="Q298" s="73"/>
      <c r="R298" s="83">
        <v>4.5691190380000011</v>
      </c>
      <c r="S298" s="84">
        <v>1.7303611466666671E-6</v>
      </c>
      <c r="T298" s="84">
        <f t="shared" si="4"/>
        <v>3.4567026693320992E-3</v>
      </c>
      <c r="U298" s="84">
        <f>R298/'סכום נכסי הקרן'!$C$42</f>
        <v>5.9841720209229338E-4</v>
      </c>
    </row>
    <row r="299" spans="2:21">
      <c r="B299" s="76" t="s">
        <v>735</v>
      </c>
      <c r="C299" s="73" t="s">
        <v>736</v>
      </c>
      <c r="D299" s="86" t="s">
        <v>28</v>
      </c>
      <c r="E299" s="86" t="s">
        <v>28</v>
      </c>
      <c r="F299" s="73"/>
      <c r="G299" s="86" t="s">
        <v>737</v>
      </c>
      <c r="H299" s="73" t="s">
        <v>652</v>
      </c>
      <c r="I299" s="73" t="s">
        <v>288</v>
      </c>
      <c r="J299" s="73"/>
      <c r="K299" s="83">
        <v>6.0900000002980894</v>
      </c>
      <c r="L299" s="86" t="s">
        <v>123</v>
      </c>
      <c r="M299" s="87">
        <v>6.6250000000000003E-2</v>
      </c>
      <c r="N299" s="87">
        <v>6.4600000004140914E-2</v>
      </c>
      <c r="O299" s="83">
        <v>1647.4400000000003</v>
      </c>
      <c r="P299" s="85">
        <v>101.98945000000001</v>
      </c>
      <c r="Q299" s="73"/>
      <c r="R299" s="83">
        <v>6.8100795329999997</v>
      </c>
      <c r="S299" s="84">
        <v>2.196586666666667E-6</v>
      </c>
      <c r="T299" s="84">
        <f t="shared" si="4"/>
        <v>5.1520697763193166E-3</v>
      </c>
      <c r="U299" s="84">
        <f>R299/'סכום נכסי הקרן'!$C$42</f>
        <v>8.9191564200255156E-4</v>
      </c>
    </row>
    <row r="300" spans="2:21">
      <c r="B300" s="76" t="s">
        <v>738</v>
      </c>
      <c r="C300" s="73" t="s">
        <v>739</v>
      </c>
      <c r="D300" s="86" t="s">
        <v>28</v>
      </c>
      <c r="E300" s="86" t="s">
        <v>28</v>
      </c>
      <c r="F300" s="73"/>
      <c r="G300" s="86" t="s">
        <v>716</v>
      </c>
      <c r="H300" s="73" t="s">
        <v>652</v>
      </c>
      <c r="I300" s="73" t="s">
        <v>288</v>
      </c>
      <c r="J300" s="73"/>
      <c r="K300" s="83">
        <v>1.3300000001771564</v>
      </c>
      <c r="L300" s="86" t="s">
        <v>121</v>
      </c>
      <c r="M300" s="87">
        <v>4.2500000000000003E-2</v>
      </c>
      <c r="N300" s="87">
        <v>7.6200000006785992E-2</v>
      </c>
      <c r="O300" s="83">
        <v>906.0920000000001</v>
      </c>
      <c r="P300" s="85">
        <v>96.11806</v>
      </c>
      <c r="Q300" s="73"/>
      <c r="R300" s="83">
        <v>3.3303904770000003</v>
      </c>
      <c r="S300" s="84">
        <v>1.9075621052631581E-6</v>
      </c>
      <c r="T300" s="84">
        <f t="shared" si="4"/>
        <v>2.5195600193430772E-3</v>
      </c>
      <c r="U300" s="84">
        <f>R300/'סכום נכסי הקרן'!$C$42</f>
        <v>4.3618100875601615E-4</v>
      </c>
    </row>
    <row r="301" spans="2:21">
      <c r="B301" s="76" t="s">
        <v>740</v>
      </c>
      <c r="C301" s="73" t="s">
        <v>741</v>
      </c>
      <c r="D301" s="86" t="s">
        <v>28</v>
      </c>
      <c r="E301" s="86" t="s">
        <v>28</v>
      </c>
      <c r="F301" s="73"/>
      <c r="G301" s="86" t="s">
        <v>716</v>
      </c>
      <c r="H301" s="73" t="s">
        <v>652</v>
      </c>
      <c r="I301" s="73" t="s">
        <v>288</v>
      </c>
      <c r="J301" s="73"/>
      <c r="K301" s="83">
        <v>4.559999998125897</v>
      </c>
      <c r="L301" s="86" t="s">
        <v>121</v>
      </c>
      <c r="M301" s="87">
        <v>3.125E-2</v>
      </c>
      <c r="N301" s="87">
        <v>7.6599999974346286E-2</v>
      </c>
      <c r="O301" s="83">
        <v>411.86000000000007</v>
      </c>
      <c r="P301" s="85">
        <v>82.666330000000002</v>
      </c>
      <c r="Q301" s="73"/>
      <c r="R301" s="83">
        <v>1.301955599</v>
      </c>
      <c r="S301" s="84">
        <v>5.4914666666666675E-7</v>
      </c>
      <c r="T301" s="84">
        <f t="shared" si="4"/>
        <v>9.8497617527275533E-4</v>
      </c>
      <c r="U301" s="84">
        <f>R301/'סכום נכסי הקרן'!$C$42</f>
        <v>1.7051703409833019E-4</v>
      </c>
    </row>
    <row r="302" spans="2:21">
      <c r="B302" s="76" t="s">
        <v>742</v>
      </c>
      <c r="C302" s="73" t="s">
        <v>743</v>
      </c>
      <c r="D302" s="86" t="s">
        <v>28</v>
      </c>
      <c r="E302" s="86" t="s">
        <v>28</v>
      </c>
      <c r="F302" s="73"/>
      <c r="G302" s="86" t="s">
        <v>737</v>
      </c>
      <c r="H302" s="73" t="s">
        <v>652</v>
      </c>
      <c r="I302" s="73" t="s">
        <v>642</v>
      </c>
      <c r="J302" s="73"/>
      <c r="K302" s="83">
        <v>4.3599999997747654</v>
      </c>
      <c r="L302" s="86" t="s">
        <v>123</v>
      </c>
      <c r="M302" s="87">
        <v>4.8750000000000002E-2</v>
      </c>
      <c r="N302" s="87">
        <v>5.7099999994932225E-2</v>
      </c>
      <c r="O302" s="83">
        <v>1128.4964000000002</v>
      </c>
      <c r="P302" s="85">
        <v>97.068420000000003</v>
      </c>
      <c r="Q302" s="73"/>
      <c r="R302" s="83">
        <v>4.4398208750000014</v>
      </c>
      <c r="S302" s="84">
        <v>1.1284964000000001E-6</v>
      </c>
      <c r="T302" s="84">
        <f t="shared" si="4"/>
        <v>3.3588839647930571E-3</v>
      </c>
      <c r="U302" s="84">
        <f>R302/'סכום נכסי הקרן'!$C$42</f>
        <v>5.8148303069193482E-4</v>
      </c>
    </row>
    <row r="303" spans="2:21">
      <c r="B303" s="76" t="s">
        <v>744</v>
      </c>
      <c r="C303" s="73" t="s">
        <v>745</v>
      </c>
      <c r="D303" s="86" t="s">
        <v>28</v>
      </c>
      <c r="E303" s="86" t="s">
        <v>28</v>
      </c>
      <c r="F303" s="73"/>
      <c r="G303" s="86" t="s">
        <v>746</v>
      </c>
      <c r="H303" s="73" t="s">
        <v>652</v>
      </c>
      <c r="I303" s="73" t="s">
        <v>642</v>
      </c>
      <c r="J303" s="73"/>
      <c r="K303" s="83">
        <v>7.2499999998209601</v>
      </c>
      <c r="L303" s="86" t="s">
        <v>121</v>
      </c>
      <c r="M303" s="87">
        <v>5.9000000000000004E-2</v>
      </c>
      <c r="N303" s="87">
        <v>6.6399999999713522E-2</v>
      </c>
      <c r="O303" s="83">
        <v>1153.2080000000003</v>
      </c>
      <c r="P303" s="85">
        <v>94.992279999999994</v>
      </c>
      <c r="Q303" s="73"/>
      <c r="R303" s="83">
        <v>4.1890334830000011</v>
      </c>
      <c r="S303" s="84">
        <v>2.3064160000000005E-6</v>
      </c>
      <c r="T303" s="84">
        <f t="shared" si="4"/>
        <v>3.1691542947731889E-3</v>
      </c>
      <c r="U303" s="84">
        <f>R303/'סכום נכסי הקרן'!$C$42</f>
        <v>5.4863742343317658E-4</v>
      </c>
    </row>
    <row r="304" spans="2:21">
      <c r="B304" s="76" t="s">
        <v>747</v>
      </c>
      <c r="C304" s="73" t="s">
        <v>748</v>
      </c>
      <c r="D304" s="86" t="s">
        <v>28</v>
      </c>
      <c r="E304" s="86" t="s">
        <v>28</v>
      </c>
      <c r="F304" s="73"/>
      <c r="G304" s="86" t="s">
        <v>749</v>
      </c>
      <c r="H304" s="73" t="s">
        <v>652</v>
      </c>
      <c r="I304" s="73" t="s">
        <v>642</v>
      </c>
      <c r="J304" s="73"/>
      <c r="K304" s="83">
        <v>6.8599999999256589</v>
      </c>
      <c r="L304" s="86" t="s">
        <v>121</v>
      </c>
      <c r="M304" s="87">
        <v>3.15E-2</v>
      </c>
      <c r="N304" s="87">
        <v>7.1900000002188852E-2</v>
      </c>
      <c r="O304" s="83">
        <v>823.72000000000014</v>
      </c>
      <c r="P304" s="85">
        <v>76.870750000000001</v>
      </c>
      <c r="Q304" s="73"/>
      <c r="R304" s="83">
        <v>2.4213558130000008</v>
      </c>
      <c r="S304" s="84">
        <v>1.2704533080801462E-6</v>
      </c>
      <c r="T304" s="84">
        <f t="shared" si="4"/>
        <v>1.831842644630152E-3</v>
      </c>
      <c r="U304" s="84">
        <f>R304/'סכום נכסי הקרן'!$C$42</f>
        <v>3.1712480214120666E-4</v>
      </c>
    </row>
    <row r="305" spans="2:21">
      <c r="B305" s="76" t="s">
        <v>750</v>
      </c>
      <c r="C305" s="73" t="s">
        <v>751</v>
      </c>
      <c r="D305" s="86" t="s">
        <v>28</v>
      </c>
      <c r="E305" s="86" t="s">
        <v>28</v>
      </c>
      <c r="F305" s="73"/>
      <c r="G305" s="86" t="s">
        <v>752</v>
      </c>
      <c r="H305" s="73" t="s">
        <v>652</v>
      </c>
      <c r="I305" s="73" t="s">
        <v>288</v>
      </c>
      <c r="J305" s="73"/>
      <c r="K305" s="83">
        <v>7.210000000297212</v>
      </c>
      <c r="L305" s="86" t="s">
        <v>121</v>
      </c>
      <c r="M305" s="87">
        <v>6.25E-2</v>
      </c>
      <c r="N305" s="87">
        <v>6.7400000002842894E-2</v>
      </c>
      <c r="O305" s="83">
        <v>1029.6500000000003</v>
      </c>
      <c r="P305" s="85">
        <v>98.270499999999998</v>
      </c>
      <c r="Q305" s="73"/>
      <c r="R305" s="83">
        <v>3.8692845850000008</v>
      </c>
      <c r="S305" s="84">
        <v>1.7160833333333339E-6</v>
      </c>
      <c r="T305" s="84">
        <f t="shared" si="4"/>
        <v>2.927252768452614E-3</v>
      </c>
      <c r="U305" s="84">
        <f>R305/'סכום נכסי הקרן'!$C$42</f>
        <v>5.0675993253790569E-4</v>
      </c>
    </row>
    <row r="306" spans="2:21">
      <c r="B306" s="76" t="s">
        <v>753</v>
      </c>
      <c r="C306" s="73" t="s">
        <v>754</v>
      </c>
      <c r="D306" s="86" t="s">
        <v>28</v>
      </c>
      <c r="E306" s="86" t="s">
        <v>28</v>
      </c>
      <c r="F306" s="73"/>
      <c r="G306" s="86" t="s">
        <v>703</v>
      </c>
      <c r="H306" s="73" t="s">
        <v>652</v>
      </c>
      <c r="I306" s="73" t="s">
        <v>288</v>
      </c>
      <c r="J306" s="73"/>
      <c r="K306" s="83">
        <v>4.3699999998179484</v>
      </c>
      <c r="L306" s="86" t="s">
        <v>121</v>
      </c>
      <c r="M306" s="87">
        <v>4.4999999999999998E-2</v>
      </c>
      <c r="N306" s="87">
        <v>6.9799999997385925E-2</v>
      </c>
      <c r="O306" s="83">
        <v>1242.0462020000002</v>
      </c>
      <c r="P306" s="85">
        <v>90.208500000000001</v>
      </c>
      <c r="Q306" s="73"/>
      <c r="R306" s="83">
        <v>4.2845290940000016</v>
      </c>
      <c r="S306" s="84">
        <v>2.0700770033333337E-6</v>
      </c>
      <c r="T306" s="84">
        <f t="shared" si="4"/>
        <v>3.2414001545785164E-3</v>
      </c>
      <c r="U306" s="84">
        <f>R306/'סכום נכסי הקרן'!$C$42</f>
        <v>5.6114447695300093E-4</v>
      </c>
    </row>
    <row r="307" spans="2:21">
      <c r="B307" s="76" t="s">
        <v>755</v>
      </c>
      <c r="C307" s="73" t="s">
        <v>756</v>
      </c>
      <c r="D307" s="86" t="s">
        <v>28</v>
      </c>
      <c r="E307" s="86" t="s">
        <v>28</v>
      </c>
      <c r="F307" s="73"/>
      <c r="G307" s="86" t="s">
        <v>658</v>
      </c>
      <c r="H307" s="73" t="s">
        <v>652</v>
      </c>
      <c r="I307" s="73" t="s">
        <v>288</v>
      </c>
      <c r="J307" s="73"/>
      <c r="K307" s="83">
        <v>6.9299999986614385</v>
      </c>
      <c r="L307" s="86" t="s">
        <v>121</v>
      </c>
      <c r="M307" s="87">
        <v>0.04</v>
      </c>
      <c r="N307" s="87">
        <v>6.5499999987717314E-2</v>
      </c>
      <c r="O307" s="83">
        <v>617.79000000000008</v>
      </c>
      <c r="P307" s="85">
        <v>84.433329999999998</v>
      </c>
      <c r="Q307" s="73"/>
      <c r="R307" s="83">
        <v>1.9946775190000003</v>
      </c>
      <c r="S307" s="84">
        <v>6.1779000000000008E-7</v>
      </c>
      <c r="T307" s="84">
        <f t="shared" si="4"/>
        <v>1.5090451894643829E-3</v>
      </c>
      <c r="U307" s="84">
        <f>R307/'סכום נכסי הקרן'!$C$42</f>
        <v>2.6124277570121324E-4</v>
      </c>
    </row>
    <row r="308" spans="2:21">
      <c r="B308" s="76" t="s">
        <v>757</v>
      </c>
      <c r="C308" s="73" t="s">
        <v>758</v>
      </c>
      <c r="D308" s="86" t="s">
        <v>28</v>
      </c>
      <c r="E308" s="86" t="s">
        <v>28</v>
      </c>
      <c r="F308" s="73"/>
      <c r="G308" s="86" t="s">
        <v>658</v>
      </c>
      <c r="H308" s="73" t="s">
        <v>652</v>
      </c>
      <c r="I308" s="73" t="s">
        <v>288</v>
      </c>
      <c r="J308" s="73"/>
      <c r="K308" s="83">
        <v>2.9500000000250561</v>
      </c>
      <c r="L308" s="86" t="s">
        <v>121</v>
      </c>
      <c r="M308" s="87">
        <v>6.8750000000000006E-2</v>
      </c>
      <c r="N308" s="87">
        <v>6.8400000001302932E-2</v>
      </c>
      <c r="O308" s="83">
        <v>1029.6500000000003</v>
      </c>
      <c r="P308" s="85">
        <v>101.36229</v>
      </c>
      <c r="Q308" s="73"/>
      <c r="R308" s="83">
        <v>3.9910202220000004</v>
      </c>
      <c r="S308" s="84">
        <v>1.5156756470307689E-6</v>
      </c>
      <c r="T308" s="84">
        <f t="shared" si="4"/>
        <v>3.0193501504361081E-3</v>
      </c>
      <c r="U308" s="84">
        <f>R308/'סכום נכסי הקרן'!$C$42</f>
        <v>5.2270364043489892E-4</v>
      </c>
    </row>
    <row r="309" spans="2:21">
      <c r="B309" s="76" t="s">
        <v>759</v>
      </c>
      <c r="C309" s="73" t="s">
        <v>760</v>
      </c>
      <c r="D309" s="86" t="s">
        <v>28</v>
      </c>
      <c r="E309" s="86" t="s">
        <v>28</v>
      </c>
      <c r="F309" s="73"/>
      <c r="G309" s="86" t="s">
        <v>711</v>
      </c>
      <c r="H309" s="73" t="s">
        <v>652</v>
      </c>
      <c r="I309" s="73" t="s">
        <v>288</v>
      </c>
      <c r="J309" s="73"/>
      <c r="K309" s="83">
        <v>4.2499999952420318</v>
      </c>
      <c r="L309" s="86" t="s">
        <v>121</v>
      </c>
      <c r="M309" s="87">
        <v>7.0499999999999993E-2</v>
      </c>
      <c r="N309" s="87">
        <v>7.0599999937829228E-2</v>
      </c>
      <c r="O309" s="83">
        <v>123.55800000000004</v>
      </c>
      <c r="P309" s="85">
        <v>100.08575</v>
      </c>
      <c r="Q309" s="73"/>
      <c r="R309" s="83">
        <v>0.47289094900000006</v>
      </c>
      <c r="S309" s="84">
        <v>1.7651142857142862E-7</v>
      </c>
      <c r="T309" s="84">
        <f t="shared" si="4"/>
        <v>3.5775898857448184E-4</v>
      </c>
      <c r="U309" s="84">
        <f>R309/'סכום נכסי הקרן'!$C$42</f>
        <v>6.1934494645869058E-5</v>
      </c>
    </row>
    <row r="310" spans="2:21">
      <c r="B310" s="76" t="s">
        <v>761</v>
      </c>
      <c r="C310" s="73" t="s">
        <v>762</v>
      </c>
      <c r="D310" s="86" t="s">
        <v>28</v>
      </c>
      <c r="E310" s="86" t="s">
        <v>28</v>
      </c>
      <c r="F310" s="73"/>
      <c r="G310" s="86" t="s">
        <v>691</v>
      </c>
      <c r="H310" s="73" t="s">
        <v>652</v>
      </c>
      <c r="I310" s="73" t="s">
        <v>642</v>
      </c>
      <c r="J310" s="73"/>
      <c r="K310" s="83">
        <v>3.7600000000841711</v>
      </c>
      <c r="L310" s="86" t="s">
        <v>124</v>
      </c>
      <c r="M310" s="87">
        <v>7.4160000000000004E-2</v>
      </c>
      <c r="N310" s="87">
        <v>7.5800000001472995E-2</v>
      </c>
      <c r="O310" s="83">
        <v>1400.3240000000003</v>
      </c>
      <c r="P310" s="85">
        <v>101.56543000000001</v>
      </c>
      <c r="Q310" s="73"/>
      <c r="R310" s="83">
        <v>6.6531200690000007</v>
      </c>
      <c r="S310" s="84">
        <v>2.1543446153846157E-6</v>
      </c>
      <c r="T310" s="84">
        <f t="shared" si="4"/>
        <v>5.0333243040141728E-3</v>
      </c>
      <c r="U310" s="84">
        <f>R310/'סכום נכסי הקרן'!$C$42</f>
        <v>8.7135867193728937E-4</v>
      </c>
    </row>
    <row r="311" spans="2:21">
      <c r="B311" s="76" t="s">
        <v>763</v>
      </c>
      <c r="C311" s="73" t="s">
        <v>764</v>
      </c>
      <c r="D311" s="86" t="s">
        <v>28</v>
      </c>
      <c r="E311" s="86" t="s">
        <v>28</v>
      </c>
      <c r="F311" s="73"/>
      <c r="G311" s="86" t="s">
        <v>688</v>
      </c>
      <c r="H311" s="73" t="s">
        <v>652</v>
      </c>
      <c r="I311" s="73" t="s">
        <v>642</v>
      </c>
      <c r="J311" s="73"/>
      <c r="K311" s="83">
        <v>3.0999999996342016</v>
      </c>
      <c r="L311" s="86" t="s">
        <v>121</v>
      </c>
      <c r="M311" s="87">
        <v>4.7E-2</v>
      </c>
      <c r="N311" s="87">
        <v>7.8399999989757635E-2</v>
      </c>
      <c r="O311" s="83">
        <v>782.53400000000011</v>
      </c>
      <c r="P311" s="85">
        <v>91.355890000000002</v>
      </c>
      <c r="Q311" s="73"/>
      <c r="R311" s="83">
        <v>2.7337427699999997</v>
      </c>
      <c r="S311" s="84">
        <v>1.5780076628352493E-6</v>
      </c>
      <c r="T311" s="84">
        <f t="shared" si="4"/>
        <v>2.0681745981524424E-3</v>
      </c>
      <c r="U311" s="84">
        <f>R311/'סכום נכסי הקרן'!$C$42</f>
        <v>3.5803810013658813E-4</v>
      </c>
    </row>
    <row r="312" spans="2:21">
      <c r="B312" s="76" t="s">
        <v>765</v>
      </c>
      <c r="C312" s="73" t="s">
        <v>766</v>
      </c>
      <c r="D312" s="86" t="s">
        <v>28</v>
      </c>
      <c r="E312" s="86" t="s">
        <v>28</v>
      </c>
      <c r="F312" s="73"/>
      <c r="G312" s="86" t="s">
        <v>716</v>
      </c>
      <c r="H312" s="73" t="s">
        <v>652</v>
      </c>
      <c r="I312" s="73" t="s">
        <v>642</v>
      </c>
      <c r="J312" s="73"/>
      <c r="K312" s="83">
        <v>3.90999999966954</v>
      </c>
      <c r="L312" s="86" t="s">
        <v>121</v>
      </c>
      <c r="M312" s="87">
        <v>7.9500000000000001E-2</v>
      </c>
      <c r="N312" s="87">
        <v>8.179999999406011E-2</v>
      </c>
      <c r="O312" s="83">
        <v>617.79000000000008</v>
      </c>
      <c r="P312" s="85">
        <v>101.19292</v>
      </c>
      <c r="Q312" s="73"/>
      <c r="R312" s="83">
        <v>2.3906107690000002</v>
      </c>
      <c r="S312" s="84">
        <v>9.50446153846154E-7</v>
      </c>
      <c r="T312" s="84">
        <f t="shared" si="4"/>
        <v>1.808582914520329E-3</v>
      </c>
      <c r="U312" s="84">
        <f>R312/'סכום נכסי הקרן'!$C$42</f>
        <v>3.1309812587042643E-4</v>
      </c>
    </row>
    <row r="313" spans="2:21">
      <c r="B313" s="76" t="s">
        <v>767</v>
      </c>
      <c r="C313" s="73" t="s">
        <v>768</v>
      </c>
      <c r="D313" s="86" t="s">
        <v>28</v>
      </c>
      <c r="E313" s="86" t="s">
        <v>28</v>
      </c>
      <c r="F313" s="73"/>
      <c r="G313" s="86" t="s">
        <v>691</v>
      </c>
      <c r="H313" s="73" t="s">
        <v>769</v>
      </c>
      <c r="I313" s="73" t="s">
        <v>677</v>
      </c>
      <c r="J313" s="73"/>
      <c r="K313" s="83">
        <v>3.2899999997678666</v>
      </c>
      <c r="L313" s="86" t="s">
        <v>121</v>
      </c>
      <c r="M313" s="87">
        <v>6.8750000000000006E-2</v>
      </c>
      <c r="N313" s="87">
        <v>8.4799999996579098E-2</v>
      </c>
      <c r="O313" s="83">
        <v>444.80880000000002</v>
      </c>
      <c r="P313" s="85">
        <v>96.239750000000001</v>
      </c>
      <c r="Q313" s="73"/>
      <c r="R313" s="83">
        <v>1.6369889220000002</v>
      </c>
      <c r="S313" s="84">
        <v>8.8961760000000002E-7</v>
      </c>
      <c r="T313" s="84">
        <f t="shared" si="4"/>
        <v>1.2384409181034068E-3</v>
      </c>
      <c r="U313" s="84">
        <f>R313/'סכום נכסי הקרן'!$C$42</f>
        <v>2.1439632507103863E-4</v>
      </c>
    </row>
    <row r="314" spans="2:21">
      <c r="B314" s="76" t="s">
        <v>770</v>
      </c>
      <c r="C314" s="73" t="s">
        <v>771</v>
      </c>
      <c r="D314" s="86" t="s">
        <v>28</v>
      </c>
      <c r="E314" s="86" t="s">
        <v>28</v>
      </c>
      <c r="F314" s="73"/>
      <c r="G314" s="86" t="s">
        <v>670</v>
      </c>
      <c r="H314" s="73" t="s">
        <v>652</v>
      </c>
      <c r="I314" s="73" t="s">
        <v>288</v>
      </c>
      <c r="J314" s="73"/>
      <c r="K314" s="83">
        <v>1.8100000007665058</v>
      </c>
      <c r="L314" s="86" t="s">
        <v>121</v>
      </c>
      <c r="M314" s="87">
        <v>5.7500000000000002E-2</v>
      </c>
      <c r="N314" s="87">
        <v>7.9100000022375772E-2</v>
      </c>
      <c r="O314" s="83">
        <v>349.05135000000007</v>
      </c>
      <c r="P314" s="85">
        <v>96.763720000000006</v>
      </c>
      <c r="Q314" s="73"/>
      <c r="R314" s="83">
        <v>1.2915754210000003</v>
      </c>
      <c r="S314" s="84">
        <v>4.9864478571428585E-7</v>
      </c>
      <c r="T314" s="84">
        <f t="shared" si="4"/>
        <v>9.7712319777264471E-4</v>
      </c>
      <c r="U314" s="84">
        <f>R314/'סכום נכסי הקרן'!$C$42</f>
        <v>1.69157542908821E-4</v>
      </c>
    </row>
    <row r="315" spans="2:21">
      <c r="B315" s="76" t="s">
        <v>772</v>
      </c>
      <c r="C315" s="73" t="s">
        <v>773</v>
      </c>
      <c r="D315" s="86" t="s">
        <v>28</v>
      </c>
      <c r="E315" s="86" t="s">
        <v>28</v>
      </c>
      <c r="F315" s="73"/>
      <c r="G315" s="86" t="s">
        <v>737</v>
      </c>
      <c r="H315" s="73" t="s">
        <v>652</v>
      </c>
      <c r="I315" s="73" t="s">
        <v>642</v>
      </c>
      <c r="J315" s="73"/>
      <c r="K315" s="83">
        <v>3.9500000001864675</v>
      </c>
      <c r="L315" s="86" t="s">
        <v>123</v>
      </c>
      <c r="M315" s="87">
        <v>0.04</v>
      </c>
      <c r="N315" s="87">
        <v>6.0700000002184333E-2</v>
      </c>
      <c r="O315" s="83">
        <v>988.46400000000028</v>
      </c>
      <c r="P315" s="85">
        <v>93.701669999999993</v>
      </c>
      <c r="Q315" s="73"/>
      <c r="R315" s="83">
        <v>3.7540105740000005</v>
      </c>
      <c r="S315" s="84">
        <v>9.8846400000000021E-7</v>
      </c>
      <c r="T315" s="84">
        <f t="shared" si="4"/>
        <v>2.8400438386317053E-3</v>
      </c>
      <c r="U315" s="84">
        <f>R315/'סכום נכסי הקרן'!$C$42</f>
        <v>4.9166250334797335E-4</v>
      </c>
    </row>
    <row r="316" spans="2:21">
      <c r="B316" s="76" t="s">
        <v>774</v>
      </c>
      <c r="C316" s="73" t="s">
        <v>775</v>
      </c>
      <c r="D316" s="86" t="s">
        <v>28</v>
      </c>
      <c r="E316" s="86" t="s">
        <v>28</v>
      </c>
      <c r="F316" s="73"/>
      <c r="G316" s="86" t="s">
        <v>776</v>
      </c>
      <c r="H316" s="73" t="s">
        <v>652</v>
      </c>
      <c r="I316" s="73" t="s">
        <v>642</v>
      </c>
      <c r="J316" s="73"/>
      <c r="K316" s="83">
        <v>3.7399999996679818</v>
      </c>
      <c r="L316" s="86" t="s">
        <v>123</v>
      </c>
      <c r="M316" s="87">
        <v>4.6249999999999999E-2</v>
      </c>
      <c r="N316" s="87">
        <v>5.7099999994728472E-2</v>
      </c>
      <c r="O316" s="83">
        <v>844.31300000000022</v>
      </c>
      <c r="P316" s="85">
        <v>100.33504000000001</v>
      </c>
      <c r="Q316" s="73"/>
      <c r="R316" s="83">
        <v>3.433550411000001</v>
      </c>
      <c r="S316" s="84">
        <v>1.4071883333333337E-6</v>
      </c>
      <c r="T316" s="84">
        <f t="shared" si="4"/>
        <v>2.5976042147908746E-3</v>
      </c>
      <c r="U316" s="84">
        <f>R316/'סכום נכסי הקרן'!$C$42</f>
        <v>4.4969185812520387E-4</v>
      </c>
    </row>
    <row r="317" spans="2:21">
      <c r="B317" s="76" t="s">
        <v>777</v>
      </c>
      <c r="C317" s="73" t="s">
        <v>778</v>
      </c>
      <c r="D317" s="86" t="s">
        <v>28</v>
      </c>
      <c r="E317" s="86" t="s">
        <v>28</v>
      </c>
      <c r="F317" s="73"/>
      <c r="G317" s="86" t="s">
        <v>711</v>
      </c>
      <c r="H317" s="73" t="s">
        <v>652</v>
      </c>
      <c r="I317" s="73" t="s">
        <v>642</v>
      </c>
      <c r="J317" s="73"/>
      <c r="K317" s="83">
        <v>4.279999999453409</v>
      </c>
      <c r="L317" s="86" t="s">
        <v>123</v>
      </c>
      <c r="M317" s="87">
        <v>4.6249999999999999E-2</v>
      </c>
      <c r="N317" s="87">
        <v>7.3699999986382367E-2</v>
      </c>
      <c r="O317" s="83">
        <v>580.72260000000017</v>
      </c>
      <c r="P317" s="85">
        <v>90.165480000000002</v>
      </c>
      <c r="Q317" s="73"/>
      <c r="R317" s="83">
        <v>2.1222489970000007</v>
      </c>
      <c r="S317" s="84">
        <v>3.8714840000000009E-7</v>
      </c>
      <c r="T317" s="84">
        <f t="shared" si="4"/>
        <v>1.6055575947805435E-3</v>
      </c>
      <c r="U317" s="84">
        <f>R317/'סכום נכסי הקרן'!$C$42</f>
        <v>2.7795080328741392E-4</v>
      </c>
    </row>
    <row r="318" spans="2:21">
      <c r="B318" s="76" t="s">
        <v>779</v>
      </c>
      <c r="C318" s="73" t="s">
        <v>780</v>
      </c>
      <c r="D318" s="86" t="s">
        <v>28</v>
      </c>
      <c r="E318" s="86" t="s">
        <v>28</v>
      </c>
      <c r="F318" s="73"/>
      <c r="G318" s="86" t="s">
        <v>737</v>
      </c>
      <c r="H318" s="73" t="s">
        <v>652</v>
      </c>
      <c r="I318" s="73" t="s">
        <v>642</v>
      </c>
      <c r="J318" s="73"/>
      <c r="K318" s="83">
        <v>6.71999999986918</v>
      </c>
      <c r="L318" s="86" t="s">
        <v>123</v>
      </c>
      <c r="M318" s="87">
        <v>7.8750000000000001E-2</v>
      </c>
      <c r="N318" s="87">
        <v>7.6199999996511461E-2</v>
      </c>
      <c r="O318" s="83">
        <v>1112.0220000000002</v>
      </c>
      <c r="P318" s="85">
        <v>101.75939</v>
      </c>
      <c r="Q318" s="73"/>
      <c r="R318" s="83">
        <v>4.5864346300000003</v>
      </c>
      <c r="S318" s="84">
        <v>1.4826960000000001E-6</v>
      </c>
      <c r="T318" s="84">
        <f t="shared" si="4"/>
        <v>3.469802536634673E-3</v>
      </c>
      <c r="U318" s="84">
        <f>R318/'סכום נכסי הקרן'!$C$42</f>
        <v>6.0068502397021644E-4</v>
      </c>
    </row>
    <row r="319" spans="2:21">
      <c r="B319" s="76" t="s">
        <v>781</v>
      </c>
      <c r="C319" s="73" t="s">
        <v>782</v>
      </c>
      <c r="D319" s="86" t="s">
        <v>28</v>
      </c>
      <c r="E319" s="86" t="s">
        <v>28</v>
      </c>
      <c r="F319" s="73"/>
      <c r="G319" s="86" t="s">
        <v>783</v>
      </c>
      <c r="H319" s="73" t="s">
        <v>652</v>
      </c>
      <c r="I319" s="73" t="s">
        <v>288</v>
      </c>
      <c r="J319" s="73"/>
      <c r="K319" s="83">
        <v>7.0300000000805332</v>
      </c>
      <c r="L319" s="86" t="s">
        <v>121</v>
      </c>
      <c r="M319" s="87">
        <v>4.2790000000000002E-2</v>
      </c>
      <c r="N319" s="87">
        <v>6.6600000000861539E-2</v>
      </c>
      <c r="O319" s="83">
        <v>1647.4400000000003</v>
      </c>
      <c r="P319" s="85">
        <v>84.753290000000007</v>
      </c>
      <c r="Q319" s="73"/>
      <c r="R319" s="83">
        <v>5.3392968190000012</v>
      </c>
      <c r="S319" s="84">
        <v>3.3025842685817482E-7</v>
      </c>
      <c r="T319" s="84">
        <f t="shared" si="4"/>
        <v>4.0393698244886233E-3</v>
      </c>
      <c r="U319" s="84">
        <f>R319/'סכום נכסי הקרן'!$C$42</f>
        <v>6.9928733241426705E-4</v>
      </c>
    </row>
    <row r="320" spans="2:21">
      <c r="B320" s="76" t="s">
        <v>784</v>
      </c>
      <c r="C320" s="73" t="s">
        <v>785</v>
      </c>
      <c r="D320" s="86" t="s">
        <v>28</v>
      </c>
      <c r="E320" s="86" t="s">
        <v>28</v>
      </c>
      <c r="F320" s="73"/>
      <c r="G320" s="86" t="s">
        <v>703</v>
      </c>
      <c r="H320" s="73" t="s">
        <v>786</v>
      </c>
      <c r="I320" s="73" t="s">
        <v>288</v>
      </c>
      <c r="J320" s="73"/>
      <c r="K320" s="83">
        <v>1.6100000002050159</v>
      </c>
      <c r="L320" s="86" t="s">
        <v>121</v>
      </c>
      <c r="M320" s="87">
        <v>6.5000000000000002E-2</v>
      </c>
      <c r="N320" s="87">
        <v>7.8500000014094851E-2</v>
      </c>
      <c r="O320" s="83">
        <v>411.86000000000007</v>
      </c>
      <c r="P320" s="85">
        <v>99.104830000000007</v>
      </c>
      <c r="Q320" s="73"/>
      <c r="R320" s="83">
        <v>1.5608541880000002</v>
      </c>
      <c r="S320" s="84">
        <v>8.2372000000000018E-7</v>
      </c>
      <c r="T320" s="84">
        <f t="shared" si="4"/>
        <v>1.1808422571672526E-3</v>
      </c>
      <c r="U320" s="84">
        <f>R320/'סכום נכסי הקרן'!$C$42</f>
        <v>2.0442496426309966E-4</v>
      </c>
    </row>
    <row r="321" spans="2:21">
      <c r="B321" s="76" t="s">
        <v>787</v>
      </c>
      <c r="C321" s="73" t="s">
        <v>788</v>
      </c>
      <c r="D321" s="86" t="s">
        <v>28</v>
      </c>
      <c r="E321" s="86" t="s">
        <v>28</v>
      </c>
      <c r="F321" s="73"/>
      <c r="G321" s="86" t="s">
        <v>737</v>
      </c>
      <c r="H321" s="73" t="s">
        <v>786</v>
      </c>
      <c r="I321" s="73" t="s">
        <v>288</v>
      </c>
      <c r="J321" s="73"/>
      <c r="K321" s="83">
        <v>4.2299999998480491</v>
      </c>
      <c r="L321" s="86" t="s">
        <v>121</v>
      </c>
      <c r="M321" s="87">
        <v>4.1250000000000002E-2</v>
      </c>
      <c r="N321" s="87">
        <v>7.5299999995441486E-2</v>
      </c>
      <c r="O321" s="83">
        <v>1474.4588000000003</v>
      </c>
      <c r="P321" s="85">
        <v>87.540130000000005</v>
      </c>
      <c r="Q321" s="73"/>
      <c r="R321" s="83">
        <v>4.9358015250000005</v>
      </c>
      <c r="S321" s="84">
        <v>3.6861470000000008E-6</v>
      </c>
      <c r="T321" s="84">
        <f t="shared" si="4"/>
        <v>3.7341111415274413E-3</v>
      </c>
      <c r="U321" s="84">
        <f>R321/'סכום נכסי הקרן'!$C$42</f>
        <v>6.4644158186919496E-4</v>
      </c>
    </row>
    <row r="322" spans="2:21">
      <c r="B322" s="76" t="s">
        <v>789</v>
      </c>
      <c r="C322" s="73" t="s">
        <v>790</v>
      </c>
      <c r="D322" s="86" t="s">
        <v>28</v>
      </c>
      <c r="E322" s="86" t="s">
        <v>28</v>
      </c>
      <c r="F322" s="73"/>
      <c r="G322" s="86" t="s">
        <v>791</v>
      </c>
      <c r="H322" s="73" t="s">
        <v>786</v>
      </c>
      <c r="I322" s="73" t="s">
        <v>642</v>
      </c>
      <c r="J322" s="73"/>
      <c r="K322" s="83">
        <v>3.7900000000936274</v>
      </c>
      <c r="L322" s="86" t="s">
        <v>123</v>
      </c>
      <c r="M322" s="87">
        <v>3.125E-2</v>
      </c>
      <c r="N322" s="87">
        <v>6.7599999996611593E-2</v>
      </c>
      <c r="O322" s="83">
        <v>617.79000000000008</v>
      </c>
      <c r="P322" s="85">
        <v>89.575850000000003</v>
      </c>
      <c r="Q322" s="73"/>
      <c r="R322" s="83">
        <v>2.2429476010000005</v>
      </c>
      <c r="S322" s="84">
        <v>8.2372000000000007E-7</v>
      </c>
      <c r="T322" s="84">
        <f t="shared" si="4"/>
        <v>1.6968704240505996E-3</v>
      </c>
      <c r="U322" s="84">
        <f>R322/'סכום נכסי הקרן'!$C$42</f>
        <v>2.9375869104464368E-4</v>
      </c>
    </row>
    <row r="323" spans="2:21">
      <c r="B323" s="76" t="s">
        <v>792</v>
      </c>
      <c r="C323" s="73" t="s">
        <v>793</v>
      </c>
      <c r="D323" s="86" t="s">
        <v>28</v>
      </c>
      <c r="E323" s="86" t="s">
        <v>28</v>
      </c>
      <c r="F323" s="73"/>
      <c r="G323" s="86" t="s">
        <v>794</v>
      </c>
      <c r="H323" s="73" t="s">
        <v>786</v>
      </c>
      <c r="I323" s="73" t="s">
        <v>642</v>
      </c>
      <c r="J323" s="73"/>
      <c r="K323" s="83">
        <v>4.5700000002492933</v>
      </c>
      <c r="L323" s="86" t="s">
        <v>123</v>
      </c>
      <c r="M323" s="87">
        <v>6.6250000000000003E-2</v>
      </c>
      <c r="N323" s="87">
        <v>6.8400000004985875E-2</v>
      </c>
      <c r="O323" s="83">
        <v>700.16200000000015</v>
      </c>
      <c r="P323" s="85">
        <v>98.946749999999994</v>
      </c>
      <c r="Q323" s="73"/>
      <c r="R323" s="83">
        <v>2.8079372900000004</v>
      </c>
      <c r="S323" s="84">
        <v>9.3354933333333357E-7</v>
      </c>
      <c r="T323" s="84">
        <f t="shared" si="4"/>
        <v>2.1243054175075181E-3</v>
      </c>
      <c r="U323" s="84">
        <f>R323/'סכום נכסי הקרן'!$C$42</f>
        <v>3.6775535125211511E-4</v>
      </c>
    </row>
    <row r="324" spans="2:21">
      <c r="B324" s="76" t="s">
        <v>795</v>
      </c>
      <c r="C324" s="73" t="s">
        <v>796</v>
      </c>
      <c r="D324" s="86" t="s">
        <v>28</v>
      </c>
      <c r="E324" s="86" t="s">
        <v>28</v>
      </c>
      <c r="F324" s="73"/>
      <c r="G324" s="86" t="s">
        <v>691</v>
      </c>
      <c r="H324" s="73" t="s">
        <v>797</v>
      </c>
      <c r="I324" s="73" t="s">
        <v>677</v>
      </c>
      <c r="J324" s="73"/>
      <c r="K324" s="83">
        <v>4.7499999995989723</v>
      </c>
      <c r="L324" s="86" t="s">
        <v>121</v>
      </c>
      <c r="M324" s="87">
        <v>7.7499999999999999E-2</v>
      </c>
      <c r="N324" s="87">
        <v>8.7699999991562375E-2</v>
      </c>
      <c r="O324" s="83">
        <v>850.36734200000001</v>
      </c>
      <c r="P324" s="85">
        <v>95.854219999999998</v>
      </c>
      <c r="Q324" s="73"/>
      <c r="R324" s="83">
        <v>3.1169921190000003</v>
      </c>
      <c r="S324" s="84">
        <v>4.2518367100000003E-7</v>
      </c>
      <c r="T324" s="84">
        <f t="shared" si="4"/>
        <v>2.3581164965119071E-3</v>
      </c>
      <c r="U324" s="84">
        <f>R324/'סכום נכסי הקרן'!$C$42</f>
        <v>4.0823224067547447E-4</v>
      </c>
    </row>
    <row r="325" spans="2:21">
      <c r="B325" s="76" t="s">
        <v>798</v>
      </c>
      <c r="C325" s="73" t="s">
        <v>799</v>
      </c>
      <c r="D325" s="86" t="s">
        <v>28</v>
      </c>
      <c r="E325" s="86" t="s">
        <v>28</v>
      </c>
      <c r="F325" s="73"/>
      <c r="G325" s="86" t="s">
        <v>776</v>
      </c>
      <c r="H325" s="73" t="s">
        <v>786</v>
      </c>
      <c r="I325" s="73" t="s">
        <v>288</v>
      </c>
      <c r="J325" s="73"/>
      <c r="K325" s="83">
        <v>4.3299999999355778</v>
      </c>
      <c r="L325" s="86" t="s">
        <v>124</v>
      </c>
      <c r="M325" s="87">
        <v>8.3750000000000005E-2</v>
      </c>
      <c r="N325" s="87">
        <v>8.3599999998372518E-2</v>
      </c>
      <c r="O325" s="83">
        <v>1235.5800000000002</v>
      </c>
      <c r="P325" s="85">
        <v>102.05441</v>
      </c>
      <c r="Q325" s="73"/>
      <c r="R325" s="83">
        <v>5.8986629860000015</v>
      </c>
      <c r="S325" s="84">
        <v>1.765114285714286E-6</v>
      </c>
      <c r="T325" s="84">
        <f t="shared" si="4"/>
        <v>4.4625504215626112E-3</v>
      </c>
      <c r="U325" s="84">
        <f>R325/'סכום נכסי הקרן'!$C$42</f>
        <v>7.7254748033716973E-4</v>
      </c>
    </row>
    <row r="326" spans="2:21">
      <c r="B326" s="76" t="s">
        <v>800</v>
      </c>
      <c r="C326" s="73" t="s">
        <v>801</v>
      </c>
      <c r="D326" s="86" t="s">
        <v>28</v>
      </c>
      <c r="E326" s="86" t="s">
        <v>28</v>
      </c>
      <c r="F326" s="73"/>
      <c r="G326" s="86" t="s">
        <v>711</v>
      </c>
      <c r="H326" s="73" t="s">
        <v>786</v>
      </c>
      <c r="I326" s="73" t="s">
        <v>642</v>
      </c>
      <c r="J326" s="73"/>
      <c r="K326" s="83">
        <v>6.8599999949460075</v>
      </c>
      <c r="L326" s="86" t="s">
        <v>121</v>
      </c>
      <c r="M326" s="87">
        <v>6.0999999999999999E-2</v>
      </c>
      <c r="N326" s="87">
        <v>6.9999999959675596E-2</v>
      </c>
      <c r="O326" s="83">
        <v>205.93000000000004</v>
      </c>
      <c r="P326" s="85">
        <v>94.474720000000005</v>
      </c>
      <c r="Q326" s="73"/>
      <c r="R326" s="83">
        <v>0.74396606599999993</v>
      </c>
      <c r="S326" s="84">
        <v>1.1767428571428573E-7</v>
      </c>
      <c r="T326" s="84">
        <f t="shared" si="4"/>
        <v>5.628370512667523E-4</v>
      </c>
      <c r="U326" s="84">
        <f>R326/'סכום נכסי הקרן'!$C$42</f>
        <v>9.7437183834502304E-5</v>
      </c>
    </row>
    <row r="327" spans="2:21">
      <c r="B327" s="76" t="s">
        <v>802</v>
      </c>
      <c r="C327" s="73" t="s">
        <v>803</v>
      </c>
      <c r="D327" s="86" t="s">
        <v>28</v>
      </c>
      <c r="E327" s="86" t="s">
        <v>28</v>
      </c>
      <c r="F327" s="73"/>
      <c r="G327" s="86" t="s">
        <v>711</v>
      </c>
      <c r="H327" s="73" t="s">
        <v>786</v>
      </c>
      <c r="I327" s="73" t="s">
        <v>642</v>
      </c>
      <c r="J327" s="73"/>
      <c r="K327" s="83">
        <v>4.0799999999771757</v>
      </c>
      <c r="L327" s="86" t="s">
        <v>123</v>
      </c>
      <c r="M327" s="87">
        <v>6.1249999999999999E-2</v>
      </c>
      <c r="N327" s="87">
        <v>5.3699999998944412E-2</v>
      </c>
      <c r="O327" s="83">
        <v>823.72000000000014</v>
      </c>
      <c r="P327" s="85">
        <v>104.98788</v>
      </c>
      <c r="Q327" s="73"/>
      <c r="R327" s="83">
        <v>3.5051457010000009</v>
      </c>
      <c r="S327" s="84">
        <v>1.3728666666666668E-6</v>
      </c>
      <c r="T327" s="84">
        <f t="shared" si="4"/>
        <v>2.6517686232898343E-3</v>
      </c>
      <c r="U327" s="84">
        <f>R327/'סכום נכסי הקרן'!$C$42</f>
        <v>4.5906868826871001E-4</v>
      </c>
    </row>
    <row r="328" spans="2:21">
      <c r="B328" s="76" t="s">
        <v>804</v>
      </c>
      <c r="C328" s="73" t="s">
        <v>805</v>
      </c>
      <c r="D328" s="86" t="s">
        <v>28</v>
      </c>
      <c r="E328" s="86" t="s">
        <v>28</v>
      </c>
      <c r="F328" s="73"/>
      <c r="G328" s="86" t="s">
        <v>711</v>
      </c>
      <c r="H328" s="73" t="s">
        <v>786</v>
      </c>
      <c r="I328" s="73" t="s">
        <v>642</v>
      </c>
      <c r="J328" s="73"/>
      <c r="K328" s="83">
        <v>3.439999999863022</v>
      </c>
      <c r="L328" s="86" t="s">
        <v>121</v>
      </c>
      <c r="M328" s="87">
        <v>7.3499999999999996E-2</v>
      </c>
      <c r="N328" s="87">
        <v>6.8699999996080882E-2</v>
      </c>
      <c r="O328" s="83">
        <v>658.97600000000011</v>
      </c>
      <c r="P328" s="85">
        <v>104.29483</v>
      </c>
      <c r="Q328" s="73"/>
      <c r="R328" s="83">
        <v>2.6281507690000003</v>
      </c>
      <c r="S328" s="84">
        <v>4.3931733333333341E-7</v>
      </c>
      <c r="T328" s="84">
        <f t="shared" si="4"/>
        <v>1.9882904566623175E-3</v>
      </c>
      <c r="U328" s="84">
        <f>R328/'סכום נכסי הקרן'!$C$42</f>
        <v>3.4420872312184418E-4</v>
      </c>
    </row>
    <row r="329" spans="2:21">
      <c r="B329" s="76" t="s">
        <v>806</v>
      </c>
      <c r="C329" s="73" t="s">
        <v>807</v>
      </c>
      <c r="D329" s="86" t="s">
        <v>28</v>
      </c>
      <c r="E329" s="86" t="s">
        <v>28</v>
      </c>
      <c r="F329" s="73"/>
      <c r="G329" s="86" t="s">
        <v>691</v>
      </c>
      <c r="H329" s="73" t="s">
        <v>797</v>
      </c>
      <c r="I329" s="73" t="s">
        <v>677</v>
      </c>
      <c r="J329" s="73"/>
      <c r="K329" s="83">
        <v>4.1799999995680031</v>
      </c>
      <c r="L329" s="86" t="s">
        <v>121</v>
      </c>
      <c r="M329" s="87">
        <v>7.4999999999999997E-2</v>
      </c>
      <c r="N329" s="87">
        <v>9.5199999992818765E-2</v>
      </c>
      <c r="O329" s="83">
        <v>988.46400000000028</v>
      </c>
      <c r="P329" s="85">
        <v>94.310670000000002</v>
      </c>
      <c r="Q329" s="73"/>
      <c r="R329" s="83">
        <v>3.5648360030000004</v>
      </c>
      <c r="S329" s="84">
        <v>9.8846400000000021E-7</v>
      </c>
      <c r="T329" s="84">
        <f t="shared" si="4"/>
        <v>2.6969264807543999E-3</v>
      </c>
      <c r="U329" s="84">
        <f>R329/'סכום נכסי הקרן'!$C$42</f>
        <v>4.6688632296323511E-4</v>
      </c>
    </row>
    <row r="330" spans="2:21">
      <c r="B330" s="76" t="s">
        <v>808</v>
      </c>
      <c r="C330" s="73" t="s">
        <v>809</v>
      </c>
      <c r="D330" s="86" t="s">
        <v>28</v>
      </c>
      <c r="E330" s="86" t="s">
        <v>28</v>
      </c>
      <c r="F330" s="73"/>
      <c r="G330" s="86" t="s">
        <v>752</v>
      </c>
      <c r="H330" s="73" t="s">
        <v>786</v>
      </c>
      <c r="I330" s="73" t="s">
        <v>288</v>
      </c>
      <c r="J330" s="73"/>
      <c r="K330" s="83">
        <v>4.9699999988827992</v>
      </c>
      <c r="L330" s="86" t="s">
        <v>121</v>
      </c>
      <c r="M330" s="87">
        <v>3.7499999999999999E-2</v>
      </c>
      <c r="N330" s="87">
        <v>6.5899999983385221E-2</v>
      </c>
      <c r="O330" s="83">
        <v>411.86000000000007</v>
      </c>
      <c r="P330" s="85">
        <v>88.659580000000005</v>
      </c>
      <c r="Q330" s="73"/>
      <c r="R330" s="83">
        <v>1.3963464480000001</v>
      </c>
      <c r="S330" s="84">
        <v>6.8643333333333341E-7</v>
      </c>
      <c r="T330" s="84">
        <f t="shared" si="4"/>
        <v>1.0563862429434027E-3</v>
      </c>
      <c r="U330" s="84">
        <f>R330/'סכום נכסי הקרן'!$C$42</f>
        <v>1.8287939701597939E-4</v>
      </c>
    </row>
    <row r="331" spans="2:21">
      <c r="B331" s="76" t="s">
        <v>810</v>
      </c>
      <c r="C331" s="73" t="s">
        <v>811</v>
      </c>
      <c r="D331" s="86" t="s">
        <v>28</v>
      </c>
      <c r="E331" s="86" t="s">
        <v>28</v>
      </c>
      <c r="F331" s="73"/>
      <c r="G331" s="86" t="s">
        <v>783</v>
      </c>
      <c r="H331" s="73" t="s">
        <v>786</v>
      </c>
      <c r="I331" s="73" t="s">
        <v>642</v>
      </c>
      <c r="J331" s="73"/>
      <c r="K331" s="83">
        <v>6.7399999991039623</v>
      </c>
      <c r="L331" s="86" t="s">
        <v>121</v>
      </c>
      <c r="M331" s="87">
        <v>5.1249999999999997E-2</v>
      </c>
      <c r="N331" s="87">
        <v>7.1099999993296553E-2</v>
      </c>
      <c r="O331" s="83">
        <v>885.49900000000014</v>
      </c>
      <c r="P331" s="85">
        <v>87.669629999999998</v>
      </c>
      <c r="Q331" s="73"/>
      <c r="R331" s="83">
        <v>2.9686234090000001</v>
      </c>
      <c r="S331" s="84">
        <v>1.7709980000000002E-6</v>
      </c>
      <c r="T331" s="84">
        <f t="shared" ref="T331:T361" si="5">IFERROR(R331/$R$11,0)</f>
        <v>2.2458702381769847E-3</v>
      </c>
      <c r="U331" s="84">
        <f>R331/'סכום נכסי הקרן'!$C$42</f>
        <v>3.8880040106310435E-4</v>
      </c>
    </row>
    <row r="332" spans="2:21">
      <c r="B332" s="76" t="s">
        <v>812</v>
      </c>
      <c r="C332" s="73" t="s">
        <v>813</v>
      </c>
      <c r="D332" s="86" t="s">
        <v>28</v>
      </c>
      <c r="E332" s="86" t="s">
        <v>28</v>
      </c>
      <c r="F332" s="73"/>
      <c r="G332" s="86" t="s">
        <v>703</v>
      </c>
      <c r="H332" s="73" t="s">
        <v>786</v>
      </c>
      <c r="I332" s="73" t="s">
        <v>642</v>
      </c>
      <c r="J332" s="73"/>
      <c r="K332" s="83">
        <v>7.0099999997505416</v>
      </c>
      <c r="L332" s="86" t="s">
        <v>121</v>
      </c>
      <c r="M332" s="87">
        <v>6.4000000000000001E-2</v>
      </c>
      <c r="N332" s="87">
        <v>6.9399999996965347E-2</v>
      </c>
      <c r="O332" s="83">
        <v>1029.6500000000003</v>
      </c>
      <c r="P332" s="85">
        <v>98.756330000000005</v>
      </c>
      <c r="Q332" s="73"/>
      <c r="R332" s="83">
        <v>3.8884136970000003</v>
      </c>
      <c r="S332" s="84">
        <v>8.2372000000000028E-7</v>
      </c>
      <c r="T332" s="84">
        <f t="shared" si="5"/>
        <v>2.9417246287745751E-3</v>
      </c>
      <c r="U332" s="84">
        <f>R332/'סכום נכסי הקרן'!$C$42</f>
        <v>5.0926527100388715E-4</v>
      </c>
    </row>
    <row r="333" spans="2:21">
      <c r="B333" s="76" t="s">
        <v>814</v>
      </c>
      <c r="C333" s="73" t="s">
        <v>815</v>
      </c>
      <c r="D333" s="86" t="s">
        <v>28</v>
      </c>
      <c r="E333" s="86" t="s">
        <v>28</v>
      </c>
      <c r="F333" s="73"/>
      <c r="G333" s="86" t="s">
        <v>691</v>
      </c>
      <c r="H333" s="73" t="s">
        <v>797</v>
      </c>
      <c r="I333" s="73" t="s">
        <v>677</v>
      </c>
      <c r="J333" s="73"/>
      <c r="K333" s="83">
        <v>4.1700000005571116</v>
      </c>
      <c r="L333" s="86" t="s">
        <v>121</v>
      </c>
      <c r="M333" s="87">
        <v>7.6249999999999998E-2</v>
      </c>
      <c r="N333" s="87">
        <v>9.3500000010801151E-2</v>
      </c>
      <c r="O333" s="83">
        <v>1235.5800000000002</v>
      </c>
      <c r="P333" s="85">
        <v>93.07535</v>
      </c>
      <c r="Q333" s="73"/>
      <c r="R333" s="83">
        <v>4.3976779150000009</v>
      </c>
      <c r="S333" s="84">
        <v>2.4711600000000003E-6</v>
      </c>
      <c r="T333" s="84">
        <f t="shared" si="5"/>
        <v>3.327001301830237E-3</v>
      </c>
      <c r="U333" s="84">
        <f>R333/'סכום נכסי הקרן'!$C$42</f>
        <v>5.7596357015668768E-4</v>
      </c>
    </row>
    <row r="334" spans="2:21">
      <c r="B334" s="76" t="s">
        <v>816</v>
      </c>
      <c r="C334" s="73" t="s">
        <v>817</v>
      </c>
      <c r="D334" s="86" t="s">
        <v>28</v>
      </c>
      <c r="E334" s="86" t="s">
        <v>28</v>
      </c>
      <c r="F334" s="73"/>
      <c r="G334" s="86" t="s">
        <v>658</v>
      </c>
      <c r="H334" s="73" t="s">
        <v>797</v>
      </c>
      <c r="I334" s="73" t="s">
        <v>677</v>
      </c>
      <c r="J334" s="73"/>
      <c r="K334" s="83">
        <v>3.1699999998162927</v>
      </c>
      <c r="L334" s="86" t="s">
        <v>121</v>
      </c>
      <c r="M334" s="87">
        <v>5.2999999999999999E-2</v>
      </c>
      <c r="N334" s="87">
        <v>0.10099999999498981</v>
      </c>
      <c r="O334" s="83">
        <v>1274.7067000000002</v>
      </c>
      <c r="P334" s="85">
        <v>85.987830000000002</v>
      </c>
      <c r="Q334" s="73"/>
      <c r="R334" s="83">
        <v>4.1914583810000012</v>
      </c>
      <c r="S334" s="84">
        <v>8.4980446666666681E-7</v>
      </c>
      <c r="T334" s="84">
        <f t="shared" si="5"/>
        <v>3.1709888172095158E-3</v>
      </c>
      <c r="U334" s="84">
        <f>R334/'סכום נכסי הקרן'!$C$42</f>
        <v>5.4895501215530243E-4</v>
      </c>
    </row>
    <row r="335" spans="2:21">
      <c r="B335" s="76" t="s">
        <v>818</v>
      </c>
      <c r="C335" s="73" t="s">
        <v>819</v>
      </c>
      <c r="D335" s="86" t="s">
        <v>28</v>
      </c>
      <c r="E335" s="86" t="s">
        <v>28</v>
      </c>
      <c r="F335" s="73"/>
      <c r="G335" s="86" t="s">
        <v>776</v>
      </c>
      <c r="H335" s="73" t="s">
        <v>786</v>
      </c>
      <c r="I335" s="73" t="s">
        <v>288</v>
      </c>
      <c r="J335" s="73"/>
      <c r="K335" s="83">
        <v>6.1899999989720067</v>
      </c>
      <c r="L335" s="86" t="s">
        <v>121</v>
      </c>
      <c r="M335" s="87">
        <v>4.1250000000000002E-2</v>
      </c>
      <c r="N335" s="87">
        <v>8.4199999987601318E-2</v>
      </c>
      <c r="O335" s="83">
        <v>432.45300000000003</v>
      </c>
      <c r="P335" s="85">
        <v>77.059169999999995</v>
      </c>
      <c r="Q335" s="73"/>
      <c r="R335" s="83">
        <v>1.2743276490000004</v>
      </c>
      <c r="S335" s="84">
        <v>4.3245300000000001E-7</v>
      </c>
      <c r="T335" s="84">
        <f t="shared" si="5"/>
        <v>9.6407463873608072E-4</v>
      </c>
      <c r="U335" s="84">
        <f>R335/'סכום נכסי הקרן'!$C$42</f>
        <v>1.6689860341157303E-4</v>
      </c>
    </row>
    <row r="336" spans="2:21">
      <c r="B336" s="76" t="s">
        <v>820</v>
      </c>
      <c r="C336" s="73" t="s">
        <v>821</v>
      </c>
      <c r="D336" s="86" t="s">
        <v>28</v>
      </c>
      <c r="E336" s="86" t="s">
        <v>28</v>
      </c>
      <c r="F336" s="73"/>
      <c r="G336" s="86" t="s">
        <v>776</v>
      </c>
      <c r="H336" s="73" t="s">
        <v>786</v>
      </c>
      <c r="I336" s="73" t="s">
        <v>288</v>
      </c>
      <c r="J336" s="73"/>
      <c r="K336" s="83">
        <v>0.75000000005700607</v>
      </c>
      <c r="L336" s="86" t="s">
        <v>121</v>
      </c>
      <c r="M336" s="87">
        <v>6.25E-2</v>
      </c>
      <c r="N336" s="87">
        <v>8.2099999996876075E-2</v>
      </c>
      <c r="O336" s="83">
        <v>1099.4190840000003</v>
      </c>
      <c r="P336" s="85">
        <v>104.31292000000001</v>
      </c>
      <c r="Q336" s="73"/>
      <c r="R336" s="83">
        <v>4.3855012970000011</v>
      </c>
      <c r="S336" s="84">
        <v>1.1264632128132201E-6</v>
      </c>
      <c r="T336" s="84">
        <f t="shared" si="5"/>
        <v>3.3177892529442313E-3</v>
      </c>
      <c r="U336" s="84">
        <f>R336/'סכום נכסי הקרן'!$C$42</f>
        <v>5.743687993455301E-4</v>
      </c>
    </row>
    <row r="337" spans="2:21">
      <c r="B337" s="76" t="s">
        <v>822</v>
      </c>
      <c r="C337" s="73" t="s">
        <v>823</v>
      </c>
      <c r="D337" s="86" t="s">
        <v>28</v>
      </c>
      <c r="E337" s="86" t="s">
        <v>28</v>
      </c>
      <c r="F337" s="73"/>
      <c r="G337" s="86" t="s">
        <v>776</v>
      </c>
      <c r="H337" s="73" t="s">
        <v>786</v>
      </c>
      <c r="I337" s="73" t="s">
        <v>288</v>
      </c>
      <c r="J337" s="73"/>
      <c r="K337" s="83">
        <v>4.8800000003355137</v>
      </c>
      <c r="L337" s="86" t="s">
        <v>123</v>
      </c>
      <c r="M337" s="87">
        <v>6.5000000000000002E-2</v>
      </c>
      <c r="N337" s="87">
        <v>6.280000000532876E-2</v>
      </c>
      <c r="O337" s="83">
        <v>494.23200000000014</v>
      </c>
      <c r="P337" s="85">
        <v>101.17655000000001</v>
      </c>
      <c r="Q337" s="73"/>
      <c r="R337" s="83">
        <v>2.0267399640000003</v>
      </c>
      <c r="S337" s="84">
        <v>6.5897600000000014E-7</v>
      </c>
      <c r="T337" s="84">
        <f t="shared" si="5"/>
        <v>1.5333015807501144E-3</v>
      </c>
      <c r="U337" s="84">
        <f>R337/'סכום נכסי הקרן'!$C$42</f>
        <v>2.6544199188918466E-4</v>
      </c>
    </row>
    <row r="338" spans="2:21">
      <c r="B338" s="76" t="s">
        <v>824</v>
      </c>
      <c r="C338" s="73" t="s">
        <v>825</v>
      </c>
      <c r="D338" s="86" t="s">
        <v>28</v>
      </c>
      <c r="E338" s="86" t="s">
        <v>28</v>
      </c>
      <c r="F338" s="73"/>
      <c r="G338" s="86" t="s">
        <v>703</v>
      </c>
      <c r="H338" s="73" t="s">
        <v>786</v>
      </c>
      <c r="I338" s="73" t="s">
        <v>642</v>
      </c>
      <c r="J338" s="73"/>
      <c r="K338" s="83">
        <v>2.669999999129308</v>
      </c>
      <c r="L338" s="86" t="s">
        <v>123</v>
      </c>
      <c r="M338" s="87">
        <v>5.7500000000000002E-2</v>
      </c>
      <c r="N338" s="87">
        <v>5.7399999978658238E-2</v>
      </c>
      <c r="O338" s="83">
        <v>374.79259999999999</v>
      </c>
      <c r="P338" s="85">
        <v>100.5562</v>
      </c>
      <c r="Q338" s="73"/>
      <c r="R338" s="83">
        <v>1.5275209990000003</v>
      </c>
      <c r="S338" s="84">
        <v>5.7660400000000002E-7</v>
      </c>
      <c r="T338" s="84">
        <f t="shared" si="5"/>
        <v>1.1556245024019736E-3</v>
      </c>
      <c r="U338" s="84">
        <f>R338/'סכום נכסי הקרן'!$C$42</f>
        <v>2.0005931882197654E-4</v>
      </c>
    </row>
    <row r="339" spans="2:21">
      <c r="B339" s="76" t="s">
        <v>826</v>
      </c>
      <c r="C339" s="73" t="s">
        <v>827</v>
      </c>
      <c r="D339" s="86" t="s">
        <v>28</v>
      </c>
      <c r="E339" s="86" t="s">
        <v>28</v>
      </c>
      <c r="F339" s="73"/>
      <c r="G339" s="86" t="s">
        <v>703</v>
      </c>
      <c r="H339" s="73" t="s">
        <v>786</v>
      </c>
      <c r="I339" s="73" t="s">
        <v>642</v>
      </c>
      <c r="J339" s="73"/>
      <c r="K339" s="83">
        <v>4.7700000001674328</v>
      </c>
      <c r="L339" s="86" t="s">
        <v>123</v>
      </c>
      <c r="M339" s="87">
        <v>6.1249999999999999E-2</v>
      </c>
      <c r="N339" s="87">
        <v>6.0900000001554745E-2</v>
      </c>
      <c r="O339" s="83">
        <v>823.72000000000014</v>
      </c>
      <c r="P339" s="85">
        <v>100.17949</v>
      </c>
      <c r="Q339" s="73"/>
      <c r="R339" s="83">
        <v>3.3446121720000006</v>
      </c>
      <c r="S339" s="84">
        <v>1.2672615384615387E-6</v>
      </c>
      <c r="T339" s="84">
        <f t="shared" si="5"/>
        <v>2.5303192424362114E-3</v>
      </c>
      <c r="U339" s="84">
        <f>R339/'סכום נכסי הקרן'!$C$42</f>
        <v>4.3804362315939035E-4</v>
      </c>
    </row>
    <row r="340" spans="2:21">
      <c r="B340" s="76" t="s">
        <v>828</v>
      </c>
      <c r="C340" s="73" t="s">
        <v>829</v>
      </c>
      <c r="D340" s="86" t="s">
        <v>28</v>
      </c>
      <c r="E340" s="86" t="s">
        <v>28</v>
      </c>
      <c r="F340" s="73"/>
      <c r="G340" s="86" t="s">
        <v>703</v>
      </c>
      <c r="H340" s="73" t="s">
        <v>830</v>
      </c>
      <c r="I340" s="73" t="s">
        <v>677</v>
      </c>
      <c r="J340" s="73"/>
      <c r="K340" s="83">
        <v>6.3100000002467809</v>
      </c>
      <c r="L340" s="86" t="s">
        <v>121</v>
      </c>
      <c r="M340" s="87">
        <v>3.7499999999999999E-2</v>
      </c>
      <c r="N340" s="87">
        <v>7.1100000001979136E-2</v>
      </c>
      <c r="O340" s="83">
        <v>1317.9520000000002</v>
      </c>
      <c r="P340" s="85">
        <v>81.206999999999994</v>
      </c>
      <c r="Q340" s="73"/>
      <c r="R340" s="83">
        <v>4.092709729000001</v>
      </c>
      <c r="S340" s="84">
        <v>1.3179520000000003E-6</v>
      </c>
      <c r="T340" s="84">
        <f t="shared" si="5"/>
        <v>3.0962819150424929E-3</v>
      </c>
      <c r="U340" s="84">
        <f>R340/'סכום נכסי הקרן'!$C$42</f>
        <v>5.3602190808233613E-4</v>
      </c>
    </row>
    <row r="341" spans="2:21">
      <c r="B341" s="76" t="s">
        <v>831</v>
      </c>
      <c r="C341" s="73" t="s">
        <v>832</v>
      </c>
      <c r="D341" s="86" t="s">
        <v>28</v>
      </c>
      <c r="E341" s="86" t="s">
        <v>28</v>
      </c>
      <c r="F341" s="73"/>
      <c r="G341" s="86" t="s">
        <v>703</v>
      </c>
      <c r="H341" s="73" t="s">
        <v>830</v>
      </c>
      <c r="I341" s="73" t="s">
        <v>677</v>
      </c>
      <c r="J341" s="73"/>
      <c r="K341" s="83">
        <v>4.770000001215533</v>
      </c>
      <c r="L341" s="86" t="s">
        <v>121</v>
      </c>
      <c r="M341" s="87">
        <v>5.8749999999999997E-2</v>
      </c>
      <c r="N341" s="87">
        <v>7.1000000011050307E-2</v>
      </c>
      <c r="O341" s="83">
        <v>123.55800000000004</v>
      </c>
      <c r="P341" s="85">
        <v>95.765010000000004</v>
      </c>
      <c r="Q341" s="73"/>
      <c r="R341" s="83">
        <v>0.45247608500000008</v>
      </c>
      <c r="S341" s="84">
        <v>2.4711600000000005E-7</v>
      </c>
      <c r="T341" s="84">
        <f t="shared" si="5"/>
        <v>3.4231441068190393E-4</v>
      </c>
      <c r="U341" s="84">
        <f>R341/'סכום נכסי הקרן'!$C$42</f>
        <v>5.9260761330021336E-5</v>
      </c>
    </row>
    <row r="342" spans="2:21">
      <c r="B342" s="76" t="s">
        <v>833</v>
      </c>
      <c r="C342" s="73" t="s">
        <v>834</v>
      </c>
      <c r="D342" s="86" t="s">
        <v>28</v>
      </c>
      <c r="E342" s="86" t="s">
        <v>28</v>
      </c>
      <c r="F342" s="73"/>
      <c r="G342" s="86" t="s">
        <v>791</v>
      </c>
      <c r="H342" s="73" t="s">
        <v>835</v>
      </c>
      <c r="I342" s="73" t="s">
        <v>642</v>
      </c>
      <c r="J342" s="73"/>
      <c r="K342" s="83">
        <v>6.4000000008063722</v>
      </c>
      <c r="L342" s="86" t="s">
        <v>121</v>
      </c>
      <c r="M342" s="87">
        <v>0.04</v>
      </c>
      <c r="N342" s="87">
        <v>6.6800000008668481E-2</v>
      </c>
      <c r="O342" s="83">
        <v>1235.5800000000002</v>
      </c>
      <c r="P342" s="85">
        <v>83.989670000000004</v>
      </c>
      <c r="Q342" s="73"/>
      <c r="R342" s="83">
        <v>3.9683924170000009</v>
      </c>
      <c r="S342" s="84">
        <v>2.4711600000000003E-6</v>
      </c>
      <c r="T342" s="84">
        <f t="shared" si="5"/>
        <v>3.0022314031909365E-3</v>
      </c>
      <c r="U342" s="84">
        <f>R342/'סכום נכסי הקרן'!$C$42</f>
        <v>5.1974007839044917E-4</v>
      </c>
    </row>
    <row r="343" spans="2:21">
      <c r="B343" s="76" t="s">
        <v>836</v>
      </c>
      <c r="C343" s="73" t="s">
        <v>837</v>
      </c>
      <c r="D343" s="86" t="s">
        <v>28</v>
      </c>
      <c r="E343" s="86" t="s">
        <v>28</v>
      </c>
      <c r="F343" s="73"/>
      <c r="G343" s="86" t="s">
        <v>711</v>
      </c>
      <c r="H343" s="73" t="s">
        <v>835</v>
      </c>
      <c r="I343" s="73" t="s">
        <v>642</v>
      </c>
      <c r="J343" s="73"/>
      <c r="K343" s="83">
        <v>5.5799999993269509</v>
      </c>
      <c r="L343" s="86" t="s">
        <v>121</v>
      </c>
      <c r="M343" s="87">
        <v>3.7499999999999999E-2</v>
      </c>
      <c r="N343" s="87">
        <v>7.0499999994791895E-2</v>
      </c>
      <c r="O343" s="83">
        <v>782.53400000000011</v>
      </c>
      <c r="P343" s="85">
        <v>83.414580000000001</v>
      </c>
      <c r="Q343" s="73"/>
      <c r="R343" s="83">
        <v>2.4961063460000004</v>
      </c>
      <c r="S343" s="84">
        <v>1.9563350000000001E-6</v>
      </c>
      <c r="T343" s="84">
        <f t="shared" si="5"/>
        <v>1.888394107791024E-3</v>
      </c>
      <c r="U343" s="84">
        <f>R343/'סכום נכסי הקרן'!$C$42</f>
        <v>3.26914874240608E-4</v>
      </c>
    </row>
    <row r="344" spans="2:21">
      <c r="B344" s="76" t="s">
        <v>838</v>
      </c>
      <c r="C344" s="73" t="s">
        <v>839</v>
      </c>
      <c r="D344" s="86" t="s">
        <v>28</v>
      </c>
      <c r="E344" s="86" t="s">
        <v>28</v>
      </c>
      <c r="F344" s="73"/>
      <c r="G344" s="86" t="s">
        <v>658</v>
      </c>
      <c r="H344" s="73" t="s">
        <v>830</v>
      </c>
      <c r="I344" s="73" t="s">
        <v>677</v>
      </c>
      <c r="J344" s="73"/>
      <c r="K344" s="83">
        <v>4.1500000002492845</v>
      </c>
      <c r="L344" s="86" t="s">
        <v>121</v>
      </c>
      <c r="M344" s="87">
        <v>5.1249999999999997E-2</v>
      </c>
      <c r="N344" s="87">
        <v>7.1000000004036043E-2</v>
      </c>
      <c r="O344" s="83">
        <v>1180.6790620000002</v>
      </c>
      <c r="P344" s="85">
        <v>93.291790000000006</v>
      </c>
      <c r="Q344" s="73"/>
      <c r="R344" s="83">
        <v>4.2120467130000003</v>
      </c>
      <c r="S344" s="84">
        <v>2.146689203636364E-6</v>
      </c>
      <c r="T344" s="84">
        <f t="shared" si="5"/>
        <v>3.1865646298748483E-3</v>
      </c>
      <c r="U344" s="84">
        <f>R344/'סכום נכסי הקרן'!$C$42</f>
        <v>5.516514645630251E-4</v>
      </c>
    </row>
    <row r="345" spans="2:21">
      <c r="B345" s="76" t="s">
        <v>840</v>
      </c>
      <c r="C345" s="73" t="s">
        <v>841</v>
      </c>
      <c r="D345" s="86" t="s">
        <v>28</v>
      </c>
      <c r="E345" s="86" t="s">
        <v>28</v>
      </c>
      <c r="F345" s="73"/>
      <c r="G345" s="86" t="s">
        <v>842</v>
      </c>
      <c r="H345" s="73" t="s">
        <v>830</v>
      </c>
      <c r="I345" s="73" t="s">
        <v>677</v>
      </c>
      <c r="J345" s="73"/>
      <c r="K345" s="83">
        <v>6.3799999991721501</v>
      </c>
      <c r="L345" s="86" t="s">
        <v>121</v>
      </c>
      <c r="M345" s="87">
        <v>0.04</v>
      </c>
      <c r="N345" s="87">
        <v>6.7199999991462797E-2</v>
      </c>
      <c r="O345" s="83">
        <v>473.63900000000007</v>
      </c>
      <c r="P345" s="85">
        <v>85.367559999999997</v>
      </c>
      <c r="Q345" s="73"/>
      <c r="R345" s="83">
        <v>1.5461733560000002</v>
      </c>
      <c r="S345" s="84">
        <v>4.3058090909090913E-7</v>
      </c>
      <c r="T345" s="84">
        <f t="shared" si="5"/>
        <v>1.1697356804419876E-3</v>
      </c>
      <c r="U345" s="84">
        <f>R345/'סכום נכסי הקרן'!$C$42</f>
        <v>2.0250221671882197E-4</v>
      </c>
    </row>
    <row r="346" spans="2:21">
      <c r="B346" s="76" t="s">
        <v>843</v>
      </c>
      <c r="C346" s="73" t="s">
        <v>844</v>
      </c>
      <c r="D346" s="86" t="s">
        <v>28</v>
      </c>
      <c r="E346" s="86" t="s">
        <v>28</v>
      </c>
      <c r="F346" s="73"/>
      <c r="G346" s="86" t="s">
        <v>691</v>
      </c>
      <c r="H346" s="73" t="s">
        <v>835</v>
      </c>
      <c r="I346" s="73" t="s">
        <v>642</v>
      </c>
      <c r="J346" s="73"/>
      <c r="K346" s="83">
        <v>4.6599999999503066</v>
      </c>
      <c r="L346" s="86" t="s">
        <v>123</v>
      </c>
      <c r="M346" s="87">
        <v>7.8750000000000001E-2</v>
      </c>
      <c r="N346" s="87">
        <v>8.7999999997515316E-2</v>
      </c>
      <c r="O346" s="83">
        <v>1227.3428000000001</v>
      </c>
      <c r="P346" s="85">
        <v>97.086560000000006</v>
      </c>
      <c r="Q346" s="73"/>
      <c r="R346" s="83">
        <v>4.8296127640000011</v>
      </c>
      <c r="S346" s="84">
        <v>1.2273428000000001E-6</v>
      </c>
      <c r="T346" s="84">
        <f t="shared" si="5"/>
        <v>3.6537755296624378E-3</v>
      </c>
      <c r="U346" s="84">
        <f>R346/'סכום נכסי הקרן'!$C$42</f>
        <v>6.3253404723882518E-4</v>
      </c>
    </row>
    <row r="347" spans="2:21">
      <c r="B347" s="76" t="s">
        <v>845</v>
      </c>
      <c r="C347" s="73" t="s">
        <v>846</v>
      </c>
      <c r="D347" s="86" t="s">
        <v>28</v>
      </c>
      <c r="E347" s="86" t="s">
        <v>28</v>
      </c>
      <c r="F347" s="73"/>
      <c r="G347" s="86" t="s">
        <v>776</v>
      </c>
      <c r="H347" s="73" t="s">
        <v>835</v>
      </c>
      <c r="I347" s="73" t="s">
        <v>642</v>
      </c>
      <c r="J347" s="73"/>
      <c r="K347" s="83">
        <v>5.7300000012577517</v>
      </c>
      <c r="L347" s="86" t="s">
        <v>123</v>
      </c>
      <c r="M347" s="87">
        <v>6.1349999999999995E-2</v>
      </c>
      <c r="N347" s="87">
        <v>6.4200000014374314E-2</v>
      </c>
      <c r="O347" s="83">
        <v>411.86000000000007</v>
      </c>
      <c r="P347" s="85">
        <v>100.02007999999999</v>
      </c>
      <c r="Q347" s="73"/>
      <c r="R347" s="83">
        <v>1.6696450300000003</v>
      </c>
      <c r="S347" s="84">
        <v>4.1186000000000009E-7</v>
      </c>
      <c r="T347" s="84">
        <f t="shared" si="5"/>
        <v>1.2631464367722767E-3</v>
      </c>
      <c r="U347" s="84">
        <f>R347/'סכום נכסי הקרן'!$C$42</f>
        <v>2.1867329326076166E-4</v>
      </c>
    </row>
    <row r="348" spans="2:21">
      <c r="B348" s="76" t="s">
        <v>847</v>
      </c>
      <c r="C348" s="73" t="s">
        <v>848</v>
      </c>
      <c r="D348" s="86" t="s">
        <v>28</v>
      </c>
      <c r="E348" s="86" t="s">
        <v>28</v>
      </c>
      <c r="F348" s="73"/>
      <c r="G348" s="86" t="s">
        <v>776</v>
      </c>
      <c r="H348" s="73" t="s">
        <v>835</v>
      </c>
      <c r="I348" s="73" t="s">
        <v>642</v>
      </c>
      <c r="J348" s="73"/>
      <c r="K348" s="83">
        <v>4.0600000002389596</v>
      </c>
      <c r="L348" s="86" t="s">
        <v>123</v>
      </c>
      <c r="M348" s="87">
        <v>7.1249999999999994E-2</v>
      </c>
      <c r="N348" s="87">
        <v>6.4000000005514451E-2</v>
      </c>
      <c r="O348" s="83">
        <v>1235.5800000000002</v>
      </c>
      <c r="P348" s="85">
        <v>108.63289</v>
      </c>
      <c r="Q348" s="73"/>
      <c r="R348" s="83">
        <v>5.4402583450000011</v>
      </c>
      <c r="S348" s="84">
        <v>1.6474400000000001E-6</v>
      </c>
      <c r="T348" s="84">
        <f t="shared" si="5"/>
        <v>4.1157508453203333E-3</v>
      </c>
      <c r="U348" s="84">
        <f>R348/'סכום נכסי הקרן'!$C$42</f>
        <v>7.1251025644085008E-4</v>
      </c>
    </row>
    <row r="349" spans="2:21">
      <c r="B349" s="76" t="s">
        <v>849</v>
      </c>
      <c r="C349" s="73" t="s">
        <v>850</v>
      </c>
      <c r="D349" s="86" t="s">
        <v>28</v>
      </c>
      <c r="E349" s="86" t="s">
        <v>28</v>
      </c>
      <c r="F349" s="73"/>
      <c r="G349" s="86" t="s">
        <v>746</v>
      </c>
      <c r="H349" s="73" t="s">
        <v>659</v>
      </c>
      <c r="I349" s="73" t="s">
        <v>642</v>
      </c>
      <c r="J349" s="73"/>
      <c r="K349" s="83">
        <v>4.0999999999720433</v>
      </c>
      <c r="L349" s="86" t="s">
        <v>121</v>
      </c>
      <c r="M349" s="87">
        <v>4.6249999999999999E-2</v>
      </c>
      <c r="N349" s="87">
        <v>7.3200000001341872E-2</v>
      </c>
      <c r="O349" s="83">
        <v>1029.7735580000001</v>
      </c>
      <c r="P349" s="85">
        <v>90.838380000000001</v>
      </c>
      <c r="Q349" s="73"/>
      <c r="R349" s="83">
        <v>3.5770826610000008</v>
      </c>
      <c r="S349" s="84">
        <v>1.8723155600000002E-6</v>
      </c>
      <c r="T349" s="84">
        <f t="shared" si="5"/>
        <v>2.7061915174161565E-3</v>
      </c>
      <c r="U349" s="84">
        <f>R349/'סכום נכסי הקרן'!$C$42</f>
        <v>4.6849026690831328E-4</v>
      </c>
    </row>
    <row r="350" spans="2:21">
      <c r="B350" s="76" t="s">
        <v>851</v>
      </c>
      <c r="C350" s="73" t="s">
        <v>852</v>
      </c>
      <c r="D350" s="86" t="s">
        <v>28</v>
      </c>
      <c r="E350" s="86" t="s">
        <v>28</v>
      </c>
      <c r="F350" s="73"/>
      <c r="G350" s="86" t="s">
        <v>691</v>
      </c>
      <c r="H350" s="73" t="s">
        <v>659</v>
      </c>
      <c r="I350" s="73" t="s">
        <v>642</v>
      </c>
      <c r="J350" s="73"/>
      <c r="K350" s="83">
        <v>3.6699999998705928</v>
      </c>
      <c r="L350" s="86" t="s">
        <v>124</v>
      </c>
      <c r="M350" s="87">
        <v>8.8749999999999996E-2</v>
      </c>
      <c r="N350" s="87">
        <v>0.10889999999589751</v>
      </c>
      <c r="O350" s="83">
        <v>836.07580000000007</v>
      </c>
      <c r="P350" s="85">
        <v>92.862729999999999</v>
      </c>
      <c r="Q350" s="73"/>
      <c r="R350" s="83">
        <v>3.6319346410000004</v>
      </c>
      <c r="S350" s="84">
        <v>6.6886064000000001E-7</v>
      </c>
      <c r="T350" s="84">
        <f t="shared" si="5"/>
        <v>2.7476890105012008E-3</v>
      </c>
      <c r="U350" s="84">
        <f>R350/'סכום נכסי הקרן'!$C$42</f>
        <v>4.7567422690756732E-4</v>
      </c>
    </row>
    <row r="351" spans="2:21">
      <c r="B351" s="76" t="s">
        <v>853</v>
      </c>
      <c r="C351" s="73" t="s">
        <v>854</v>
      </c>
      <c r="D351" s="86" t="s">
        <v>28</v>
      </c>
      <c r="E351" s="86" t="s">
        <v>28</v>
      </c>
      <c r="F351" s="73"/>
      <c r="G351" s="86" t="s">
        <v>791</v>
      </c>
      <c r="H351" s="73" t="s">
        <v>855</v>
      </c>
      <c r="I351" s="73" t="s">
        <v>677</v>
      </c>
      <c r="J351" s="73"/>
      <c r="K351" s="83">
        <v>5.8799999999167056</v>
      </c>
      <c r="L351" s="86" t="s">
        <v>121</v>
      </c>
      <c r="M351" s="87">
        <v>6.3750000000000001E-2</v>
      </c>
      <c r="N351" s="87">
        <v>6.8700000000254502E-2</v>
      </c>
      <c r="O351" s="83">
        <v>1153.2080000000003</v>
      </c>
      <c r="P351" s="85">
        <v>98.00779</v>
      </c>
      <c r="Q351" s="73"/>
      <c r="R351" s="83">
        <v>4.3220136470000003</v>
      </c>
      <c r="S351" s="84">
        <v>2.3064160000000005E-6</v>
      </c>
      <c r="T351" s="84">
        <f t="shared" si="5"/>
        <v>3.2697585653216374E-3</v>
      </c>
      <c r="U351" s="84">
        <f>R351/'סכום נכסי הקרן'!$C$42</f>
        <v>5.6605382624799294E-4</v>
      </c>
    </row>
    <row r="352" spans="2:21">
      <c r="B352" s="76" t="s">
        <v>856</v>
      </c>
      <c r="C352" s="73" t="s">
        <v>857</v>
      </c>
      <c r="D352" s="86" t="s">
        <v>28</v>
      </c>
      <c r="E352" s="86" t="s">
        <v>28</v>
      </c>
      <c r="F352" s="73"/>
      <c r="G352" s="86" t="s">
        <v>691</v>
      </c>
      <c r="H352" s="73" t="s">
        <v>659</v>
      </c>
      <c r="I352" s="73" t="s">
        <v>642</v>
      </c>
      <c r="J352" s="73"/>
      <c r="K352" s="83">
        <v>3.7400000003335396</v>
      </c>
      <c r="L352" s="86" t="s">
        <v>124</v>
      </c>
      <c r="M352" s="87">
        <v>8.5000000000000006E-2</v>
      </c>
      <c r="N352" s="87">
        <v>0.10270000001556517</v>
      </c>
      <c r="O352" s="83">
        <v>411.86000000000007</v>
      </c>
      <c r="P352" s="85">
        <v>93.369050000000001</v>
      </c>
      <c r="Q352" s="73"/>
      <c r="R352" s="83">
        <v>1.7988854600000004</v>
      </c>
      <c r="S352" s="84">
        <v>5.4914666666666675E-7</v>
      </c>
      <c r="T352" s="84">
        <f t="shared" si="5"/>
        <v>1.3609214642231217E-3</v>
      </c>
      <c r="U352" s="84">
        <f>R352/'סכום נכסי הקרן'!$C$42</f>
        <v>2.3559990337413225E-4</v>
      </c>
    </row>
    <row r="353" spans="2:21">
      <c r="B353" s="76" t="s">
        <v>858</v>
      </c>
      <c r="C353" s="73" t="s">
        <v>859</v>
      </c>
      <c r="D353" s="86" t="s">
        <v>28</v>
      </c>
      <c r="E353" s="86" t="s">
        <v>28</v>
      </c>
      <c r="F353" s="73"/>
      <c r="G353" s="86" t="s">
        <v>691</v>
      </c>
      <c r="H353" s="73" t="s">
        <v>659</v>
      </c>
      <c r="I353" s="73" t="s">
        <v>642</v>
      </c>
      <c r="J353" s="73"/>
      <c r="K353" s="83">
        <v>4.0700000012059396</v>
      </c>
      <c r="L353" s="86" t="s">
        <v>124</v>
      </c>
      <c r="M353" s="87">
        <v>8.5000000000000006E-2</v>
      </c>
      <c r="N353" s="87">
        <v>0.10460000002772533</v>
      </c>
      <c r="O353" s="83">
        <v>411.86000000000007</v>
      </c>
      <c r="P353" s="85">
        <v>92.106049999999996</v>
      </c>
      <c r="Q353" s="73"/>
      <c r="R353" s="83">
        <v>1.774551998</v>
      </c>
      <c r="S353" s="84">
        <v>5.4914666666666675E-7</v>
      </c>
      <c r="T353" s="84">
        <f t="shared" si="5"/>
        <v>1.3425123261923667E-3</v>
      </c>
      <c r="U353" s="84">
        <f>R353/'סכום נכסי הקרן'!$C$42</f>
        <v>2.324129515512195E-4</v>
      </c>
    </row>
    <row r="354" spans="2:21">
      <c r="B354" s="76" t="s">
        <v>860</v>
      </c>
      <c r="C354" s="73" t="s">
        <v>861</v>
      </c>
      <c r="D354" s="86" t="s">
        <v>28</v>
      </c>
      <c r="E354" s="86" t="s">
        <v>28</v>
      </c>
      <c r="F354" s="73"/>
      <c r="G354" s="86" t="s">
        <v>783</v>
      </c>
      <c r="H354" s="73" t="s">
        <v>855</v>
      </c>
      <c r="I354" s="73" t="s">
        <v>677</v>
      </c>
      <c r="J354" s="73"/>
      <c r="K354" s="83">
        <v>5.8700000004809052</v>
      </c>
      <c r="L354" s="86" t="s">
        <v>121</v>
      </c>
      <c r="M354" s="87">
        <v>4.1250000000000002E-2</v>
      </c>
      <c r="N354" s="87">
        <v>7.3500000005548918E-2</v>
      </c>
      <c r="O354" s="83">
        <v>680.63983600000006</v>
      </c>
      <c r="P354" s="85">
        <v>83.088040000000007</v>
      </c>
      <c r="Q354" s="73"/>
      <c r="R354" s="83">
        <v>2.1625879079999999</v>
      </c>
      <c r="S354" s="84">
        <v>1.3612796720000002E-6</v>
      </c>
      <c r="T354" s="84">
        <f t="shared" si="5"/>
        <v>1.6360754298756614E-3</v>
      </c>
      <c r="U354" s="84">
        <f>R354/'סכום נכסי הקרן'!$C$42</f>
        <v>2.8323398765081278E-4</v>
      </c>
    </row>
    <row r="355" spans="2:21">
      <c r="B355" s="76" t="s">
        <v>862</v>
      </c>
      <c r="C355" s="73" t="s">
        <v>863</v>
      </c>
      <c r="D355" s="86" t="s">
        <v>28</v>
      </c>
      <c r="E355" s="86" t="s">
        <v>28</v>
      </c>
      <c r="F355" s="73"/>
      <c r="G355" s="86" t="s">
        <v>698</v>
      </c>
      <c r="H355" s="73" t="s">
        <v>864</v>
      </c>
      <c r="I355" s="73" t="s">
        <v>677</v>
      </c>
      <c r="J355" s="73"/>
      <c r="K355" s="83">
        <v>3.7500000005558278</v>
      </c>
      <c r="L355" s="86" t="s">
        <v>123</v>
      </c>
      <c r="M355" s="87">
        <v>2.6249999999999999E-2</v>
      </c>
      <c r="N355" s="87">
        <v>0.1071000000171195</v>
      </c>
      <c r="O355" s="83">
        <v>743.40730000000008</v>
      </c>
      <c r="P355" s="85">
        <v>74.637299999999996</v>
      </c>
      <c r="Q355" s="73"/>
      <c r="R355" s="83">
        <v>2.2488996649999997</v>
      </c>
      <c r="S355" s="84">
        <v>2.9091621663927372E-6</v>
      </c>
      <c r="T355" s="84">
        <f t="shared" si="5"/>
        <v>1.701373374257351E-3</v>
      </c>
      <c r="U355" s="84">
        <f>R355/'סכום נכסי הקרן'!$C$42</f>
        <v>2.9453823245206406E-4</v>
      </c>
    </row>
    <row r="356" spans="2:21">
      <c r="B356" s="76" t="s">
        <v>865</v>
      </c>
      <c r="C356" s="73" t="s">
        <v>866</v>
      </c>
      <c r="D356" s="86" t="s">
        <v>28</v>
      </c>
      <c r="E356" s="86" t="s">
        <v>28</v>
      </c>
      <c r="F356" s="73"/>
      <c r="G356" s="86" t="s">
        <v>783</v>
      </c>
      <c r="H356" s="73" t="s">
        <v>864</v>
      </c>
      <c r="I356" s="73" t="s">
        <v>677</v>
      </c>
      <c r="J356" s="73"/>
      <c r="K356" s="83">
        <v>5.4900000079796092</v>
      </c>
      <c r="L356" s="86" t="s">
        <v>121</v>
      </c>
      <c r="M356" s="87">
        <v>4.7500000000000001E-2</v>
      </c>
      <c r="N356" s="87">
        <v>7.9800000121774128E-2</v>
      </c>
      <c r="O356" s="83">
        <v>82.372000000000014</v>
      </c>
      <c r="P356" s="85">
        <v>83.946640000000002</v>
      </c>
      <c r="Q356" s="73"/>
      <c r="R356" s="83">
        <v>0.2644239610000001</v>
      </c>
      <c r="S356" s="84">
        <v>2.7007213114754105E-8</v>
      </c>
      <c r="T356" s="84">
        <f t="shared" si="5"/>
        <v>2.0004622427700187E-4</v>
      </c>
      <c r="U356" s="84">
        <f>R356/'סכום נכסי הקרן'!$C$42</f>
        <v>3.4631587750676092E-5</v>
      </c>
    </row>
    <row r="357" spans="2:21">
      <c r="B357" s="76" t="s">
        <v>867</v>
      </c>
      <c r="C357" s="73" t="s">
        <v>868</v>
      </c>
      <c r="D357" s="86" t="s">
        <v>28</v>
      </c>
      <c r="E357" s="86" t="s">
        <v>28</v>
      </c>
      <c r="F357" s="73"/>
      <c r="G357" s="86" t="s">
        <v>783</v>
      </c>
      <c r="H357" s="73" t="s">
        <v>864</v>
      </c>
      <c r="I357" s="73" t="s">
        <v>677</v>
      </c>
      <c r="J357" s="73"/>
      <c r="K357" s="83">
        <v>5.7700000000306115</v>
      </c>
      <c r="L357" s="86" t="s">
        <v>121</v>
      </c>
      <c r="M357" s="87">
        <v>7.3749999999999996E-2</v>
      </c>
      <c r="N357" s="87">
        <v>7.9799999998600615E-2</v>
      </c>
      <c r="O357" s="83">
        <v>1235.5800000000002</v>
      </c>
      <c r="P357" s="85">
        <v>96.795100000000005</v>
      </c>
      <c r="Q357" s="73"/>
      <c r="R357" s="83">
        <v>4.5734308180000003</v>
      </c>
      <c r="S357" s="84">
        <v>1.1232545454545457E-6</v>
      </c>
      <c r="T357" s="84">
        <f t="shared" si="5"/>
        <v>3.4599646857758851E-3</v>
      </c>
      <c r="U357" s="84">
        <f>R357/'סכום נכסי הקרן'!$C$42</f>
        <v>5.9898191561850664E-4</v>
      </c>
    </row>
    <row r="358" spans="2:21">
      <c r="B358" s="76" t="s">
        <v>869</v>
      </c>
      <c r="C358" s="73" t="s">
        <v>870</v>
      </c>
      <c r="D358" s="86" t="s">
        <v>28</v>
      </c>
      <c r="E358" s="86" t="s">
        <v>28</v>
      </c>
      <c r="F358" s="73"/>
      <c r="G358" s="86" t="s">
        <v>737</v>
      </c>
      <c r="H358" s="73" t="s">
        <v>871</v>
      </c>
      <c r="I358" s="73" t="s">
        <v>642</v>
      </c>
      <c r="J358" s="73"/>
      <c r="K358" s="83">
        <v>2.1699999998236952</v>
      </c>
      <c r="L358" s="86" t="s">
        <v>124</v>
      </c>
      <c r="M358" s="87">
        <v>0.06</v>
      </c>
      <c r="N358" s="87">
        <v>9.5199999992947801E-2</v>
      </c>
      <c r="O358" s="83">
        <v>976.10820000000024</v>
      </c>
      <c r="P358" s="85">
        <v>93.164330000000007</v>
      </c>
      <c r="Q358" s="73"/>
      <c r="R358" s="83">
        <v>4.2540106750000017</v>
      </c>
      <c r="S358" s="84">
        <v>7.8088656000000017E-7</v>
      </c>
      <c r="T358" s="84">
        <f t="shared" si="5"/>
        <v>3.2183118744212825E-3</v>
      </c>
      <c r="U358" s="84">
        <f>R358/'סכום נכסי הקרן'!$C$42</f>
        <v>5.5714748174268266E-4</v>
      </c>
    </row>
    <row r="359" spans="2:21">
      <c r="B359" s="76" t="s">
        <v>872</v>
      </c>
      <c r="C359" s="73" t="s">
        <v>873</v>
      </c>
      <c r="D359" s="86" t="s">
        <v>28</v>
      </c>
      <c r="E359" s="86" t="s">
        <v>28</v>
      </c>
      <c r="F359" s="73"/>
      <c r="G359" s="86" t="s">
        <v>737</v>
      </c>
      <c r="H359" s="73" t="s">
        <v>871</v>
      </c>
      <c r="I359" s="73" t="s">
        <v>642</v>
      </c>
      <c r="J359" s="73"/>
      <c r="K359" s="83">
        <v>2.1599999998787354</v>
      </c>
      <c r="L359" s="86" t="s">
        <v>123</v>
      </c>
      <c r="M359" s="87">
        <v>0.05</v>
      </c>
      <c r="N359" s="87">
        <v>7.0099999994239937E-2</v>
      </c>
      <c r="O359" s="83">
        <v>411.86000000000007</v>
      </c>
      <c r="P359" s="85">
        <v>98.800359999999998</v>
      </c>
      <c r="Q359" s="73"/>
      <c r="R359" s="83">
        <v>1.6492839950000002</v>
      </c>
      <c r="S359" s="84">
        <v>4.1186000000000009E-7</v>
      </c>
      <c r="T359" s="84">
        <f t="shared" si="5"/>
        <v>1.2477425824516696E-3</v>
      </c>
      <c r="U359" s="84">
        <f>R359/'סכום נכסי הקרן'!$C$42</f>
        <v>2.1600660992529384E-4</v>
      </c>
    </row>
    <row r="360" spans="2:21">
      <c r="B360" s="76" t="s">
        <v>874</v>
      </c>
      <c r="C360" s="73" t="s">
        <v>875</v>
      </c>
      <c r="D360" s="86" t="s">
        <v>28</v>
      </c>
      <c r="E360" s="86" t="s">
        <v>28</v>
      </c>
      <c r="F360" s="73"/>
      <c r="G360" s="86" t="s">
        <v>791</v>
      </c>
      <c r="H360" s="73" t="s">
        <v>864</v>
      </c>
      <c r="I360" s="73" t="s">
        <v>677</v>
      </c>
      <c r="J360" s="73"/>
      <c r="K360" s="83">
        <v>6.0399999995545821</v>
      </c>
      <c r="L360" s="86" t="s">
        <v>121</v>
      </c>
      <c r="M360" s="87">
        <v>5.1249999999999997E-2</v>
      </c>
      <c r="N360" s="87">
        <v>8.7999999993784869E-2</v>
      </c>
      <c r="O360" s="83">
        <v>1235.5800000000002</v>
      </c>
      <c r="P360" s="85">
        <v>81.72842</v>
      </c>
      <c r="Q360" s="73"/>
      <c r="R360" s="83">
        <v>3.8615515680000008</v>
      </c>
      <c r="S360" s="84">
        <v>6.1779000000000008E-7</v>
      </c>
      <c r="T360" s="84">
        <f t="shared" si="5"/>
        <v>2.9214024633317406E-3</v>
      </c>
      <c r="U360" s="84">
        <f>R360/'סכום נכסי הקרן'!$C$42</f>
        <v>5.0574713984014789E-4</v>
      </c>
    </row>
    <row r="361" spans="2:21">
      <c r="B361" s="76" t="s">
        <v>876</v>
      </c>
      <c r="C361" s="73" t="s">
        <v>877</v>
      </c>
      <c r="D361" s="86" t="s">
        <v>28</v>
      </c>
      <c r="E361" s="86" t="s">
        <v>28</v>
      </c>
      <c r="F361" s="73"/>
      <c r="G361" s="86" t="s">
        <v>698</v>
      </c>
      <c r="H361" s="73" t="s">
        <v>878</v>
      </c>
      <c r="I361" s="73" t="s">
        <v>677</v>
      </c>
      <c r="J361" s="73"/>
      <c r="K361" s="83">
        <v>2.660000000091046</v>
      </c>
      <c r="L361" s="86" t="s">
        <v>123</v>
      </c>
      <c r="M361" s="87">
        <v>3.6249999999999998E-2</v>
      </c>
      <c r="N361" s="87">
        <v>0.46460000003328233</v>
      </c>
      <c r="O361" s="83">
        <v>1276.7660000000003</v>
      </c>
      <c r="P361" s="85">
        <v>38.2044</v>
      </c>
      <c r="Q361" s="73"/>
      <c r="R361" s="83">
        <v>1.9770241770000003</v>
      </c>
      <c r="S361" s="84">
        <v>3.647902857142858E-6</v>
      </c>
      <c r="T361" s="84">
        <f t="shared" si="5"/>
        <v>1.4956898021552477E-3</v>
      </c>
      <c r="U361" s="84">
        <f>R361/'סכום נכסי הקרן'!$C$42</f>
        <v>2.5893071872931992E-4</v>
      </c>
    </row>
    <row r="362" spans="2:2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</row>
    <row r="363" spans="2:2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</row>
    <row r="364" spans="2:2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</row>
    <row r="365" spans="2:21">
      <c r="B365" s="114" t="s">
        <v>206</v>
      </c>
      <c r="C365" s="116"/>
      <c r="D365" s="116"/>
      <c r="E365" s="116"/>
      <c r="F365" s="116"/>
      <c r="G365" s="116"/>
      <c r="H365" s="116"/>
      <c r="I365" s="116"/>
      <c r="J365" s="116"/>
      <c r="K365" s="116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</row>
    <row r="366" spans="2:21">
      <c r="B366" s="114" t="s">
        <v>101</v>
      </c>
      <c r="C366" s="116"/>
      <c r="D366" s="116"/>
      <c r="E366" s="116"/>
      <c r="F366" s="116"/>
      <c r="G366" s="116"/>
      <c r="H366" s="116"/>
      <c r="I366" s="116"/>
      <c r="J366" s="116"/>
      <c r="K366" s="116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</row>
    <row r="367" spans="2:21">
      <c r="B367" s="114" t="s">
        <v>189</v>
      </c>
      <c r="C367" s="116"/>
      <c r="D367" s="116"/>
      <c r="E367" s="116"/>
      <c r="F367" s="116"/>
      <c r="G367" s="116"/>
      <c r="H367" s="116"/>
      <c r="I367" s="116"/>
      <c r="J367" s="116"/>
      <c r="K367" s="116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</row>
    <row r="368" spans="2:21">
      <c r="B368" s="114" t="s">
        <v>197</v>
      </c>
      <c r="C368" s="116"/>
      <c r="D368" s="116"/>
      <c r="E368" s="116"/>
      <c r="F368" s="116"/>
      <c r="G368" s="116"/>
      <c r="H368" s="116"/>
      <c r="I368" s="116"/>
      <c r="J368" s="116"/>
      <c r="K368" s="116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</row>
    <row r="369" spans="2:21">
      <c r="B369" s="152" t="s">
        <v>202</v>
      </c>
      <c r="C369" s="152"/>
      <c r="D369" s="152"/>
      <c r="E369" s="152"/>
      <c r="F369" s="152"/>
      <c r="G369" s="152"/>
      <c r="H369" s="152"/>
      <c r="I369" s="152"/>
      <c r="J369" s="152"/>
      <c r="K369" s="152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</row>
    <row r="370" spans="2:2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</row>
    <row r="371" spans="2:2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</row>
    <row r="372" spans="2:2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</row>
    <row r="373" spans="2:2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</row>
    <row r="374" spans="2:2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</row>
    <row r="375" spans="2:2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</row>
    <row r="376" spans="2:2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</row>
    <row r="377" spans="2:2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</row>
    <row r="378" spans="2:2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</row>
    <row r="379" spans="2:2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</row>
    <row r="380" spans="2:2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</row>
    <row r="381" spans="2:2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</row>
    <row r="382" spans="2:2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</row>
    <row r="383" spans="2:2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</row>
    <row r="384" spans="2:2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</row>
    <row r="385" spans="2:2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</row>
    <row r="386" spans="2:2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</row>
    <row r="387" spans="2:2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</row>
    <row r="388" spans="2:2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</row>
    <row r="389" spans="2:2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</row>
    <row r="390" spans="2:2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</row>
    <row r="452" spans="2:2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</row>
    <row r="453" spans="2:2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</row>
    <row r="454" spans="2:2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</row>
    <row r="455" spans="2:2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</row>
    <row r="456" spans="2:2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</row>
    <row r="457" spans="2:2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</row>
    <row r="458" spans="2:2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</row>
    <row r="459" spans="2:2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</row>
    <row r="460" spans="2:2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</row>
    <row r="461" spans="2:2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</row>
    <row r="462" spans="2:2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</row>
    <row r="463" spans="2:2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</row>
    <row r="464" spans="2:2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</row>
    <row r="465" spans="2:2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</row>
    <row r="466" spans="2:2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</row>
    <row r="467" spans="2:2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</row>
    <row r="468" spans="2:2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</row>
    <row r="469" spans="2:2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</row>
    <row r="470" spans="2:2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</row>
    <row r="471" spans="2:2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</row>
    <row r="472" spans="2:2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</row>
    <row r="473" spans="2:2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</row>
    <row r="474" spans="2:2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</row>
    <row r="475" spans="2:2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</row>
    <row r="476" spans="2:2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</row>
    <row r="477" spans="2:2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</row>
    <row r="478" spans="2:2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</row>
    <row r="479" spans="2:2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</row>
    <row r="480" spans="2:2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</row>
    <row r="481" spans="2:2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</row>
    <row r="482" spans="2:2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</row>
    <row r="483" spans="2:2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</row>
    <row r="484" spans="2:2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</row>
    <row r="485" spans="2:2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</row>
    <row r="486" spans="2:2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</row>
    <row r="487" spans="2:2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</row>
    <row r="488" spans="2:2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</row>
    <row r="489" spans="2:2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</row>
    <row r="490" spans="2:2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</row>
    <row r="491" spans="2:2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</row>
    <row r="492" spans="2:2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</row>
    <row r="493" spans="2:2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</row>
    <row r="494" spans="2:2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</row>
    <row r="495" spans="2:2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</row>
    <row r="496" spans="2:2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</row>
    <row r="497" spans="2:2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</row>
    <row r="498" spans="2:2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</row>
    <row r="499" spans="2:2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</row>
    <row r="500" spans="2:2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</row>
    <row r="501" spans="2:2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</row>
    <row r="502" spans="2:2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</row>
    <row r="503" spans="2:2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</row>
    <row r="504" spans="2:2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</row>
    <row r="505" spans="2:2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</row>
    <row r="506" spans="2:2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</row>
    <row r="507" spans="2:2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</row>
    <row r="508" spans="2:2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</row>
    <row r="509" spans="2:2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</row>
    <row r="510" spans="2:2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</row>
    <row r="511" spans="2:2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</row>
    <row r="512" spans="2:2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</row>
    <row r="513" spans="2:2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</row>
    <row r="514" spans="2:2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</row>
    <row r="515" spans="2:2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</row>
    <row r="516" spans="2:2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</row>
    <row r="517" spans="2:2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</row>
    <row r="518" spans="2:2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</row>
    <row r="519" spans="2:2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</row>
    <row r="520" spans="2:2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</row>
    <row r="521" spans="2:2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</row>
    <row r="522" spans="2:2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</row>
    <row r="523" spans="2:2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</row>
    <row r="524" spans="2:2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</row>
    <row r="525" spans="2:2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</row>
    <row r="526" spans="2:2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</row>
    <row r="527" spans="2:2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</row>
    <row r="528" spans="2:2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</row>
    <row r="529" spans="2:2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</row>
    <row r="530" spans="2:2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</row>
    <row r="531" spans="2:2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</row>
    <row r="532" spans="2:2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</row>
    <row r="533" spans="2:2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</row>
    <row r="534" spans="2:2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</row>
    <row r="535" spans="2:2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</row>
    <row r="536" spans="2:2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</row>
    <row r="537" spans="2:2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</row>
    <row r="538" spans="2:2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</row>
    <row r="539" spans="2:2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</row>
    <row r="540" spans="2:2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</row>
    <row r="541" spans="2:2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</row>
    <row r="542" spans="2:2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</row>
    <row r="543" spans="2:2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</row>
    <row r="544" spans="2:2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</row>
    <row r="545" spans="2:2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</row>
    <row r="546" spans="2:2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</row>
    <row r="547" spans="2:2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</row>
    <row r="548" spans="2:2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</row>
    <row r="549" spans="2:2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</row>
    <row r="550" spans="2:2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</row>
    <row r="551" spans="2:2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</row>
    <row r="552" spans="2:2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</row>
    <row r="553" spans="2:2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</row>
    <row r="554" spans="2:2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</row>
    <row r="555" spans="2:2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</row>
    <row r="556" spans="2:2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</row>
    <row r="557" spans="2:2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</row>
    <row r="558" spans="2:2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</row>
    <row r="559" spans="2:2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</row>
    <row r="560" spans="2:2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</row>
    <row r="561" spans="2:2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</row>
    <row r="562" spans="2:2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</row>
    <row r="563" spans="2:2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</row>
    <row r="564" spans="2:2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</row>
    <row r="565" spans="2:21">
      <c r="B565" s="112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</row>
    <row r="566" spans="2:21">
      <c r="B566" s="112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</row>
    <row r="567" spans="2:21">
      <c r="B567" s="112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</row>
    <row r="568" spans="2:21">
      <c r="B568" s="112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</row>
    <row r="569" spans="2:21">
      <c r="B569" s="112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</row>
    <row r="570" spans="2:21">
      <c r="B570" s="112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</row>
    <row r="571" spans="2:21">
      <c r="B571" s="112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</row>
    <row r="572" spans="2:21">
      <c r="B572" s="112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</row>
    <row r="573" spans="2:21">
      <c r="B573" s="112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</row>
    <row r="574" spans="2:21">
      <c r="B574" s="112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</row>
    <row r="575" spans="2:21">
      <c r="B575" s="112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</row>
    <row r="576" spans="2:21">
      <c r="B576" s="112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</row>
    <row r="577" spans="2:21">
      <c r="B577" s="112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</row>
    <row r="578" spans="2:21">
      <c r="B578" s="112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</row>
    <row r="579" spans="2:21">
      <c r="B579" s="112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</row>
    <row r="580" spans="2:21">
      <c r="B580" s="112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</row>
    <row r="581" spans="2:21">
      <c r="B581" s="112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</row>
    <row r="582" spans="2:21">
      <c r="B582" s="112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</row>
    <row r="583" spans="2:21">
      <c r="B583" s="112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</row>
    <row r="584" spans="2:21">
      <c r="B584" s="112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</row>
    <row r="585" spans="2:21">
      <c r="B585" s="112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</row>
    <row r="586" spans="2:21">
      <c r="B586" s="112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</row>
    <row r="587" spans="2:21">
      <c r="B587" s="112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</row>
    <row r="588" spans="2:21">
      <c r="B588" s="112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</row>
    <row r="589" spans="2:21">
      <c r="B589" s="112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</row>
    <row r="590" spans="2:21">
      <c r="B590" s="112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</row>
    <row r="591" spans="2:21">
      <c r="B591" s="112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</row>
    <row r="592" spans="2:21">
      <c r="B592" s="112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</row>
    <row r="593" spans="2:21">
      <c r="B593" s="112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</row>
    <row r="594" spans="2:21">
      <c r="B594" s="112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</row>
    <row r="595" spans="2:21">
      <c r="B595" s="112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</row>
    <row r="596" spans="2:21">
      <c r="B596" s="112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</row>
    <row r="597" spans="2:21">
      <c r="B597" s="112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</row>
    <row r="598" spans="2:21">
      <c r="B598" s="112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</row>
    <row r="599" spans="2:21">
      <c r="B599" s="112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</row>
    <row r="600" spans="2:21">
      <c r="B600" s="112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</row>
    <row r="601" spans="2:21">
      <c r="B601" s="112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</row>
    <row r="602" spans="2:21">
      <c r="B602" s="112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</row>
    <row r="603" spans="2:21">
      <c r="B603" s="112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</row>
    <row r="604" spans="2:21">
      <c r="B604" s="112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</row>
    <row r="605" spans="2:21">
      <c r="B605" s="112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</row>
    <row r="606" spans="2:21">
      <c r="B606" s="112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</row>
    <row r="607" spans="2:21">
      <c r="B607" s="112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</row>
    <row r="608" spans="2:21">
      <c r="B608" s="112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</row>
    <row r="609" spans="2:21">
      <c r="B609" s="112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</row>
    <row r="610" spans="2:21">
      <c r="B610" s="112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</row>
    <row r="611" spans="2:21">
      <c r="B611" s="112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</row>
    <row r="612" spans="2:21">
      <c r="B612" s="112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</row>
    <row r="613" spans="2:21">
      <c r="B613" s="112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</row>
    <row r="614" spans="2:21">
      <c r="B614" s="112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</row>
    <row r="615" spans="2:21">
      <c r="B615" s="112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</row>
    <row r="616" spans="2:21">
      <c r="B616" s="112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</row>
    <row r="617" spans="2:21">
      <c r="B617" s="112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</row>
    <row r="618" spans="2:21">
      <c r="B618" s="112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</row>
    <row r="619" spans="2:21">
      <c r="B619" s="112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</row>
    <row r="620" spans="2:21">
      <c r="B620" s="112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</row>
    <row r="621" spans="2:21">
      <c r="B621" s="112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</row>
    <row r="622" spans="2:21">
      <c r="B622" s="112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</row>
    <row r="623" spans="2:21">
      <c r="B623" s="112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</row>
    <row r="624" spans="2:21">
      <c r="B624" s="112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</row>
    <row r="625" spans="2:21">
      <c r="B625" s="112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</row>
    <row r="626" spans="2:21">
      <c r="B626" s="112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</row>
    <row r="627" spans="2:21">
      <c r="B627" s="112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</row>
    <row r="628" spans="2:21">
      <c r="B628" s="112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</row>
    <row r="629" spans="2:21">
      <c r="B629" s="112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</row>
    <row r="630" spans="2:21">
      <c r="B630" s="112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</row>
    <row r="631" spans="2:21">
      <c r="B631" s="112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</row>
    <row r="632" spans="2:21">
      <c r="B632" s="112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</row>
    <row r="633" spans="2:21">
      <c r="B633" s="112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</row>
    <row r="634" spans="2:21">
      <c r="B634" s="112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</row>
    <row r="635" spans="2:21">
      <c r="B635" s="112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</row>
    <row r="636" spans="2:21">
      <c r="B636" s="112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</row>
    <row r="637" spans="2:21">
      <c r="B637" s="112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</row>
    <row r="638" spans="2:21">
      <c r="B638" s="112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</row>
    <row r="639" spans="2:21">
      <c r="B639" s="112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</row>
    <row r="640" spans="2:21">
      <c r="B640" s="112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</row>
    <row r="641" spans="2:21">
      <c r="B641" s="112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</row>
    <row r="642" spans="2:21">
      <c r="B642" s="112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</row>
    <row r="643" spans="2:21">
      <c r="B643" s="112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</row>
    <row r="644" spans="2:21">
      <c r="B644" s="112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</row>
    <row r="645" spans="2:21">
      <c r="B645" s="112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</row>
    <row r="646" spans="2:21">
      <c r="B646" s="112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</row>
    <row r="647" spans="2:21">
      <c r="B647" s="112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</row>
    <row r="648" spans="2:21">
      <c r="B648" s="112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</row>
    <row r="649" spans="2:21">
      <c r="B649" s="112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</row>
    <row r="650" spans="2:21">
      <c r="B650" s="112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</row>
    <row r="651" spans="2:21">
      <c r="B651" s="112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</row>
    <row r="652" spans="2:21">
      <c r="B652" s="112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</row>
    <row r="653" spans="2:21">
      <c r="B653" s="112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</row>
    <row r="654" spans="2:21">
      <c r="B654" s="112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</row>
    <row r="655" spans="2:21">
      <c r="B655" s="112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</row>
    <row r="656" spans="2:21">
      <c r="B656" s="112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</row>
    <row r="657" spans="2:21">
      <c r="B657" s="112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</row>
    <row r="658" spans="2:21">
      <c r="B658" s="112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</row>
    <row r="659" spans="2:21">
      <c r="B659" s="112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</row>
    <row r="660" spans="2:21">
      <c r="B660" s="112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</row>
    <row r="661" spans="2:21">
      <c r="B661" s="112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</row>
    <row r="662" spans="2:21">
      <c r="B662" s="112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</row>
    <row r="663" spans="2:21">
      <c r="B663" s="112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</row>
    <row r="664" spans="2:21">
      <c r="B664" s="112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</row>
    <row r="665" spans="2:21">
      <c r="B665" s="112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</row>
    <row r="666" spans="2:21">
      <c r="B666" s="112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</row>
    <row r="667" spans="2:21">
      <c r="B667" s="112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</row>
    <row r="668" spans="2:21">
      <c r="B668" s="112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</row>
    <row r="669" spans="2:21">
      <c r="B669" s="112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</row>
    <row r="670" spans="2:21">
      <c r="B670" s="112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</row>
    <row r="671" spans="2:21">
      <c r="B671" s="112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</row>
    <row r="672" spans="2:21">
      <c r="B672" s="112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</row>
    <row r="673" spans="2:21">
      <c r="B673" s="112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</row>
    <row r="674" spans="2:21">
      <c r="B674" s="112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</row>
    <row r="675" spans="2:21">
      <c r="B675" s="112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</row>
    <row r="676" spans="2:21">
      <c r="B676" s="112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</row>
    <row r="677" spans="2:21">
      <c r="B677" s="112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</row>
    <row r="678" spans="2:21">
      <c r="B678" s="112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</row>
    <row r="679" spans="2:21">
      <c r="B679" s="112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</row>
    <row r="680" spans="2:21">
      <c r="B680" s="112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</row>
    <row r="681" spans="2:21">
      <c r="B681" s="112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</row>
    <row r="682" spans="2:21">
      <c r="B682" s="112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</row>
    <row r="683" spans="2:21">
      <c r="B683" s="112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</row>
    <row r="684" spans="2:21">
      <c r="B684" s="112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</row>
    <row r="685" spans="2:21">
      <c r="B685" s="112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</row>
    <row r="686" spans="2:21">
      <c r="B686" s="112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</row>
    <row r="687" spans="2:21">
      <c r="B687" s="112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</row>
    <row r="688" spans="2:21">
      <c r="B688" s="112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</row>
    <row r="689" spans="2:21">
      <c r="B689" s="112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</row>
    <row r="690" spans="2:21">
      <c r="B690" s="112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</row>
    <row r="691" spans="2:21">
      <c r="B691" s="112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</row>
    <row r="692" spans="2:21">
      <c r="B692" s="112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</row>
    <row r="693" spans="2:21">
      <c r="B693" s="112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</row>
    <row r="694" spans="2:21">
      <c r="B694" s="112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</row>
    <row r="695" spans="2:21">
      <c r="B695" s="112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</row>
    <row r="696" spans="2:21">
      <c r="B696" s="112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</row>
    <row r="697" spans="2:21">
      <c r="B697" s="112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</row>
    <row r="698" spans="2:21">
      <c r="B698" s="112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</row>
    <row r="699" spans="2:21">
      <c r="B699" s="112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</row>
    <row r="700" spans="2:21">
      <c r="B700" s="112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</row>
    <row r="701" spans="2:21">
      <c r="B701" s="112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</row>
    <row r="702" spans="2:21">
      <c r="B702" s="112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</row>
    <row r="703" spans="2:21">
      <c r="B703" s="112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</row>
    <row r="704" spans="2:21">
      <c r="B704" s="112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</row>
    <row r="705" spans="2:21">
      <c r="B705" s="112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</row>
    <row r="706" spans="2:21">
      <c r="B706" s="112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</row>
    <row r="707" spans="2:21">
      <c r="B707" s="112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</row>
    <row r="708" spans="2:21">
      <c r="B708" s="112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</row>
    <row r="709" spans="2:21">
      <c r="B709" s="112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</row>
    <row r="710" spans="2:21">
      <c r="B710" s="112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</row>
    <row r="711" spans="2:21">
      <c r="B711" s="112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</row>
    <row r="712" spans="2:21">
      <c r="B712" s="112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</row>
    <row r="713" spans="2:21">
      <c r="B713" s="112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</row>
    <row r="714" spans="2:21">
      <c r="B714" s="112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</row>
    <row r="715" spans="2:21">
      <c r="B715" s="112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</row>
    <row r="716" spans="2:21">
      <c r="B716" s="112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</row>
    <row r="717" spans="2:21">
      <c r="B717" s="112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</row>
    <row r="718" spans="2:21">
      <c r="B718" s="112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</row>
    <row r="719" spans="2:21">
      <c r="B719" s="112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</row>
    <row r="720" spans="2:21">
      <c r="B720" s="112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</row>
    <row r="721" spans="2:21">
      <c r="B721" s="112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</row>
    <row r="722" spans="2:21">
      <c r="B722" s="112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</row>
    <row r="723" spans="2:21">
      <c r="B723" s="112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</row>
    <row r="724" spans="2:21">
      <c r="B724" s="112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</row>
    <row r="725" spans="2:21">
      <c r="B725" s="112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</row>
    <row r="726" spans="2:21">
      <c r="B726" s="112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</row>
    <row r="727" spans="2:21">
      <c r="B727" s="112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</row>
    <row r="728" spans="2:21">
      <c r="B728" s="112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</row>
    <row r="729" spans="2:21">
      <c r="B729" s="112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</row>
    <row r="730" spans="2:21">
      <c r="B730" s="112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</row>
    <row r="731" spans="2:21">
      <c r="B731" s="112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</row>
    <row r="732" spans="2:21">
      <c r="B732" s="112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</row>
    <row r="733" spans="2:21">
      <c r="B733" s="112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ellIs" dxfId="9" priority="2" operator="equal">
      <formula>"NR3"</formula>
    </cfRule>
  </conditionalFormatting>
  <conditionalFormatting sqref="B12:B361">
    <cfRule type="containsText" dxfId="8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44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216</v>
      </c>
    </row>
    <row r="2" spans="2:15">
      <c r="B2" s="46" t="s">
        <v>134</v>
      </c>
      <c r="C2" s="67" t="s">
        <v>217</v>
      </c>
    </row>
    <row r="3" spans="2:15">
      <c r="B3" s="46" t="s">
        <v>136</v>
      </c>
      <c r="C3" s="67" t="s">
        <v>215</v>
      </c>
    </row>
    <row r="4" spans="2:15">
      <c r="B4" s="46" t="s">
        <v>137</v>
      </c>
      <c r="C4" s="67">
        <v>14242</v>
      </c>
    </row>
    <row r="6" spans="2:15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81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78.75">
      <c r="B8" s="21" t="s">
        <v>104</v>
      </c>
      <c r="C8" s="29" t="s">
        <v>40</v>
      </c>
      <c r="D8" s="29" t="s">
        <v>108</v>
      </c>
      <c r="E8" s="29" t="s">
        <v>178</v>
      </c>
      <c r="F8" s="29" t="s">
        <v>106</v>
      </c>
      <c r="G8" s="29" t="s">
        <v>58</v>
      </c>
      <c r="H8" s="29" t="s">
        <v>92</v>
      </c>
      <c r="I8" s="12" t="s">
        <v>191</v>
      </c>
      <c r="J8" s="12" t="s">
        <v>190</v>
      </c>
      <c r="K8" s="29" t="s">
        <v>205</v>
      </c>
      <c r="L8" s="12" t="s">
        <v>54</v>
      </c>
      <c r="M8" s="12" t="s">
        <v>53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198</v>
      </c>
      <c r="J9" s="15"/>
      <c r="K9" s="15" t="s">
        <v>194</v>
      </c>
      <c r="L9" s="15" t="s">
        <v>194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0.37245524800000002</v>
      </c>
      <c r="L11" s="77">
        <f>L12+L188</f>
        <v>1315.8094401110002</v>
      </c>
      <c r="M11" s="69"/>
      <c r="N11" s="78">
        <f>IFERROR(L11/$L$11,0)</f>
        <v>1</v>
      </c>
      <c r="O11" s="78">
        <f>L11/'סכום נכסי הקרן'!$C$42</f>
        <v>0.17233147070348917</v>
      </c>
    </row>
    <row r="12" spans="2:15">
      <c r="B12" s="70" t="s">
        <v>185</v>
      </c>
      <c r="C12" s="71"/>
      <c r="D12" s="71"/>
      <c r="E12" s="71"/>
      <c r="F12" s="71"/>
      <c r="G12" s="71"/>
      <c r="H12" s="71"/>
      <c r="I12" s="80"/>
      <c r="J12" s="82"/>
      <c r="K12" s="80">
        <v>0.32721285000000006</v>
      </c>
      <c r="L12" s="80">
        <f>L13+L49+L118</f>
        <v>935.64051416699999</v>
      </c>
      <c r="M12" s="71"/>
      <c r="N12" s="81">
        <f t="shared" ref="N12:N75" si="0">IFERROR(L12/$L$11,0)</f>
        <v>0.71107600055527065</v>
      </c>
      <c r="O12" s="81">
        <f>L12/'סכום נכסי הקרן'!$C$42</f>
        <v>0.12254077295764487</v>
      </c>
    </row>
    <row r="13" spans="2:15">
      <c r="B13" s="89" t="s">
        <v>879</v>
      </c>
      <c r="C13" s="71"/>
      <c r="D13" s="71"/>
      <c r="E13" s="71"/>
      <c r="F13" s="71"/>
      <c r="G13" s="71"/>
      <c r="H13" s="71"/>
      <c r="I13" s="80"/>
      <c r="J13" s="82"/>
      <c r="K13" s="80">
        <v>0.25823668500000008</v>
      </c>
      <c r="L13" s="80">
        <v>573.876521981</v>
      </c>
      <c r="M13" s="71"/>
      <c r="N13" s="81">
        <f t="shared" si="0"/>
        <v>0.43613953851295401</v>
      </c>
      <c r="O13" s="81">
        <f>L13/'סכום נכסי הקרן'!$C$42</f>
        <v>7.5160568103878417E-2</v>
      </c>
    </row>
    <row r="14" spans="2:15">
      <c r="B14" s="76" t="s">
        <v>880</v>
      </c>
      <c r="C14" s="73" t="s">
        <v>881</v>
      </c>
      <c r="D14" s="86" t="s">
        <v>109</v>
      </c>
      <c r="E14" s="86" t="s">
        <v>28</v>
      </c>
      <c r="F14" s="73" t="s">
        <v>492</v>
      </c>
      <c r="G14" s="86" t="s">
        <v>310</v>
      </c>
      <c r="H14" s="86" t="s">
        <v>122</v>
      </c>
      <c r="I14" s="83">
        <v>503.87955200000005</v>
      </c>
      <c r="J14" s="85">
        <v>2464</v>
      </c>
      <c r="K14" s="73"/>
      <c r="L14" s="83">
        <v>12.415592166000001</v>
      </c>
      <c r="M14" s="84">
        <v>2.2450747581642469E-6</v>
      </c>
      <c r="N14" s="84">
        <f t="shared" si="0"/>
        <v>9.4357068641737641E-3</v>
      </c>
      <c r="O14" s="84">
        <f>L14/'סכום נכסי הקרן'!$C$42</f>
        <v>1.6260692410300726E-3</v>
      </c>
    </row>
    <row r="15" spans="2:15">
      <c r="B15" s="76" t="s">
        <v>882</v>
      </c>
      <c r="C15" s="73" t="s">
        <v>883</v>
      </c>
      <c r="D15" s="86" t="s">
        <v>109</v>
      </c>
      <c r="E15" s="86" t="s">
        <v>28</v>
      </c>
      <c r="F15" s="73" t="s">
        <v>884</v>
      </c>
      <c r="G15" s="86" t="s">
        <v>518</v>
      </c>
      <c r="H15" s="86" t="s">
        <v>122</v>
      </c>
      <c r="I15" s="83">
        <v>60.754829000000008</v>
      </c>
      <c r="J15" s="85">
        <v>26940</v>
      </c>
      <c r="K15" s="73"/>
      <c r="L15" s="83">
        <v>16.367351017000004</v>
      </c>
      <c r="M15" s="84">
        <v>1.0830525850383624E-6</v>
      </c>
      <c r="N15" s="84">
        <f t="shared" si="0"/>
        <v>1.243899801753913E-2</v>
      </c>
      <c r="O15" s="84">
        <f>L15/'סכום נכסי הקרן'!$C$42</f>
        <v>2.1436308224403043E-3</v>
      </c>
    </row>
    <row r="16" spans="2:15">
      <c r="B16" s="76" t="s">
        <v>885</v>
      </c>
      <c r="C16" s="73" t="s">
        <v>886</v>
      </c>
      <c r="D16" s="86" t="s">
        <v>109</v>
      </c>
      <c r="E16" s="86" t="s">
        <v>28</v>
      </c>
      <c r="F16" s="73" t="s">
        <v>527</v>
      </c>
      <c r="G16" s="86" t="s">
        <v>390</v>
      </c>
      <c r="H16" s="86" t="s">
        <v>122</v>
      </c>
      <c r="I16" s="83">
        <v>1942.7845850000003</v>
      </c>
      <c r="J16" s="85">
        <v>2107</v>
      </c>
      <c r="K16" s="73"/>
      <c r="L16" s="83">
        <v>40.934471197000008</v>
      </c>
      <c r="M16" s="84">
        <v>1.5067233740379757E-6</v>
      </c>
      <c r="N16" s="84">
        <f t="shared" si="0"/>
        <v>3.110972603566883E-2</v>
      </c>
      <c r="O16" s="84">
        <f>L16/'סכום נכסי הקרן'!$C$42</f>
        <v>5.3611848409094373E-3</v>
      </c>
    </row>
    <row r="17" spans="2:15">
      <c r="B17" s="76" t="s">
        <v>887</v>
      </c>
      <c r="C17" s="73" t="s">
        <v>888</v>
      </c>
      <c r="D17" s="86" t="s">
        <v>109</v>
      </c>
      <c r="E17" s="86" t="s">
        <v>28</v>
      </c>
      <c r="F17" s="73" t="s">
        <v>635</v>
      </c>
      <c r="G17" s="86" t="s">
        <v>525</v>
      </c>
      <c r="H17" s="86" t="s">
        <v>122</v>
      </c>
      <c r="I17" s="83">
        <v>47.362724000000007</v>
      </c>
      <c r="J17" s="85">
        <v>75810</v>
      </c>
      <c r="K17" s="73"/>
      <c r="L17" s="83">
        <v>35.905680954000012</v>
      </c>
      <c r="M17" s="84">
        <v>1.0666628891195405E-6</v>
      </c>
      <c r="N17" s="84">
        <f t="shared" si="0"/>
        <v>2.7287903445175957E-2</v>
      </c>
      <c r="O17" s="84">
        <f>L17/'סכום נכסי הקרן'!$C$42</f>
        <v>4.7025645331219817E-3</v>
      </c>
    </row>
    <row r="18" spans="2:15">
      <c r="B18" s="76" t="s">
        <v>889</v>
      </c>
      <c r="C18" s="73" t="s">
        <v>890</v>
      </c>
      <c r="D18" s="86" t="s">
        <v>109</v>
      </c>
      <c r="E18" s="86" t="s">
        <v>28</v>
      </c>
      <c r="F18" s="73" t="s">
        <v>891</v>
      </c>
      <c r="G18" s="86" t="s">
        <v>303</v>
      </c>
      <c r="H18" s="86" t="s">
        <v>122</v>
      </c>
      <c r="I18" s="83">
        <v>98.516378000000017</v>
      </c>
      <c r="J18" s="85">
        <v>2610</v>
      </c>
      <c r="K18" s="73"/>
      <c r="L18" s="83">
        <v>2.5712774680000008</v>
      </c>
      <c r="M18" s="84">
        <v>5.4815838302332699E-7</v>
      </c>
      <c r="N18" s="84">
        <f t="shared" si="0"/>
        <v>1.9541412225945807E-3</v>
      </c>
      <c r="O18" s="84">
        <f>L18/'סכום נכסי הקרן'!$C$42</f>
        <v>3.367600308520385E-4</v>
      </c>
    </row>
    <row r="19" spans="2:15">
      <c r="B19" s="76" t="s">
        <v>892</v>
      </c>
      <c r="C19" s="73" t="s">
        <v>893</v>
      </c>
      <c r="D19" s="86" t="s">
        <v>109</v>
      </c>
      <c r="E19" s="86" t="s">
        <v>28</v>
      </c>
      <c r="F19" s="73" t="s">
        <v>573</v>
      </c>
      <c r="G19" s="86" t="s">
        <v>443</v>
      </c>
      <c r="H19" s="86" t="s">
        <v>122</v>
      </c>
      <c r="I19" s="83">
        <v>11.877694000000002</v>
      </c>
      <c r="J19" s="85">
        <v>146100</v>
      </c>
      <c r="K19" s="83">
        <v>0.141134285</v>
      </c>
      <c r="L19" s="83">
        <v>17.494444934000004</v>
      </c>
      <c r="M19" s="84">
        <v>3.0915505678573533E-6</v>
      </c>
      <c r="N19" s="84">
        <f t="shared" si="0"/>
        <v>1.3295576396323918E-2</v>
      </c>
      <c r="O19" s="84">
        <f>L19/'סכום נכסי הקרן'!$C$42</f>
        <v>2.2912462342290973E-3</v>
      </c>
    </row>
    <row r="20" spans="2:15">
      <c r="B20" s="76" t="s">
        <v>894</v>
      </c>
      <c r="C20" s="73" t="s">
        <v>895</v>
      </c>
      <c r="D20" s="86" t="s">
        <v>109</v>
      </c>
      <c r="E20" s="86" t="s">
        <v>28</v>
      </c>
      <c r="F20" s="73" t="s">
        <v>329</v>
      </c>
      <c r="G20" s="86" t="s">
        <v>303</v>
      </c>
      <c r="H20" s="86" t="s">
        <v>122</v>
      </c>
      <c r="I20" s="83">
        <v>529.93441800000016</v>
      </c>
      <c r="J20" s="85">
        <v>1845</v>
      </c>
      <c r="K20" s="73"/>
      <c r="L20" s="83">
        <v>9.7772900130000018</v>
      </c>
      <c r="M20" s="84">
        <v>1.1271985133159808E-6</v>
      </c>
      <c r="N20" s="84">
        <f t="shared" si="0"/>
        <v>7.4306276539368808E-3</v>
      </c>
      <c r="O20" s="84">
        <f>L20/'סכום נכסי הקרן'!$C$42</f>
        <v>1.28053099185296E-3</v>
      </c>
    </row>
    <row r="21" spans="2:15">
      <c r="B21" s="76" t="s">
        <v>896</v>
      </c>
      <c r="C21" s="73" t="s">
        <v>897</v>
      </c>
      <c r="D21" s="86" t="s">
        <v>109</v>
      </c>
      <c r="E21" s="86" t="s">
        <v>28</v>
      </c>
      <c r="F21" s="73" t="s">
        <v>604</v>
      </c>
      <c r="G21" s="86" t="s">
        <v>518</v>
      </c>
      <c r="H21" s="86" t="s">
        <v>122</v>
      </c>
      <c r="I21" s="83">
        <v>190.52707600000002</v>
      </c>
      <c r="J21" s="85">
        <v>6008</v>
      </c>
      <c r="K21" s="73"/>
      <c r="L21" s="83">
        <v>11.446866755</v>
      </c>
      <c r="M21" s="84">
        <v>1.6165913812644325E-6</v>
      </c>
      <c r="N21" s="84">
        <f t="shared" si="0"/>
        <v>8.6994867235747723E-3</v>
      </c>
      <c r="O21" s="84">
        <f>L21/'סכום נכסי הקרן'!$C$42</f>
        <v>1.4991953414391188E-3</v>
      </c>
    </row>
    <row r="22" spans="2:15">
      <c r="B22" s="76" t="s">
        <v>898</v>
      </c>
      <c r="C22" s="73" t="s">
        <v>899</v>
      </c>
      <c r="D22" s="86" t="s">
        <v>109</v>
      </c>
      <c r="E22" s="86" t="s">
        <v>28</v>
      </c>
      <c r="F22" s="73" t="s">
        <v>900</v>
      </c>
      <c r="G22" s="86" t="s">
        <v>116</v>
      </c>
      <c r="H22" s="86" t="s">
        <v>122</v>
      </c>
      <c r="I22" s="83">
        <v>99.249173000000013</v>
      </c>
      <c r="J22" s="85">
        <v>5439</v>
      </c>
      <c r="K22" s="73"/>
      <c r="L22" s="83">
        <v>5.3981625449999999</v>
      </c>
      <c r="M22" s="84">
        <v>5.6044669888383955E-7</v>
      </c>
      <c r="N22" s="84">
        <f t="shared" si="0"/>
        <v>4.1025412802515055E-3</v>
      </c>
      <c r="O22" s="84">
        <f>L22/'סכום נכסי הקרן'!$C$42</f>
        <v>7.0699697244751736E-4</v>
      </c>
    </row>
    <row r="23" spans="2:15">
      <c r="B23" s="76" t="s">
        <v>901</v>
      </c>
      <c r="C23" s="73" t="s">
        <v>902</v>
      </c>
      <c r="D23" s="86" t="s">
        <v>109</v>
      </c>
      <c r="E23" s="86" t="s">
        <v>28</v>
      </c>
      <c r="F23" s="73" t="s">
        <v>607</v>
      </c>
      <c r="G23" s="86" t="s">
        <v>518</v>
      </c>
      <c r="H23" s="86" t="s">
        <v>122</v>
      </c>
      <c r="I23" s="83">
        <v>1047.8368610000002</v>
      </c>
      <c r="J23" s="85">
        <v>1124</v>
      </c>
      <c r="K23" s="73"/>
      <c r="L23" s="83">
        <v>11.777686313000002</v>
      </c>
      <c r="M23" s="84">
        <v>1.9124962118283531E-6</v>
      </c>
      <c r="N23" s="84">
        <f t="shared" si="0"/>
        <v>8.950905772500347E-3</v>
      </c>
      <c r="O23" s="84">
        <f>L23/'סכום נכסי הקרן'!$C$42</f>
        <v>1.5425227559033357E-3</v>
      </c>
    </row>
    <row r="24" spans="2:15">
      <c r="B24" s="76" t="s">
        <v>903</v>
      </c>
      <c r="C24" s="73" t="s">
        <v>904</v>
      </c>
      <c r="D24" s="86" t="s">
        <v>109</v>
      </c>
      <c r="E24" s="86" t="s">
        <v>28</v>
      </c>
      <c r="F24" s="73" t="s">
        <v>334</v>
      </c>
      <c r="G24" s="86" t="s">
        <v>303</v>
      </c>
      <c r="H24" s="86" t="s">
        <v>122</v>
      </c>
      <c r="I24" s="83">
        <v>138.04918500000002</v>
      </c>
      <c r="J24" s="85">
        <v>5860</v>
      </c>
      <c r="K24" s="73"/>
      <c r="L24" s="83">
        <v>8.089682219000002</v>
      </c>
      <c r="M24" s="84">
        <v>1.1112048993438019E-6</v>
      </c>
      <c r="N24" s="84">
        <f t="shared" si="0"/>
        <v>6.148065192720889E-3</v>
      </c>
      <c r="O24" s="84">
        <f>L24/'סכום נכסי הקרן'!$C$42</f>
        <v>1.0595051166425215E-3</v>
      </c>
    </row>
    <row r="25" spans="2:15">
      <c r="B25" s="76" t="s">
        <v>905</v>
      </c>
      <c r="C25" s="73" t="s">
        <v>906</v>
      </c>
      <c r="D25" s="86" t="s">
        <v>109</v>
      </c>
      <c r="E25" s="86" t="s">
        <v>28</v>
      </c>
      <c r="F25" s="73" t="s">
        <v>481</v>
      </c>
      <c r="G25" s="86" t="s">
        <v>482</v>
      </c>
      <c r="H25" s="86" t="s">
        <v>122</v>
      </c>
      <c r="I25" s="83">
        <v>30.664747000000002</v>
      </c>
      <c r="J25" s="85">
        <v>5193</v>
      </c>
      <c r="K25" s="73"/>
      <c r="L25" s="83">
        <v>1.5924203300000002</v>
      </c>
      <c r="M25" s="84">
        <v>3.0292642180032402E-7</v>
      </c>
      <c r="N25" s="84">
        <f t="shared" si="0"/>
        <v>1.2102210863190535E-3</v>
      </c>
      <c r="O25" s="84">
        <f>L25/'סכום נכסי הקרן'!$C$42</f>
        <v>2.0855917968173678E-4</v>
      </c>
    </row>
    <row r="26" spans="2:15">
      <c r="B26" s="76" t="s">
        <v>907</v>
      </c>
      <c r="C26" s="73" t="s">
        <v>908</v>
      </c>
      <c r="D26" s="86" t="s">
        <v>109</v>
      </c>
      <c r="E26" s="86" t="s">
        <v>28</v>
      </c>
      <c r="F26" s="73" t="s">
        <v>393</v>
      </c>
      <c r="G26" s="86" t="s">
        <v>145</v>
      </c>
      <c r="H26" s="86" t="s">
        <v>122</v>
      </c>
      <c r="I26" s="83">
        <v>3138.4408620000004</v>
      </c>
      <c r="J26" s="85">
        <v>537</v>
      </c>
      <c r="K26" s="73"/>
      <c r="L26" s="83">
        <v>16.853427430000004</v>
      </c>
      <c r="M26" s="84">
        <v>1.1343156044613762E-6</v>
      </c>
      <c r="N26" s="84">
        <f t="shared" si="0"/>
        <v>1.2808410485775409E-2</v>
      </c>
      <c r="O26" s="84">
        <f>L26/'סכום נכסי הקרן'!$C$42</f>
        <v>2.2072922163876682E-3</v>
      </c>
    </row>
    <row r="27" spans="2:15">
      <c r="B27" s="76" t="s">
        <v>909</v>
      </c>
      <c r="C27" s="73" t="s">
        <v>910</v>
      </c>
      <c r="D27" s="86" t="s">
        <v>109</v>
      </c>
      <c r="E27" s="86" t="s">
        <v>28</v>
      </c>
      <c r="F27" s="73" t="s">
        <v>339</v>
      </c>
      <c r="G27" s="86" t="s">
        <v>303</v>
      </c>
      <c r="H27" s="86" t="s">
        <v>122</v>
      </c>
      <c r="I27" s="83">
        <v>37.472752000000007</v>
      </c>
      <c r="J27" s="85">
        <v>31500</v>
      </c>
      <c r="K27" s="73"/>
      <c r="L27" s="83">
        <v>11.803916837000003</v>
      </c>
      <c r="M27" s="84">
        <v>1.52586590500861E-6</v>
      </c>
      <c r="N27" s="84">
        <f t="shared" si="0"/>
        <v>8.970840668238585E-3</v>
      </c>
      <c r="O27" s="84">
        <f>L27/'סכום נכסי הקרן'!$C$42</f>
        <v>1.5459581658042267E-3</v>
      </c>
    </row>
    <row r="28" spans="2:15">
      <c r="B28" s="76" t="s">
        <v>911</v>
      </c>
      <c r="C28" s="73" t="s">
        <v>912</v>
      </c>
      <c r="D28" s="86" t="s">
        <v>109</v>
      </c>
      <c r="E28" s="86" t="s">
        <v>28</v>
      </c>
      <c r="F28" s="73" t="s">
        <v>913</v>
      </c>
      <c r="G28" s="86" t="s">
        <v>291</v>
      </c>
      <c r="H28" s="86" t="s">
        <v>122</v>
      </c>
      <c r="I28" s="83">
        <v>51.300731000000006</v>
      </c>
      <c r="J28" s="85">
        <v>16360</v>
      </c>
      <c r="K28" s="73"/>
      <c r="L28" s="83">
        <v>8.3927995260000028</v>
      </c>
      <c r="M28" s="84">
        <v>5.1131975029612277E-7</v>
      </c>
      <c r="N28" s="84">
        <f t="shared" si="0"/>
        <v>6.3784308503608209E-3</v>
      </c>
      <c r="O28" s="84">
        <f>L28/'סכום נכסי הקרן'!$C$42</f>
        <v>1.0992043692231873E-3</v>
      </c>
    </row>
    <row r="29" spans="2:15">
      <c r="B29" s="76" t="s">
        <v>914</v>
      </c>
      <c r="C29" s="73" t="s">
        <v>915</v>
      </c>
      <c r="D29" s="86" t="s">
        <v>109</v>
      </c>
      <c r="E29" s="86" t="s">
        <v>28</v>
      </c>
      <c r="F29" s="73" t="s">
        <v>916</v>
      </c>
      <c r="G29" s="86" t="s">
        <v>291</v>
      </c>
      <c r="H29" s="86" t="s">
        <v>122</v>
      </c>
      <c r="I29" s="83">
        <v>1382.2806100000003</v>
      </c>
      <c r="J29" s="85">
        <v>2059</v>
      </c>
      <c r="K29" s="73"/>
      <c r="L29" s="83">
        <v>28.461157763000006</v>
      </c>
      <c r="M29" s="84">
        <v>1.1174357241700625E-6</v>
      </c>
      <c r="N29" s="84">
        <f t="shared" si="0"/>
        <v>2.1630151673481729E-2</v>
      </c>
      <c r="O29" s="84">
        <f>L29/'סכום נכסי הקרן'!$C$42</f>
        <v>3.7275558494306435E-3</v>
      </c>
    </row>
    <row r="30" spans="2:15">
      <c r="B30" s="76" t="s">
        <v>917</v>
      </c>
      <c r="C30" s="73" t="s">
        <v>918</v>
      </c>
      <c r="D30" s="86" t="s">
        <v>109</v>
      </c>
      <c r="E30" s="86" t="s">
        <v>28</v>
      </c>
      <c r="F30" s="73" t="s">
        <v>919</v>
      </c>
      <c r="G30" s="86" t="s">
        <v>116</v>
      </c>
      <c r="H30" s="86" t="s">
        <v>122</v>
      </c>
      <c r="I30" s="83">
        <v>5.3080930000000013</v>
      </c>
      <c r="J30" s="85">
        <v>56570</v>
      </c>
      <c r="K30" s="73"/>
      <c r="L30" s="83">
        <v>3.0027882960000007</v>
      </c>
      <c r="M30" s="84">
        <v>2.8681449133465832E-7</v>
      </c>
      <c r="N30" s="84">
        <f t="shared" si="0"/>
        <v>2.2820844755048184E-3</v>
      </c>
      <c r="O30" s="84">
        <f>L30/'סכום נכסי הקרן'!$C$42</f>
        <v>3.9327497393334607E-4</v>
      </c>
    </row>
    <row r="31" spans="2:15">
      <c r="B31" s="76" t="s">
        <v>920</v>
      </c>
      <c r="C31" s="73" t="s">
        <v>921</v>
      </c>
      <c r="D31" s="86" t="s">
        <v>109</v>
      </c>
      <c r="E31" s="86" t="s">
        <v>28</v>
      </c>
      <c r="F31" s="73" t="s">
        <v>347</v>
      </c>
      <c r="G31" s="86" t="s">
        <v>348</v>
      </c>
      <c r="H31" s="86" t="s">
        <v>122</v>
      </c>
      <c r="I31" s="83">
        <v>298.54961500000007</v>
      </c>
      <c r="J31" s="85">
        <v>3962</v>
      </c>
      <c r="K31" s="73"/>
      <c r="L31" s="83">
        <v>11.828535736000001</v>
      </c>
      <c r="M31" s="84">
        <v>1.1776227694719143E-6</v>
      </c>
      <c r="N31" s="84">
        <f t="shared" si="0"/>
        <v>8.989550747562778E-3</v>
      </c>
      <c r="O31" s="84">
        <f>L31/'סכום נכסי הקרן'!$C$42</f>
        <v>1.5491825012911439E-3</v>
      </c>
    </row>
    <row r="32" spans="2:15">
      <c r="B32" s="76" t="s">
        <v>922</v>
      </c>
      <c r="C32" s="73" t="s">
        <v>923</v>
      </c>
      <c r="D32" s="86" t="s">
        <v>109</v>
      </c>
      <c r="E32" s="86" t="s">
        <v>28</v>
      </c>
      <c r="F32" s="73" t="s">
        <v>532</v>
      </c>
      <c r="G32" s="86" t="s">
        <v>348</v>
      </c>
      <c r="H32" s="86" t="s">
        <v>122</v>
      </c>
      <c r="I32" s="83">
        <v>246.86225900000002</v>
      </c>
      <c r="J32" s="85">
        <v>3012</v>
      </c>
      <c r="K32" s="73"/>
      <c r="L32" s="83">
        <v>7.4354912300000002</v>
      </c>
      <c r="M32" s="84">
        <v>1.1767649528758954E-6</v>
      </c>
      <c r="N32" s="84">
        <f t="shared" si="0"/>
        <v>5.6508875854947129E-3</v>
      </c>
      <c r="O32" s="84">
        <f>L32/'סכום נכסי הקרן'!$C$42</f>
        <v>9.7382576838839273E-4</v>
      </c>
    </row>
    <row r="33" spans="2:15">
      <c r="B33" s="76" t="s">
        <v>924</v>
      </c>
      <c r="C33" s="73" t="s">
        <v>925</v>
      </c>
      <c r="D33" s="86" t="s">
        <v>109</v>
      </c>
      <c r="E33" s="86" t="s">
        <v>28</v>
      </c>
      <c r="F33" s="73" t="s">
        <v>926</v>
      </c>
      <c r="G33" s="86" t="s">
        <v>443</v>
      </c>
      <c r="H33" s="86" t="s">
        <v>122</v>
      </c>
      <c r="I33" s="83">
        <v>5.6233750000000011</v>
      </c>
      <c r="J33" s="85">
        <v>97080</v>
      </c>
      <c r="K33" s="73"/>
      <c r="L33" s="83">
        <v>5.4591725450000013</v>
      </c>
      <c r="M33" s="84">
        <v>7.3008183174313446E-7</v>
      </c>
      <c r="N33" s="84">
        <f t="shared" si="0"/>
        <v>4.1489081766577628E-3</v>
      </c>
      <c r="O33" s="84">
        <f>L33/'סכום נכסי הקרן'!$C$42</f>
        <v>7.1498744789716385E-4</v>
      </c>
    </row>
    <row r="34" spans="2:15">
      <c r="B34" s="76" t="s">
        <v>927</v>
      </c>
      <c r="C34" s="73" t="s">
        <v>928</v>
      </c>
      <c r="D34" s="86" t="s">
        <v>109</v>
      </c>
      <c r="E34" s="86" t="s">
        <v>28</v>
      </c>
      <c r="F34" s="73" t="s">
        <v>929</v>
      </c>
      <c r="G34" s="86" t="s">
        <v>930</v>
      </c>
      <c r="H34" s="86" t="s">
        <v>122</v>
      </c>
      <c r="I34" s="83">
        <v>69.155637000000013</v>
      </c>
      <c r="J34" s="85">
        <v>9321</v>
      </c>
      <c r="K34" s="73"/>
      <c r="L34" s="83">
        <v>6.445996924000001</v>
      </c>
      <c r="M34" s="84">
        <v>6.2600216225156744E-7</v>
      </c>
      <c r="N34" s="84">
        <f t="shared" si="0"/>
        <v>4.8988833242116156E-3</v>
      </c>
      <c r="O34" s="84">
        <f>L34/'סכום נכסי הקרן'!$C$42</f>
        <v>8.4423176806618561E-4</v>
      </c>
    </row>
    <row r="35" spans="2:15">
      <c r="B35" s="76" t="s">
        <v>931</v>
      </c>
      <c r="C35" s="73" t="s">
        <v>932</v>
      </c>
      <c r="D35" s="86" t="s">
        <v>109</v>
      </c>
      <c r="E35" s="86" t="s">
        <v>28</v>
      </c>
      <c r="F35" s="73" t="s">
        <v>662</v>
      </c>
      <c r="G35" s="86" t="s">
        <v>663</v>
      </c>
      <c r="H35" s="86" t="s">
        <v>122</v>
      </c>
      <c r="I35" s="83">
        <v>311.30943400000001</v>
      </c>
      <c r="J35" s="85">
        <v>3863</v>
      </c>
      <c r="K35" s="73"/>
      <c r="L35" s="83">
        <v>12.025883450000002</v>
      </c>
      <c r="M35" s="84">
        <v>2.7773851406566486E-7</v>
      </c>
      <c r="N35" s="84">
        <f t="shared" si="0"/>
        <v>9.1395327343034658E-3</v>
      </c>
      <c r="O35" s="84">
        <f>L35/'סכום נכסי הקרן'!$C$42</f>
        <v>1.575029117645198E-3</v>
      </c>
    </row>
    <row r="36" spans="2:15">
      <c r="B36" s="76" t="s">
        <v>933</v>
      </c>
      <c r="C36" s="73" t="s">
        <v>934</v>
      </c>
      <c r="D36" s="86" t="s">
        <v>109</v>
      </c>
      <c r="E36" s="86" t="s">
        <v>28</v>
      </c>
      <c r="F36" s="73" t="s">
        <v>290</v>
      </c>
      <c r="G36" s="86" t="s">
        <v>291</v>
      </c>
      <c r="H36" s="86" t="s">
        <v>122</v>
      </c>
      <c r="I36" s="83">
        <v>1927.9993100000002</v>
      </c>
      <c r="J36" s="85">
        <v>3151</v>
      </c>
      <c r="K36" s="73"/>
      <c r="L36" s="83">
        <v>60.751258260000007</v>
      </c>
      <c r="M36" s="84">
        <v>1.2625075383121016E-6</v>
      </c>
      <c r="N36" s="84">
        <f t="shared" si="0"/>
        <v>4.6170255667777473E-2</v>
      </c>
      <c r="O36" s="84">
        <f>L36/'סכום נכסי הקרן'!$C$42</f>
        <v>7.9565880619841978E-3</v>
      </c>
    </row>
    <row r="37" spans="2:15">
      <c r="B37" s="76" t="s">
        <v>935</v>
      </c>
      <c r="C37" s="73" t="s">
        <v>936</v>
      </c>
      <c r="D37" s="86" t="s">
        <v>109</v>
      </c>
      <c r="E37" s="86" t="s">
        <v>28</v>
      </c>
      <c r="F37" s="73" t="s">
        <v>357</v>
      </c>
      <c r="G37" s="86" t="s">
        <v>303</v>
      </c>
      <c r="H37" s="86" t="s">
        <v>122</v>
      </c>
      <c r="I37" s="83">
        <v>2114.9240000000004</v>
      </c>
      <c r="J37" s="85">
        <v>916.2</v>
      </c>
      <c r="K37" s="73"/>
      <c r="L37" s="83">
        <v>19.376933685000004</v>
      </c>
      <c r="M37" s="84">
        <v>2.8016291607284351E-6</v>
      </c>
      <c r="N37" s="84">
        <f t="shared" si="0"/>
        <v>1.4726246137408307E-2</v>
      </c>
      <c r="O37" s="84">
        <f>L37/'סכום נכסי הקרן'!$C$42</f>
        <v>2.5377956548011502E-3</v>
      </c>
    </row>
    <row r="38" spans="2:15">
      <c r="B38" s="76" t="s">
        <v>937</v>
      </c>
      <c r="C38" s="73" t="s">
        <v>938</v>
      </c>
      <c r="D38" s="86" t="s">
        <v>109</v>
      </c>
      <c r="E38" s="86" t="s">
        <v>28</v>
      </c>
      <c r="F38" s="73" t="s">
        <v>655</v>
      </c>
      <c r="G38" s="86" t="s">
        <v>291</v>
      </c>
      <c r="H38" s="86" t="s">
        <v>122</v>
      </c>
      <c r="I38" s="83">
        <v>318.01915100000008</v>
      </c>
      <c r="J38" s="85">
        <v>13810</v>
      </c>
      <c r="K38" s="73"/>
      <c r="L38" s="83">
        <v>43.918444698000009</v>
      </c>
      <c r="M38" s="84">
        <v>1.2355582227674067E-6</v>
      </c>
      <c r="N38" s="84">
        <f t="shared" si="0"/>
        <v>3.3377511483954014E-2</v>
      </c>
      <c r="O38" s="84">
        <f>L38/'סכום נכסי הקרן'!$C$42</f>
        <v>5.7519956424523944E-3</v>
      </c>
    </row>
    <row r="39" spans="2:15">
      <c r="B39" s="76" t="s">
        <v>939</v>
      </c>
      <c r="C39" s="73" t="s">
        <v>940</v>
      </c>
      <c r="D39" s="86" t="s">
        <v>109</v>
      </c>
      <c r="E39" s="86" t="s">
        <v>28</v>
      </c>
      <c r="F39" s="73" t="s">
        <v>363</v>
      </c>
      <c r="G39" s="86" t="s">
        <v>303</v>
      </c>
      <c r="H39" s="86" t="s">
        <v>122</v>
      </c>
      <c r="I39" s="83">
        <v>92.707453000000029</v>
      </c>
      <c r="J39" s="85">
        <v>23790</v>
      </c>
      <c r="K39" s="83">
        <v>0.11710240000000002</v>
      </c>
      <c r="L39" s="83">
        <v>22.172205493000003</v>
      </c>
      <c r="M39" s="84">
        <v>1.9516779597001012E-6</v>
      </c>
      <c r="N39" s="84">
        <f t="shared" si="0"/>
        <v>1.6850620475203144E-2</v>
      </c>
      <c r="O39" s="84">
        <f>L39/'סכום נכסי הקרן'!$C$42</f>
        <v>2.903892208758085E-3</v>
      </c>
    </row>
    <row r="40" spans="2:15">
      <c r="B40" s="76" t="s">
        <v>941</v>
      </c>
      <c r="C40" s="73" t="s">
        <v>942</v>
      </c>
      <c r="D40" s="86" t="s">
        <v>109</v>
      </c>
      <c r="E40" s="86" t="s">
        <v>28</v>
      </c>
      <c r="F40" s="73" t="s">
        <v>943</v>
      </c>
      <c r="G40" s="86" t="s">
        <v>930</v>
      </c>
      <c r="H40" s="86" t="s">
        <v>122</v>
      </c>
      <c r="I40" s="83">
        <v>13.299851000000004</v>
      </c>
      <c r="J40" s="85">
        <v>42120</v>
      </c>
      <c r="K40" s="73"/>
      <c r="L40" s="83">
        <v>5.6018971590000008</v>
      </c>
      <c r="M40" s="84">
        <v>4.6171885970827733E-7</v>
      </c>
      <c r="N40" s="84">
        <f t="shared" si="0"/>
        <v>4.2573772373356977E-3</v>
      </c>
      <c r="O40" s="84">
        <f>L40/'סכום נכסי הקרן'!$C$42</f>
        <v>7.3368008064961839E-4</v>
      </c>
    </row>
    <row r="41" spans="2:15">
      <c r="B41" s="76" t="s">
        <v>944</v>
      </c>
      <c r="C41" s="73" t="s">
        <v>945</v>
      </c>
      <c r="D41" s="86" t="s">
        <v>109</v>
      </c>
      <c r="E41" s="86" t="s">
        <v>28</v>
      </c>
      <c r="F41" s="73" t="s">
        <v>946</v>
      </c>
      <c r="G41" s="86" t="s">
        <v>116</v>
      </c>
      <c r="H41" s="86" t="s">
        <v>122</v>
      </c>
      <c r="I41" s="83">
        <v>920.83943100000022</v>
      </c>
      <c r="J41" s="85">
        <v>1147</v>
      </c>
      <c r="K41" s="73"/>
      <c r="L41" s="83">
        <v>10.562028275000001</v>
      </c>
      <c r="M41" s="84">
        <v>7.844845000325526E-7</v>
      </c>
      <c r="N41" s="84">
        <f t="shared" si="0"/>
        <v>8.027019683115361E-3</v>
      </c>
      <c r="O41" s="84">
        <f>L41/'סכום נכסי הקרן'!$C$42</f>
        <v>1.3833081073571258E-3</v>
      </c>
    </row>
    <row r="42" spans="2:15">
      <c r="B42" s="76" t="s">
        <v>947</v>
      </c>
      <c r="C42" s="73" t="s">
        <v>948</v>
      </c>
      <c r="D42" s="86" t="s">
        <v>109</v>
      </c>
      <c r="E42" s="86" t="s">
        <v>28</v>
      </c>
      <c r="F42" s="73" t="s">
        <v>949</v>
      </c>
      <c r="G42" s="86" t="s">
        <v>146</v>
      </c>
      <c r="H42" s="86" t="s">
        <v>122</v>
      </c>
      <c r="I42" s="83">
        <v>12.2471</v>
      </c>
      <c r="J42" s="85">
        <v>64510</v>
      </c>
      <c r="K42" s="73"/>
      <c r="L42" s="83">
        <v>7.9006042280000024</v>
      </c>
      <c r="M42" s="84">
        <v>1.9338409470415657E-7</v>
      </c>
      <c r="N42" s="84">
        <f t="shared" si="0"/>
        <v>6.0043681000901744E-3</v>
      </c>
      <c r="O42" s="84">
        <f>L42/'סכום נכסי הקרן'!$C$42</f>
        <v>1.0347415853336549E-3</v>
      </c>
    </row>
    <row r="43" spans="2:15">
      <c r="B43" s="76" t="s">
        <v>950</v>
      </c>
      <c r="C43" s="73" t="s">
        <v>951</v>
      </c>
      <c r="D43" s="86" t="s">
        <v>109</v>
      </c>
      <c r="E43" s="86" t="s">
        <v>28</v>
      </c>
      <c r="F43" s="73" t="s">
        <v>321</v>
      </c>
      <c r="G43" s="86" t="s">
        <v>303</v>
      </c>
      <c r="H43" s="86" t="s">
        <v>122</v>
      </c>
      <c r="I43" s="83">
        <v>112.48102600000001</v>
      </c>
      <c r="J43" s="85">
        <v>19540</v>
      </c>
      <c r="K43" s="73"/>
      <c r="L43" s="83">
        <v>21.978792427000005</v>
      </c>
      <c r="M43" s="84">
        <v>9.2750446184287401E-7</v>
      </c>
      <c r="N43" s="84">
        <f t="shared" si="0"/>
        <v>1.6703628775566391E-2</v>
      </c>
      <c r="O43" s="84">
        <f>L43/'סכום נכסי הקרן'!$C$42</f>
        <v>2.878560912978478E-3</v>
      </c>
    </row>
    <row r="44" spans="2:15">
      <c r="B44" s="76" t="s">
        <v>952</v>
      </c>
      <c r="C44" s="73" t="s">
        <v>953</v>
      </c>
      <c r="D44" s="86" t="s">
        <v>109</v>
      </c>
      <c r="E44" s="86" t="s">
        <v>28</v>
      </c>
      <c r="F44" s="73" t="s">
        <v>305</v>
      </c>
      <c r="G44" s="86" t="s">
        <v>291</v>
      </c>
      <c r="H44" s="86" t="s">
        <v>122</v>
      </c>
      <c r="I44" s="83">
        <v>1648.0952000000002</v>
      </c>
      <c r="J44" s="85">
        <v>3389</v>
      </c>
      <c r="K44" s="73"/>
      <c r="L44" s="83">
        <v>55.853946318000006</v>
      </c>
      <c r="M44" s="84">
        <v>1.2324352065287824E-6</v>
      </c>
      <c r="N44" s="84">
        <f t="shared" si="0"/>
        <v>4.2448355069779883E-2</v>
      </c>
      <c r="O44" s="84">
        <f>L44/'סכום נכסי הקרן'!$C$42</f>
        <v>7.3151874581190773E-3</v>
      </c>
    </row>
    <row r="45" spans="2:15">
      <c r="B45" s="76" t="s">
        <v>954</v>
      </c>
      <c r="C45" s="73" t="s">
        <v>955</v>
      </c>
      <c r="D45" s="86" t="s">
        <v>109</v>
      </c>
      <c r="E45" s="86" t="s">
        <v>28</v>
      </c>
      <c r="F45" s="73" t="s">
        <v>956</v>
      </c>
      <c r="G45" s="86" t="s">
        <v>957</v>
      </c>
      <c r="H45" s="86" t="s">
        <v>122</v>
      </c>
      <c r="I45" s="83">
        <v>157.50926100000004</v>
      </c>
      <c r="J45" s="85">
        <v>8007</v>
      </c>
      <c r="K45" s="73"/>
      <c r="L45" s="83">
        <v>12.611766517000003</v>
      </c>
      <c r="M45" s="84">
        <v>1.3516405673354049E-6</v>
      </c>
      <c r="N45" s="84">
        <f t="shared" si="0"/>
        <v>9.5847971085661829E-3</v>
      </c>
      <c r="O45" s="84">
        <f>L45/'סכום נכסי הקרן'!$C$42</f>
        <v>1.6517621821137609E-3</v>
      </c>
    </row>
    <row r="46" spans="2:15">
      <c r="B46" s="76" t="s">
        <v>958</v>
      </c>
      <c r="C46" s="73" t="s">
        <v>959</v>
      </c>
      <c r="D46" s="86" t="s">
        <v>109</v>
      </c>
      <c r="E46" s="86" t="s">
        <v>28</v>
      </c>
      <c r="F46" s="73" t="s">
        <v>960</v>
      </c>
      <c r="G46" s="86" t="s">
        <v>482</v>
      </c>
      <c r="H46" s="86" t="s">
        <v>122</v>
      </c>
      <c r="I46" s="83">
        <v>982.96668000000022</v>
      </c>
      <c r="J46" s="85">
        <v>1022</v>
      </c>
      <c r="K46" s="73"/>
      <c r="L46" s="83">
        <v>10.045919468000001</v>
      </c>
      <c r="M46" s="84">
        <v>1.797251477839207E-6</v>
      </c>
      <c r="N46" s="84">
        <f t="shared" si="0"/>
        <v>7.6347829417856578E-3</v>
      </c>
      <c r="O46" s="84">
        <f>L46/'סכום נכסי הקרן'!$C$42</f>
        <v>1.3157133728598338E-3</v>
      </c>
    </row>
    <row r="47" spans="2:15">
      <c r="B47" s="76" t="s">
        <v>961</v>
      </c>
      <c r="C47" s="73" t="s">
        <v>962</v>
      </c>
      <c r="D47" s="86" t="s">
        <v>109</v>
      </c>
      <c r="E47" s="86" t="s">
        <v>28</v>
      </c>
      <c r="F47" s="73" t="s">
        <v>594</v>
      </c>
      <c r="G47" s="86" t="s">
        <v>595</v>
      </c>
      <c r="H47" s="86" t="s">
        <v>122</v>
      </c>
      <c r="I47" s="83">
        <v>687.84659700000009</v>
      </c>
      <c r="J47" s="85">
        <v>2562</v>
      </c>
      <c r="K47" s="73"/>
      <c r="L47" s="83">
        <v>17.622629805000003</v>
      </c>
      <c r="M47" s="84">
        <v>1.9253143267878081E-6</v>
      </c>
      <c r="N47" s="84">
        <f t="shared" si="0"/>
        <v>1.3392995420000466E-2</v>
      </c>
      <c r="O47" s="84">
        <f>L47/'סכום נכסי הקרן'!$C$42</f>
        <v>2.3080345978537748E-3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963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304.86716888500001</v>
      </c>
      <c r="M49" s="71"/>
      <c r="N49" s="81">
        <f t="shared" si="0"/>
        <v>0.23169553249236588</v>
      </c>
      <c r="O49" s="81">
        <f>L49/'סכום נכסי הקרן'!$C$42</f>
        <v>3.9928431869837473E-2</v>
      </c>
    </row>
    <row r="50" spans="2:15">
      <c r="B50" s="76" t="s">
        <v>964</v>
      </c>
      <c r="C50" s="73" t="s">
        <v>965</v>
      </c>
      <c r="D50" s="86" t="s">
        <v>109</v>
      </c>
      <c r="E50" s="86" t="s">
        <v>28</v>
      </c>
      <c r="F50" s="73" t="s">
        <v>966</v>
      </c>
      <c r="G50" s="86" t="s">
        <v>482</v>
      </c>
      <c r="H50" s="86" t="s">
        <v>122</v>
      </c>
      <c r="I50" s="83">
        <v>163.57040000000003</v>
      </c>
      <c r="J50" s="85">
        <v>887.7</v>
      </c>
      <c r="K50" s="73"/>
      <c r="L50" s="83">
        <v>1.4520144410000002</v>
      </c>
      <c r="M50" s="84">
        <v>6.1298593416392036E-7</v>
      </c>
      <c r="N50" s="84">
        <f t="shared" si="0"/>
        <v>1.1035142299005774E-3</v>
      </c>
      <c r="O50" s="84">
        <f>L50/'סכום נכסי הקרן'!$C$42</f>
        <v>1.9017023018099474E-4</v>
      </c>
    </row>
    <row r="51" spans="2:15">
      <c r="B51" s="76" t="s">
        <v>967</v>
      </c>
      <c r="C51" s="73" t="s">
        <v>968</v>
      </c>
      <c r="D51" s="86" t="s">
        <v>109</v>
      </c>
      <c r="E51" s="86" t="s">
        <v>28</v>
      </c>
      <c r="F51" s="73" t="s">
        <v>599</v>
      </c>
      <c r="G51" s="86" t="s">
        <v>482</v>
      </c>
      <c r="H51" s="86" t="s">
        <v>122</v>
      </c>
      <c r="I51" s="83">
        <v>402.957358</v>
      </c>
      <c r="J51" s="85">
        <v>1369</v>
      </c>
      <c r="K51" s="73"/>
      <c r="L51" s="83">
        <v>5.5164862290000007</v>
      </c>
      <c r="M51" s="84">
        <v>1.9099143662078534E-6</v>
      </c>
      <c r="N51" s="84">
        <f t="shared" si="0"/>
        <v>4.1924659155315345E-3</v>
      </c>
      <c r="O51" s="84">
        <f>L51/'סכום נכסי הקרן'!$C$42</f>
        <v>7.2249381709779963E-4</v>
      </c>
    </row>
    <row r="52" spans="2:15">
      <c r="B52" s="76" t="s">
        <v>969</v>
      </c>
      <c r="C52" s="73" t="s">
        <v>970</v>
      </c>
      <c r="D52" s="86" t="s">
        <v>109</v>
      </c>
      <c r="E52" s="86" t="s">
        <v>28</v>
      </c>
      <c r="F52" s="73" t="s">
        <v>971</v>
      </c>
      <c r="G52" s="86" t="s">
        <v>348</v>
      </c>
      <c r="H52" s="86" t="s">
        <v>122</v>
      </c>
      <c r="I52" s="83">
        <v>14.885023000000004</v>
      </c>
      <c r="J52" s="85">
        <v>8921</v>
      </c>
      <c r="K52" s="73"/>
      <c r="L52" s="83">
        <v>1.3278929230000003</v>
      </c>
      <c r="M52" s="84">
        <v>1.014317631729742E-6</v>
      </c>
      <c r="N52" s="84">
        <f t="shared" si="0"/>
        <v>1.0091833076436819E-3</v>
      </c>
      <c r="O52" s="84">
        <f>L52/'סכום נכסי הקרן'!$C$42</f>
        <v>1.7391404361564745E-4</v>
      </c>
    </row>
    <row r="53" spans="2:15">
      <c r="B53" s="76" t="s">
        <v>972</v>
      </c>
      <c r="C53" s="73" t="s">
        <v>973</v>
      </c>
      <c r="D53" s="86" t="s">
        <v>109</v>
      </c>
      <c r="E53" s="86" t="s">
        <v>28</v>
      </c>
      <c r="F53" s="73" t="s">
        <v>974</v>
      </c>
      <c r="G53" s="86" t="s">
        <v>595</v>
      </c>
      <c r="H53" s="86" t="s">
        <v>122</v>
      </c>
      <c r="I53" s="83">
        <v>389.63576300000005</v>
      </c>
      <c r="J53" s="85">
        <v>1178</v>
      </c>
      <c r="K53" s="73"/>
      <c r="L53" s="83">
        <v>4.5899092880000003</v>
      </c>
      <c r="M53" s="84">
        <v>3.1145939554173852E-6</v>
      </c>
      <c r="N53" s="84">
        <f t="shared" si="0"/>
        <v>3.4882781260581327E-3</v>
      </c>
      <c r="O53" s="84">
        <f>L53/'סכום נכסי הקרן'!$C$42</f>
        <v>6.0114009968640909E-4</v>
      </c>
    </row>
    <row r="54" spans="2:15">
      <c r="B54" s="76" t="s">
        <v>975</v>
      </c>
      <c r="C54" s="73" t="s">
        <v>976</v>
      </c>
      <c r="D54" s="86" t="s">
        <v>109</v>
      </c>
      <c r="E54" s="86" t="s">
        <v>28</v>
      </c>
      <c r="F54" s="73" t="s">
        <v>977</v>
      </c>
      <c r="G54" s="86" t="s">
        <v>119</v>
      </c>
      <c r="H54" s="86" t="s">
        <v>122</v>
      </c>
      <c r="I54" s="83">
        <v>58.53950900000001</v>
      </c>
      <c r="J54" s="85">
        <v>566.6</v>
      </c>
      <c r="K54" s="73"/>
      <c r="L54" s="83">
        <v>0.33168486000000008</v>
      </c>
      <c r="M54" s="84">
        <v>2.9638930947906283E-7</v>
      </c>
      <c r="N54" s="84">
        <f t="shared" si="0"/>
        <v>2.5207666846653685E-4</v>
      </c>
      <c r="O54" s="84">
        <f>L54/'סכום נכסי הקרן'!$C$42</f>
        <v>4.344074300687415E-5</v>
      </c>
    </row>
    <row r="55" spans="2:15">
      <c r="B55" s="76" t="s">
        <v>978</v>
      </c>
      <c r="C55" s="73" t="s">
        <v>979</v>
      </c>
      <c r="D55" s="86" t="s">
        <v>109</v>
      </c>
      <c r="E55" s="86" t="s">
        <v>28</v>
      </c>
      <c r="F55" s="73" t="s">
        <v>980</v>
      </c>
      <c r="G55" s="86" t="s">
        <v>474</v>
      </c>
      <c r="H55" s="86" t="s">
        <v>122</v>
      </c>
      <c r="I55" s="83">
        <v>29.541457000000005</v>
      </c>
      <c r="J55" s="85">
        <v>3661</v>
      </c>
      <c r="K55" s="73"/>
      <c r="L55" s="83">
        <v>1.081512735</v>
      </c>
      <c r="M55" s="84">
        <v>5.2033551072612416E-7</v>
      </c>
      <c r="N55" s="84">
        <f t="shared" si="0"/>
        <v>8.2193720612672063E-4</v>
      </c>
      <c r="O55" s="84">
        <f>L55/'סכום נכסי הקרן'!$C$42</f>
        <v>1.4164564755773468E-4</v>
      </c>
    </row>
    <row r="56" spans="2:15">
      <c r="B56" s="76" t="s">
        <v>981</v>
      </c>
      <c r="C56" s="73" t="s">
        <v>982</v>
      </c>
      <c r="D56" s="86" t="s">
        <v>109</v>
      </c>
      <c r="E56" s="86" t="s">
        <v>28</v>
      </c>
      <c r="F56" s="73" t="s">
        <v>983</v>
      </c>
      <c r="G56" s="86" t="s">
        <v>539</v>
      </c>
      <c r="H56" s="86" t="s">
        <v>122</v>
      </c>
      <c r="I56" s="83">
        <v>35.811870000000006</v>
      </c>
      <c r="J56" s="85">
        <v>8131</v>
      </c>
      <c r="K56" s="73"/>
      <c r="L56" s="83">
        <v>2.9118631260000005</v>
      </c>
      <c r="M56" s="84">
        <v>1.664908244682335E-6</v>
      </c>
      <c r="N56" s="84">
        <f t="shared" si="0"/>
        <v>2.2129823948932596E-3</v>
      </c>
      <c r="O56" s="84">
        <f>L56/'סכום נכסי הקרן'!$C$42</f>
        <v>3.8136651075288509E-4</v>
      </c>
    </row>
    <row r="57" spans="2:15">
      <c r="B57" s="76" t="s">
        <v>984</v>
      </c>
      <c r="C57" s="73" t="s">
        <v>985</v>
      </c>
      <c r="D57" s="86" t="s">
        <v>109</v>
      </c>
      <c r="E57" s="86" t="s">
        <v>28</v>
      </c>
      <c r="F57" s="73" t="s">
        <v>610</v>
      </c>
      <c r="G57" s="86" t="s">
        <v>482</v>
      </c>
      <c r="H57" s="86" t="s">
        <v>122</v>
      </c>
      <c r="I57" s="83">
        <v>36.907090000000004</v>
      </c>
      <c r="J57" s="85">
        <v>19810</v>
      </c>
      <c r="K57" s="73"/>
      <c r="L57" s="83">
        <v>7.3112946020000011</v>
      </c>
      <c r="M57" s="84">
        <v>2.9190481207155976E-6</v>
      </c>
      <c r="N57" s="84">
        <f t="shared" si="0"/>
        <v>5.5564995805040193E-3</v>
      </c>
      <c r="O57" s="84">
        <f>L57/'סכום נכסי הקרן'!$C$42</f>
        <v>9.5755974467157828E-4</v>
      </c>
    </row>
    <row r="58" spans="2:15">
      <c r="B58" s="76" t="s">
        <v>986</v>
      </c>
      <c r="C58" s="73" t="s">
        <v>987</v>
      </c>
      <c r="D58" s="86" t="s">
        <v>109</v>
      </c>
      <c r="E58" s="86" t="s">
        <v>28</v>
      </c>
      <c r="F58" s="73" t="s">
        <v>988</v>
      </c>
      <c r="G58" s="86" t="s">
        <v>443</v>
      </c>
      <c r="H58" s="86" t="s">
        <v>122</v>
      </c>
      <c r="I58" s="83">
        <v>27.837943000000006</v>
      </c>
      <c r="J58" s="85">
        <v>12130</v>
      </c>
      <c r="K58" s="73"/>
      <c r="L58" s="83">
        <v>3.3767425180000004</v>
      </c>
      <c r="M58" s="84">
        <v>7.6623034459489848E-7</v>
      </c>
      <c r="N58" s="84">
        <f t="shared" si="0"/>
        <v>2.5662853716227649E-3</v>
      </c>
      <c r="O58" s="84">
        <f>L58/'סכום נכסי הקרן'!$C$42</f>
        <v>4.4225173233660131E-4</v>
      </c>
    </row>
    <row r="59" spans="2:15">
      <c r="B59" s="76" t="s">
        <v>989</v>
      </c>
      <c r="C59" s="73" t="s">
        <v>990</v>
      </c>
      <c r="D59" s="86" t="s">
        <v>109</v>
      </c>
      <c r="E59" s="86" t="s">
        <v>28</v>
      </c>
      <c r="F59" s="73" t="s">
        <v>620</v>
      </c>
      <c r="G59" s="86" t="s">
        <v>482</v>
      </c>
      <c r="H59" s="86" t="s">
        <v>122</v>
      </c>
      <c r="I59" s="83">
        <v>18.023822000000003</v>
      </c>
      <c r="J59" s="85">
        <v>3816</v>
      </c>
      <c r="K59" s="73"/>
      <c r="L59" s="83">
        <v>0.6877890619999999</v>
      </c>
      <c r="M59" s="84">
        <v>3.1291308746218976E-7</v>
      </c>
      <c r="N59" s="84">
        <f t="shared" si="0"/>
        <v>5.227117552386452E-4</v>
      </c>
      <c r="O59" s="84">
        <f>L59/'סכום נכסי הקרן'!$C$42</f>
        <v>9.0079685534277974E-5</v>
      </c>
    </row>
    <row r="60" spans="2:15">
      <c r="B60" s="76" t="s">
        <v>991</v>
      </c>
      <c r="C60" s="73" t="s">
        <v>992</v>
      </c>
      <c r="D60" s="86" t="s">
        <v>109</v>
      </c>
      <c r="E60" s="86" t="s">
        <v>28</v>
      </c>
      <c r="F60" s="73" t="s">
        <v>993</v>
      </c>
      <c r="G60" s="86" t="s">
        <v>474</v>
      </c>
      <c r="H60" s="86" t="s">
        <v>122</v>
      </c>
      <c r="I60" s="83">
        <v>5.2462580000000001</v>
      </c>
      <c r="J60" s="85">
        <v>5580</v>
      </c>
      <c r="K60" s="73"/>
      <c r="L60" s="83">
        <v>0.29274118000000005</v>
      </c>
      <c r="M60" s="84">
        <v>2.898239453076187E-7</v>
      </c>
      <c r="N60" s="84">
        <f t="shared" si="0"/>
        <v>2.2247992078192169E-4</v>
      </c>
      <c r="O60" s="84">
        <f>L60/'סכום נכסי הקרן'!$C$42</f>
        <v>3.8340291950344328E-5</v>
      </c>
    </row>
    <row r="61" spans="2:15">
      <c r="B61" s="76" t="s">
        <v>994</v>
      </c>
      <c r="C61" s="73" t="s">
        <v>995</v>
      </c>
      <c r="D61" s="86" t="s">
        <v>109</v>
      </c>
      <c r="E61" s="86" t="s">
        <v>28</v>
      </c>
      <c r="F61" s="73" t="s">
        <v>996</v>
      </c>
      <c r="G61" s="86" t="s">
        <v>310</v>
      </c>
      <c r="H61" s="86" t="s">
        <v>122</v>
      </c>
      <c r="I61" s="83">
        <v>29.451259000000004</v>
      </c>
      <c r="J61" s="85">
        <v>10550</v>
      </c>
      <c r="K61" s="73"/>
      <c r="L61" s="83">
        <v>3.1071078719999998</v>
      </c>
      <c r="M61" s="84">
        <v>2.35726747310849E-6</v>
      </c>
      <c r="N61" s="84">
        <f t="shared" si="0"/>
        <v>2.3613661502062851E-3</v>
      </c>
      <c r="O61" s="84">
        <f>L61/'סכום נכסי הקרן'!$C$42</f>
        <v>4.0693770153448541E-4</v>
      </c>
    </row>
    <row r="62" spans="2:15">
      <c r="B62" s="76" t="s">
        <v>997</v>
      </c>
      <c r="C62" s="73" t="s">
        <v>998</v>
      </c>
      <c r="D62" s="86" t="s">
        <v>109</v>
      </c>
      <c r="E62" s="86" t="s">
        <v>28</v>
      </c>
      <c r="F62" s="73" t="s">
        <v>576</v>
      </c>
      <c r="G62" s="86" t="s">
        <v>310</v>
      </c>
      <c r="H62" s="86" t="s">
        <v>122</v>
      </c>
      <c r="I62" s="83">
        <v>2693.1038610000005</v>
      </c>
      <c r="J62" s="85">
        <v>125.9</v>
      </c>
      <c r="K62" s="73"/>
      <c r="L62" s="83">
        <v>3.3906177610000001</v>
      </c>
      <c r="M62" s="84">
        <v>8.5379873599943487E-7</v>
      </c>
      <c r="N62" s="84">
        <f t="shared" si="0"/>
        <v>2.5768303962874529E-3</v>
      </c>
      <c r="O62" s="84">
        <f>L62/'סכום נכסי הקרן'!$C$42</f>
        <v>4.4406897194567156E-4</v>
      </c>
    </row>
    <row r="63" spans="2:15">
      <c r="B63" s="76" t="s">
        <v>999</v>
      </c>
      <c r="C63" s="73" t="s">
        <v>1000</v>
      </c>
      <c r="D63" s="86" t="s">
        <v>109</v>
      </c>
      <c r="E63" s="86" t="s">
        <v>28</v>
      </c>
      <c r="F63" s="73" t="s">
        <v>486</v>
      </c>
      <c r="G63" s="86" t="s">
        <v>474</v>
      </c>
      <c r="H63" s="86" t="s">
        <v>122</v>
      </c>
      <c r="I63" s="83">
        <v>367.10212900000005</v>
      </c>
      <c r="J63" s="85">
        <v>1167</v>
      </c>
      <c r="K63" s="73"/>
      <c r="L63" s="83">
        <v>4.2840818510000007</v>
      </c>
      <c r="M63" s="84">
        <v>2.0561309228591314E-6</v>
      </c>
      <c r="N63" s="84">
        <f t="shared" si="0"/>
        <v>3.2558528008725949E-3</v>
      </c>
      <c r="O63" s="84">
        <f>L63/'סכום נכסי הקרן'!$C$42</f>
        <v>5.6108590156844871E-4</v>
      </c>
    </row>
    <row r="64" spans="2:15">
      <c r="B64" s="76" t="s">
        <v>1001</v>
      </c>
      <c r="C64" s="73" t="s">
        <v>1002</v>
      </c>
      <c r="D64" s="86" t="s">
        <v>109</v>
      </c>
      <c r="E64" s="86" t="s">
        <v>28</v>
      </c>
      <c r="F64" s="73" t="s">
        <v>450</v>
      </c>
      <c r="G64" s="86" t="s">
        <v>443</v>
      </c>
      <c r="H64" s="86" t="s">
        <v>122</v>
      </c>
      <c r="I64" s="83">
        <v>4585.8044130000007</v>
      </c>
      <c r="J64" s="85">
        <v>58.3</v>
      </c>
      <c r="K64" s="73"/>
      <c r="L64" s="83">
        <v>2.6735239730000004</v>
      </c>
      <c r="M64" s="84">
        <v>3.6252690424448973E-6</v>
      </c>
      <c r="N64" s="84">
        <f t="shared" si="0"/>
        <v>2.0318473872436003E-3</v>
      </c>
      <c r="O64" s="84">
        <f>L64/'סכום נכסי הקרן'!$C$42</f>
        <v>3.5015124848873153E-4</v>
      </c>
    </row>
    <row r="65" spans="2:15">
      <c r="B65" s="76" t="s">
        <v>1003</v>
      </c>
      <c r="C65" s="73" t="s">
        <v>1004</v>
      </c>
      <c r="D65" s="86" t="s">
        <v>109</v>
      </c>
      <c r="E65" s="86" t="s">
        <v>28</v>
      </c>
      <c r="F65" s="73" t="s">
        <v>1005</v>
      </c>
      <c r="G65" s="86" t="s">
        <v>518</v>
      </c>
      <c r="H65" s="86" t="s">
        <v>122</v>
      </c>
      <c r="I65" s="83">
        <v>262.75630699999999</v>
      </c>
      <c r="J65" s="85">
        <v>794.8</v>
      </c>
      <c r="K65" s="73"/>
      <c r="L65" s="83">
        <v>2.0883871260000002</v>
      </c>
      <c r="M65" s="84">
        <v>1.4784608837083412E-6</v>
      </c>
      <c r="N65" s="84">
        <f t="shared" si="0"/>
        <v>1.5871501315751514E-3</v>
      </c>
      <c r="O65" s="84">
        <f>L65/'סכום נכסי הקרן'!$C$42</f>
        <v>2.7351591640158217E-4</v>
      </c>
    </row>
    <row r="66" spans="2:15">
      <c r="B66" s="76" t="s">
        <v>1006</v>
      </c>
      <c r="C66" s="73" t="s">
        <v>1007</v>
      </c>
      <c r="D66" s="86" t="s">
        <v>109</v>
      </c>
      <c r="E66" s="86" t="s">
        <v>28</v>
      </c>
      <c r="F66" s="73" t="s">
        <v>1008</v>
      </c>
      <c r="G66" s="86" t="s">
        <v>117</v>
      </c>
      <c r="H66" s="86" t="s">
        <v>122</v>
      </c>
      <c r="I66" s="83">
        <v>11.237344999999999</v>
      </c>
      <c r="J66" s="85">
        <v>3186</v>
      </c>
      <c r="K66" s="73"/>
      <c r="L66" s="83">
        <v>0.35802180800000005</v>
      </c>
      <c r="M66" s="84">
        <v>4.0956731090595025E-7</v>
      </c>
      <c r="N66" s="84">
        <f t="shared" si="0"/>
        <v>2.7209244521744558E-4</v>
      </c>
      <c r="O66" s="84">
        <f>L66/'סכום נכסי הקרן'!$C$42</f>
        <v>4.6890091251630953E-5</v>
      </c>
    </row>
    <row r="67" spans="2:15">
      <c r="B67" s="76" t="s">
        <v>1009</v>
      </c>
      <c r="C67" s="73" t="s">
        <v>1010</v>
      </c>
      <c r="D67" s="86" t="s">
        <v>109</v>
      </c>
      <c r="E67" s="86" t="s">
        <v>28</v>
      </c>
      <c r="F67" s="73" t="s">
        <v>1011</v>
      </c>
      <c r="G67" s="86" t="s">
        <v>143</v>
      </c>
      <c r="H67" s="86" t="s">
        <v>122</v>
      </c>
      <c r="I67" s="83">
        <v>26.211222000000003</v>
      </c>
      <c r="J67" s="85">
        <v>14760</v>
      </c>
      <c r="K67" s="73"/>
      <c r="L67" s="83">
        <v>3.8687763540000009</v>
      </c>
      <c r="M67" s="84">
        <v>1.0191552992341141E-6</v>
      </c>
      <c r="N67" s="84">
        <f t="shared" si="0"/>
        <v>2.9402254126354613E-3</v>
      </c>
      <c r="O67" s="84">
        <f>L67/'סכום נכסי הקרן'!$C$42</f>
        <v>5.0669336955924237E-4</v>
      </c>
    </row>
    <row r="68" spans="2:15">
      <c r="B68" s="76" t="s">
        <v>1012</v>
      </c>
      <c r="C68" s="73" t="s">
        <v>1013</v>
      </c>
      <c r="D68" s="86" t="s">
        <v>109</v>
      </c>
      <c r="E68" s="86" t="s">
        <v>28</v>
      </c>
      <c r="F68" s="73" t="s">
        <v>579</v>
      </c>
      <c r="G68" s="86" t="s">
        <v>482</v>
      </c>
      <c r="H68" s="86" t="s">
        <v>122</v>
      </c>
      <c r="I68" s="83">
        <v>28.488034000000003</v>
      </c>
      <c r="J68" s="85">
        <v>24790</v>
      </c>
      <c r="K68" s="73"/>
      <c r="L68" s="83">
        <v>7.0621836910000013</v>
      </c>
      <c r="M68" s="84">
        <v>1.5227833247300028E-6</v>
      </c>
      <c r="N68" s="84">
        <f t="shared" si="0"/>
        <v>5.3671781609989392E-3</v>
      </c>
      <c r="O68" s="84">
        <f>L68/'סכום נכסי הקרן'!$C$42</f>
        <v>9.2493370601259546E-4</v>
      </c>
    </row>
    <row r="69" spans="2:15">
      <c r="B69" s="76" t="s">
        <v>1014</v>
      </c>
      <c r="C69" s="73" t="s">
        <v>1015</v>
      </c>
      <c r="D69" s="86" t="s">
        <v>109</v>
      </c>
      <c r="E69" s="86" t="s">
        <v>28</v>
      </c>
      <c r="F69" s="73" t="s">
        <v>1016</v>
      </c>
      <c r="G69" s="86" t="s">
        <v>118</v>
      </c>
      <c r="H69" s="86" t="s">
        <v>122</v>
      </c>
      <c r="I69" s="83">
        <v>16.228111000000002</v>
      </c>
      <c r="J69" s="85">
        <v>31220</v>
      </c>
      <c r="K69" s="73"/>
      <c r="L69" s="83">
        <v>5.0664164020000007</v>
      </c>
      <c r="M69" s="84">
        <v>2.7908186683648565E-6</v>
      </c>
      <c r="N69" s="84">
        <f t="shared" si="0"/>
        <v>3.8504180374117117E-3</v>
      </c>
      <c r="O69" s="84">
        <f>L69/'סכום נכסי הקרן'!$C$42</f>
        <v>6.6354820321040263E-4</v>
      </c>
    </row>
    <row r="70" spans="2:15">
      <c r="B70" s="76" t="s">
        <v>1017</v>
      </c>
      <c r="C70" s="73" t="s">
        <v>1018</v>
      </c>
      <c r="D70" s="86" t="s">
        <v>109</v>
      </c>
      <c r="E70" s="86" t="s">
        <v>28</v>
      </c>
      <c r="F70" s="73" t="s">
        <v>1019</v>
      </c>
      <c r="G70" s="86" t="s">
        <v>482</v>
      </c>
      <c r="H70" s="86" t="s">
        <v>122</v>
      </c>
      <c r="I70" s="83">
        <v>21.745516000000002</v>
      </c>
      <c r="J70" s="85">
        <v>9978</v>
      </c>
      <c r="K70" s="73"/>
      <c r="L70" s="83">
        <v>2.1697676179999998</v>
      </c>
      <c r="M70" s="84">
        <v>6.9493956981497029E-7</v>
      </c>
      <c r="N70" s="84">
        <f t="shared" si="0"/>
        <v>1.6489983669800703E-3</v>
      </c>
      <c r="O70" s="84">
        <f>L70/'סכום נכסי הקרן'!$C$42</f>
        <v>2.8417431376932746E-4</v>
      </c>
    </row>
    <row r="71" spans="2:15">
      <c r="B71" s="76" t="s">
        <v>1020</v>
      </c>
      <c r="C71" s="73" t="s">
        <v>1021</v>
      </c>
      <c r="D71" s="86" t="s">
        <v>109</v>
      </c>
      <c r="E71" s="86" t="s">
        <v>28</v>
      </c>
      <c r="F71" s="73" t="s">
        <v>488</v>
      </c>
      <c r="G71" s="86" t="s">
        <v>303</v>
      </c>
      <c r="H71" s="86" t="s">
        <v>122</v>
      </c>
      <c r="I71" s="83">
        <v>31.622510000000002</v>
      </c>
      <c r="J71" s="85">
        <v>3380</v>
      </c>
      <c r="K71" s="73"/>
      <c r="L71" s="83">
        <v>1.0688408540000003</v>
      </c>
      <c r="M71" s="84">
        <v>8.5031703659692381E-7</v>
      </c>
      <c r="N71" s="84">
        <f t="shared" si="0"/>
        <v>8.1230672270434087E-4</v>
      </c>
      <c r="O71" s="84">
        <f>L71/'סכום נכסי הקרן'!$C$42</f>
        <v>1.3998601218597042E-4</v>
      </c>
    </row>
    <row r="72" spans="2:15">
      <c r="B72" s="76" t="s">
        <v>1022</v>
      </c>
      <c r="C72" s="73" t="s">
        <v>1023</v>
      </c>
      <c r="D72" s="86" t="s">
        <v>109</v>
      </c>
      <c r="E72" s="86" t="s">
        <v>28</v>
      </c>
      <c r="F72" s="73" t="s">
        <v>1024</v>
      </c>
      <c r="G72" s="86" t="s">
        <v>1025</v>
      </c>
      <c r="H72" s="86" t="s">
        <v>122</v>
      </c>
      <c r="I72" s="83">
        <v>248.91194200000007</v>
      </c>
      <c r="J72" s="85">
        <v>4801</v>
      </c>
      <c r="K72" s="73"/>
      <c r="L72" s="83">
        <v>11.950262326000002</v>
      </c>
      <c r="M72" s="84">
        <v>3.4803255269559893E-6</v>
      </c>
      <c r="N72" s="84">
        <f t="shared" si="0"/>
        <v>9.0820615521590205E-3</v>
      </c>
      <c r="O72" s="84">
        <f>L72/'סכום נכסי הקרן'!$C$42</f>
        <v>1.5651250243031776E-3</v>
      </c>
    </row>
    <row r="73" spans="2:15">
      <c r="B73" s="76" t="s">
        <v>1026</v>
      </c>
      <c r="C73" s="73" t="s">
        <v>1027</v>
      </c>
      <c r="D73" s="86" t="s">
        <v>109</v>
      </c>
      <c r="E73" s="86" t="s">
        <v>28</v>
      </c>
      <c r="F73" s="73" t="s">
        <v>1028</v>
      </c>
      <c r="G73" s="86" t="s">
        <v>144</v>
      </c>
      <c r="H73" s="86" t="s">
        <v>122</v>
      </c>
      <c r="I73" s="83">
        <v>120.32533600000001</v>
      </c>
      <c r="J73" s="85">
        <v>2246</v>
      </c>
      <c r="K73" s="73"/>
      <c r="L73" s="83">
        <v>2.7025070540000002</v>
      </c>
      <c r="M73" s="84">
        <v>8.2888491747787412E-7</v>
      </c>
      <c r="N73" s="84">
        <f t="shared" si="0"/>
        <v>2.0538741945581571E-3</v>
      </c>
      <c r="O73" s="84">
        <f>L73/'סכום נכסי הקרן'!$C$42</f>
        <v>3.5394716058815146E-4</v>
      </c>
    </row>
    <row r="74" spans="2:15">
      <c r="B74" s="76" t="s">
        <v>1029</v>
      </c>
      <c r="C74" s="73" t="s">
        <v>1030</v>
      </c>
      <c r="D74" s="86" t="s">
        <v>109</v>
      </c>
      <c r="E74" s="86" t="s">
        <v>28</v>
      </c>
      <c r="F74" s="73" t="s">
        <v>1031</v>
      </c>
      <c r="G74" s="86" t="s">
        <v>1025</v>
      </c>
      <c r="H74" s="86" t="s">
        <v>122</v>
      </c>
      <c r="I74" s="83">
        <v>60.656403000000012</v>
      </c>
      <c r="J74" s="85">
        <v>19750</v>
      </c>
      <c r="K74" s="73"/>
      <c r="L74" s="83">
        <v>11.979639495000001</v>
      </c>
      <c r="M74" s="84">
        <v>2.644976990693237E-6</v>
      </c>
      <c r="N74" s="84">
        <f t="shared" si="0"/>
        <v>9.1043878618087826E-3</v>
      </c>
      <c r="O74" s="84">
        <f>L74/'סכום נכסי הקרן'!$C$42</f>
        <v>1.5689725500805025E-3</v>
      </c>
    </row>
    <row r="75" spans="2:15">
      <c r="B75" s="76" t="s">
        <v>1032</v>
      </c>
      <c r="C75" s="73" t="s">
        <v>1033</v>
      </c>
      <c r="D75" s="86" t="s">
        <v>109</v>
      </c>
      <c r="E75" s="86" t="s">
        <v>28</v>
      </c>
      <c r="F75" s="73" t="s">
        <v>1034</v>
      </c>
      <c r="G75" s="86" t="s">
        <v>539</v>
      </c>
      <c r="H75" s="86" t="s">
        <v>122</v>
      </c>
      <c r="I75" s="83">
        <v>29.658147000000003</v>
      </c>
      <c r="J75" s="85">
        <v>15550</v>
      </c>
      <c r="K75" s="73"/>
      <c r="L75" s="83">
        <v>4.6118418260000009</v>
      </c>
      <c r="M75" s="84">
        <v>2.0471033679232133E-6</v>
      </c>
      <c r="N75" s="84">
        <f t="shared" si="0"/>
        <v>3.5049466020026054E-3</v>
      </c>
      <c r="O75" s="84">
        <f>L75/'סכום נכסי הקרן'!$C$42</f>
        <v>6.040126026603059E-4</v>
      </c>
    </row>
    <row r="76" spans="2:15">
      <c r="B76" s="76" t="s">
        <v>1035</v>
      </c>
      <c r="C76" s="73" t="s">
        <v>1036</v>
      </c>
      <c r="D76" s="86" t="s">
        <v>109</v>
      </c>
      <c r="E76" s="86" t="s">
        <v>28</v>
      </c>
      <c r="F76" s="73" t="s">
        <v>1037</v>
      </c>
      <c r="G76" s="86" t="s">
        <v>119</v>
      </c>
      <c r="H76" s="86" t="s">
        <v>122</v>
      </c>
      <c r="I76" s="83">
        <v>163.79441400000002</v>
      </c>
      <c r="J76" s="85">
        <v>1575</v>
      </c>
      <c r="K76" s="73"/>
      <c r="L76" s="83">
        <v>2.5797620260000005</v>
      </c>
      <c r="M76" s="84">
        <v>8.1758186197771178E-7</v>
      </c>
      <c r="N76" s="84">
        <f t="shared" ref="N76:N139" si="1">IFERROR(L76/$L$11,0)</f>
        <v>1.9605893888269828E-3</v>
      </c>
      <c r="O76" s="84">
        <f>L76/'סכום נכסי הקרן'!$C$42</f>
        <v>3.3787125282220892E-4</v>
      </c>
    </row>
    <row r="77" spans="2:15">
      <c r="B77" s="76" t="s">
        <v>1038</v>
      </c>
      <c r="C77" s="73" t="s">
        <v>1039</v>
      </c>
      <c r="D77" s="86" t="s">
        <v>109</v>
      </c>
      <c r="E77" s="86" t="s">
        <v>28</v>
      </c>
      <c r="F77" s="73" t="s">
        <v>1040</v>
      </c>
      <c r="G77" s="86" t="s">
        <v>482</v>
      </c>
      <c r="H77" s="86" t="s">
        <v>122</v>
      </c>
      <c r="I77" s="83">
        <v>439.24076500000012</v>
      </c>
      <c r="J77" s="85">
        <v>950.7</v>
      </c>
      <c r="K77" s="73"/>
      <c r="L77" s="83">
        <v>4.175861954000001</v>
      </c>
      <c r="M77" s="84">
        <v>1.4516314381881236E-6</v>
      </c>
      <c r="N77" s="84">
        <f t="shared" si="1"/>
        <v>3.1736069271913188E-3</v>
      </c>
      <c r="O77" s="84">
        <f>L77/'סכום נכסי הקרן'!$C$42</f>
        <v>5.4691234919766101E-4</v>
      </c>
    </row>
    <row r="78" spans="2:15">
      <c r="B78" s="76" t="s">
        <v>1041</v>
      </c>
      <c r="C78" s="73" t="s">
        <v>1042</v>
      </c>
      <c r="D78" s="86" t="s">
        <v>109</v>
      </c>
      <c r="E78" s="86" t="s">
        <v>28</v>
      </c>
      <c r="F78" s="73" t="s">
        <v>536</v>
      </c>
      <c r="G78" s="86" t="s">
        <v>116</v>
      </c>
      <c r="H78" s="86" t="s">
        <v>122</v>
      </c>
      <c r="I78" s="83">
        <v>10160.061668000002</v>
      </c>
      <c r="J78" s="85">
        <v>165.6</v>
      </c>
      <c r="K78" s="73"/>
      <c r="L78" s="83">
        <v>16.825062123000002</v>
      </c>
      <c r="M78" s="84">
        <v>3.9221116406328166E-6</v>
      </c>
      <c r="N78" s="84">
        <f t="shared" si="1"/>
        <v>1.2786853179576414E-2</v>
      </c>
      <c r="O78" s="84">
        <f>L78/'סכום נכסי הקרן'!$C$42</f>
        <v>2.2035772141059898E-3</v>
      </c>
    </row>
    <row r="79" spans="2:15">
      <c r="B79" s="76" t="s">
        <v>1043</v>
      </c>
      <c r="C79" s="73" t="s">
        <v>1044</v>
      </c>
      <c r="D79" s="86" t="s">
        <v>109</v>
      </c>
      <c r="E79" s="86" t="s">
        <v>28</v>
      </c>
      <c r="F79" s="73" t="s">
        <v>350</v>
      </c>
      <c r="G79" s="86" t="s">
        <v>303</v>
      </c>
      <c r="H79" s="86" t="s">
        <v>122</v>
      </c>
      <c r="I79" s="83">
        <v>6.3851460000000007</v>
      </c>
      <c r="J79" s="85">
        <v>71190</v>
      </c>
      <c r="K79" s="73"/>
      <c r="L79" s="83">
        <v>4.5455853079999997</v>
      </c>
      <c r="M79" s="84">
        <v>1.2086470901232603E-6</v>
      </c>
      <c r="N79" s="84">
        <f t="shared" si="1"/>
        <v>3.454592412421467E-3</v>
      </c>
      <c r="O79" s="84">
        <f>L79/'סכום נכסי הקרן'!$C$42</f>
        <v>5.9533499111370596E-4</v>
      </c>
    </row>
    <row r="80" spans="2:15">
      <c r="B80" s="76" t="s">
        <v>1045</v>
      </c>
      <c r="C80" s="73" t="s">
        <v>1046</v>
      </c>
      <c r="D80" s="86" t="s">
        <v>109</v>
      </c>
      <c r="E80" s="86" t="s">
        <v>28</v>
      </c>
      <c r="F80" s="73" t="s">
        <v>552</v>
      </c>
      <c r="G80" s="86" t="s">
        <v>348</v>
      </c>
      <c r="H80" s="86" t="s">
        <v>122</v>
      </c>
      <c r="I80" s="83">
        <v>80.791568000000012</v>
      </c>
      <c r="J80" s="85">
        <v>5901</v>
      </c>
      <c r="K80" s="73"/>
      <c r="L80" s="83">
        <v>4.7675104070000005</v>
      </c>
      <c r="M80" s="84">
        <v>1.0222769163710835E-6</v>
      </c>
      <c r="N80" s="84">
        <f t="shared" si="1"/>
        <v>3.6232529283251069E-3</v>
      </c>
      <c r="O80" s="84">
        <f>L80/'סכום נכסי הקרן'!$C$42</f>
        <v>6.2440050586898949E-4</v>
      </c>
    </row>
    <row r="81" spans="2:15">
      <c r="B81" s="76" t="s">
        <v>1047</v>
      </c>
      <c r="C81" s="73" t="s">
        <v>1048</v>
      </c>
      <c r="D81" s="86" t="s">
        <v>109</v>
      </c>
      <c r="E81" s="86" t="s">
        <v>28</v>
      </c>
      <c r="F81" s="73" t="s">
        <v>1049</v>
      </c>
      <c r="G81" s="86" t="s">
        <v>303</v>
      </c>
      <c r="H81" s="86" t="s">
        <v>122</v>
      </c>
      <c r="I81" s="83">
        <v>161.66886500000004</v>
      </c>
      <c r="J81" s="85">
        <v>858.7</v>
      </c>
      <c r="K81" s="73"/>
      <c r="L81" s="83">
        <v>1.3882505430000001</v>
      </c>
      <c r="M81" s="84">
        <v>1.0749516585851906E-6</v>
      </c>
      <c r="N81" s="84">
        <f t="shared" si="1"/>
        <v>1.055054402773466E-3</v>
      </c>
      <c r="O81" s="84">
        <f>L81/'סכום נכסי הקרן'!$C$42</f>
        <v>1.8181907690214283E-4</v>
      </c>
    </row>
    <row r="82" spans="2:15">
      <c r="B82" s="76" t="s">
        <v>1050</v>
      </c>
      <c r="C82" s="73" t="s">
        <v>1051</v>
      </c>
      <c r="D82" s="86" t="s">
        <v>109</v>
      </c>
      <c r="E82" s="86" t="s">
        <v>28</v>
      </c>
      <c r="F82" s="73" t="s">
        <v>420</v>
      </c>
      <c r="G82" s="86" t="s">
        <v>303</v>
      </c>
      <c r="H82" s="86" t="s">
        <v>122</v>
      </c>
      <c r="I82" s="83">
        <v>79.470123999999998</v>
      </c>
      <c r="J82" s="85">
        <v>6819</v>
      </c>
      <c r="K82" s="73"/>
      <c r="L82" s="83">
        <v>5.4190677470000006</v>
      </c>
      <c r="M82" s="84">
        <v>2.176712217592436E-6</v>
      </c>
      <c r="N82" s="84">
        <f t="shared" si="1"/>
        <v>4.1184289926836622E-3</v>
      </c>
      <c r="O82" s="84">
        <f>L82/'סכום נכסי הקרן'!$C$42</f>
        <v>7.0973492529706494E-4</v>
      </c>
    </row>
    <row r="83" spans="2:15">
      <c r="B83" s="76" t="s">
        <v>1052</v>
      </c>
      <c r="C83" s="73" t="s">
        <v>1053</v>
      </c>
      <c r="D83" s="86" t="s">
        <v>109</v>
      </c>
      <c r="E83" s="86" t="s">
        <v>28</v>
      </c>
      <c r="F83" s="73" t="s">
        <v>1054</v>
      </c>
      <c r="G83" s="86" t="s">
        <v>1025</v>
      </c>
      <c r="H83" s="86" t="s">
        <v>122</v>
      </c>
      <c r="I83" s="83">
        <v>168.40817000000004</v>
      </c>
      <c r="J83" s="85">
        <v>7800</v>
      </c>
      <c r="K83" s="73"/>
      <c r="L83" s="83">
        <v>13.135837247000001</v>
      </c>
      <c r="M83" s="84">
        <v>2.6511754748065862E-6</v>
      </c>
      <c r="N83" s="84">
        <f t="shared" si="1"/>
        <v>9.9830848195555412E-3</v>
      </c>
      <c r="O83" s="84">
        <f>L83/'סכום נכסי הקרן'!$C$42</f>
        <v>1.7203996891116831E-3</v>
      </c>
    </row>
    <row r="84" spans="2:15">
      <c r="B84" s="76" t="s">
        <v>1055</v>
      </c>
      <c r="C84" s="73" t="s">
        <v>1056</v>
      </c>
      <c r="D84" s="86" t="s">
        <v>109</v>
      </c>
      <c r="E84" s="86" t="s">
        <v>28</v>
      </c>
      <c r="F84" s="73" t="s">
        <v>1057</v>
      </c>
      <c r="G84" s="86" t="s">
        <v>1058</v>
      </c>
      <c r="H84" s="86" t="s">
        <v>122</v>
      </c>
      <c r="I84" s="83">
        <v>184.29221800000002</v>
      </c>
      <c r="J84" s="85">
        <v>4003</v>
      </c>
      <c r="K84" s="73"/>
      <c r="L84" s="83">
        <v>7.3772174740000009</v>
      </c>
      <c r="M84" s="84">
        <v>1.6799661367242068E-6</v>
      </c>
      <c r="N84" s="84">
        <f t="shared" si="1"/>
        <v>5.6066002029729074E-3</v>
      </c>
      <c r="O84" s="84">
        <f>L84/'סכום נכסי הקרן'!$C$42</f>
        <v>9.661936586248019E-4</v>
      </c>
    </row>
    <row r="85" spans="2:15">
      <c r="B85" s="76" t="s">
        <v>1059</v>
      </c>
      <c r="C85" s="73" t="s">
        <v>1060</v>
      </c>
      <c r="D85" s="86" t="s">
        <v>109</v>
      </c>
      <c r="E85" s="86" t="s">
        <v>28</v>
      </c>
      <c r="F85" s="73" t="s">
        <v>458</v>
      </c>
      <c r="G85" s="86" t="s">
        <v>459</v>
      </c>
      <c r="H85" s="86" t="s">
        <v>122</v>
      </c>
      <c r="I85" s="83">
        <v>5.1677439999999999</v>
      </c>
      <c r="J85" s="85">
        <v>41100</v>
      </c>
      <c r="K85" s="73"/>
      <c r="L85" s="83">
        <v>2.123942746</v>
      </c>
      <c r="M85" s="84">
        <v>1.7477229099675194E-6</v>
      </c>
      <c r="N85" s="84">
        <f t="shared" si="1"/>
        <v>1.6141719927323416E-3</v>
      </c>
      <c r="O85" s="84">
        <f>L85/'סכום נכסי הקרן'!$C$42</f>
        <v>2.7817263347594627E-4</v>
      </c>
    </row>
    <row r="86" spans="2:15">
      <c r="B86" s="76" t="s">
        <v>1061</v>
      </c>
      <c r="C86" s="73" t="s">
        <v>1062</v>
      </c>
      <c r="D86" s="86" t="s">
        <v>109</v>
      </c>
      <c r="E86" s="86" t="s">
        <v>28</v>
      </c>
      <c r="F86" s="73" t="s">
        <v>1063</v>
      </c>
      <c r="G86" s="86" t="s">
        <v>348</v>
      </c>
      <c r="H86" s="86" t="s">
        <v>122</v>
      </c>
      <c r="I86" s="83">
        <v>74.017943000000017</v>
      </c>
      <c r="J86" s="85">
        <v>8890</v>
      </c>
      <c r="K86" s="73"/>
      <c r="L86" s="83">
        <v>6.5801951080000007</v>
      </c>
      <c r="M86" s="84">
        <v>1.1960947439369872E-6</v>
      </c>
      <c r="N86" s="84">
        <f t="shared" si="1"/>
        <v>5.0008723964200339E-3</v>
      </c>
      <c r="O86" s="84">
        <f>L86/'סכום נכסי הקרן'!$C$42</f>
        <v>8.6180769487554678E-4</v>
      </c>
    </row>
    <row r="87" spans="2:15">
      <c r="B87" s="76" t="s">
        <v>1064</v>
      </c>
      <c r="C87" s="73" t="s">
        <v>1065</v>
      </c>
      <c r="D87" s="86" t="s">
        <v>109</v>
      </c>
      <c r="E87" s="86" t="s">
        <v>28</v>
      </c>
      <c r="F87" s="73" t="s">
        <v>464</v>
      </c>
      <c r="G87" s="86" t="s">
        <v>303</v>
      </c>
      <c r="H87" s="86" t="s">
        <v>122</v>
      </c>
      <c r="I87" s="83">
        <v>2525.1041170000003</v>
      </c>
      <c r="J87" s="85">
        <v>156.1</v>
      </c>
      <c r="K87" s="73"/>
      <c r="L87" s="83">
        <v>3.9416875270000005</v>
      </c>
      <c r="M87" s="84">
        <v>3.6596563426699104E-6</v>
      </c>
      <c r="N87" s="84">
        <f t="shared" si="1"/>
        <v>2.9956370632722349E-3</v>
      </c>
      <c r="O87" s="84">
        <f>L87/'סכום נכסי הקרן'!$C$42</f>
        <v>5.1624254080758544E-4</v>
      </c>
    </row>
    <row r="88" spans="2:15">
      <c r="B88" s="76" t="s">
        <v>1066</v>
      </c>
      <c r="C88" s="73" t="s">
        <v>1067</v>
      </c>
      <c r="D88" s="86" t="s">
        <v>109</v>
      </c>
      <c r="E88" s="86" t="s">
        <v>28</v>
      </c>
      <c r="F88" s="73" t="s">
        <v>515</v>
      </c>
      <c r="G88" s="86" t="s">
        <v>310</v>
      </c>
      <c r="H88" s="86" t="s">
        <v>122</v>
      </c>
      <c r="I88" s="83">
        <v>536.95085800000004</v>
      </c>
      <c r="J88" s="85">
        <v>363</v>
      </c>
      <c r="K88" s="73"/>
      <c r="L88" s="83">
        <v>1.9491316140000001</v>
      </c>
      <c r="M88" s="84">
        <v>7.5565326851068169E-7</v>
      </c>
      <c r="N88" s="84">
        <f t="shared" si="1"/>
        <v>1.4813175484100294E-3</v>
      </c>
      <c r="O88" s="84">
        <f>L88/'סכום נכסי הקרן'!$C$42</f>
        <v>2.5527763169638735E-4</v>
      </c>
    </row>
    <row r="89" spans="2:15">
      <c r="B89" s="76" t="s">
        <v>1068</v>
      </c>
      <c r="C89" s="73" t="s">
        <v>1069</v>
      </c>
      <c r="D89" s="86" t="s">
        <v>109</v>
      </c>
      <c r="E89" s="86" t="s">
        <v>28</v>
      </c>
      <c r="F89" s="73" t="s">
        <v>1070</v>
      </c>
      <c r="G89" s="86" t="s">
        <v>116</v>
      </c>
      <c r="H89" s="86" t="s">
        <v>122</v>
      </c>
      <c r="I89" s="83">
        <v>87.656326000000021</v>
      </c>
      <c r="J89" s="85">
        <v>2923</v>
      </c>
      <c r="K89" s="73"/>
      <c r="L89" s="83">
        <v>2.5621944040000004</v>
      </c>
      <c r="M89" s="84">
        <v>9.3157475199077211E-7</v>
      </c>
      <c r="N89" s="84">
        <f t="shared" si="1"/>
        <v>1.9472381987044086E-3</v>
      </c>
      <c r="O89" s="84">
        <f>L89/'סכום נכסי הקרן'!$C$42</f>
        <v>3.3557042259274383E-4</v>
      </c>
    </row>
    <row r="90" spans="2:15">
      <c r="B90" s="76" t="s">
        <v>1071</v>
      </c>
      <c r="C90" s="73" t="s">
        <v>1072</v>
      </c>
      <c r="D90" s="86" t="s">
        <v>109</v>
      </c>
      <c r="E90" s="86" t="s">
        <v>28</v>
      </c>
      <c r="F90" s="73" t="s">
        <v>1073</v>
      </c>
      <c r="G90" s="86" t="s">
        <v>146</v>
      </c>
      <c r="H90" s="86" t="s">
        <v>122</v>
      </c>
      <c r="I90" s="83">
        <v>18.194932000000005</v>
      </c>
      <c r="J90" s="85">
        <v>8834</v>
      </c>
      <c r="K90" s="73"/>
      <c r="L90" s="83">
        <v>1.6073402590000003</v>
      </c>
      <c r="M90" s="84">
        <v>5.4870924827185355E-7</v>
      </c>
      <c r="N90" s="84">
        <f t="shared" si="1"/>
        <v>1.2215600602959703E-3</v>
      </c>
      <c r="O90" s="84">
        <f>L90/'סכום נכסי הקרן'!$C$42</f>
        <v>2.1051324174344745E-4</v>
      </c>
    </row>
    <row r="91" spans="2:15">
      <c r="B91" s="76" t="s">
        <v>1074</v>
      </c>
      <c r="C91" s="73" t="s">
        <v>1075</v>
      </c>
      <c r="D91" s="86" t="s">
        <v>109</v>
      </c>
      <c r="E91" s="86" t="s">
        <v>28</v>
      </c>
      <c r="F91" s="73" t="s">
        <v>1076</v>
      </c>
      <c r="G91" s="86" t="s">
        <v>118</v>
      </c>
      <c r="H91" s="86" t="s">
        <v>122</v>
      </c>
      <c r="I91" s="83">
        <v>2056.3916460000005</v>
      </c>
      <c r="J91" s="85">
        <v>178.2</v>
      </c>
      <c r="K91" s="73"/>
      <c r="L91" s="83">
        <v>3.6644899140000007</v>
      </c>
      <c r="M91" s="84">
        <v>4.0264743171631625E-6</v>
      </c>
      <c r="N91" s="84">
        <f t="shared" si="1"/>
        <v>2.7849700741551667E-3</v>
      </c>
      <c r="O91" s="84">
        <f>L91/'סכום נכסי הקרן'!$C$42</f>
        <v>4.7993798874436519E-4</v>
      </c>
    </row>
    <row r="92" spans="2:15">
      <c r="B92" s="76" t="s">
        <v>1077</v>
      </c>
      <c r="C92" s="73" t="s">
        <v>1078</v>
      </c>
      <c r="D92" s="86" t="s">
        <v>109</v>
      </c>
      <c r="E92" s="86" t="s">
        <v>28</v>
      </c>
      <c r="F92" s="73" t="s">
        <v>517</v>
      </c>
      <c r="G92" s="86" t="s">
        <v>518</v>
      </c>
      <c r="H92" s="86" t="s">
        <v>122</v>
      </c>
      <c r="I92" s="83">
        <v>60.176119000000007</v>
      </c>
      <c r="J92" s="85">
        <v>8861</v>
      </c>
      <c r="K92" s="73"/>
      <c r="L92" s="83">
        <v>5.3322058969999997</v>
      </c>
      <c r="M92" s="84">
        <v>1.6931697269864883E-6</v>
      </c>
      <c r="N92" s="84">
        <f t="shared" si="1"/>
        <v>4.0524149884121376E-3</v>
      </c>
      <c r="O92" s="84">
        <f>L92/'סכום נכסי הקרן'!$C$42</f>
        <v>6.9835863485392664E-4</v>
      </c>
    </row>
    <row r="93" spans="2:15">
      <c r="B93" s="76" t="s">
        <v>1079</v>
      </c>
      <c r="C93" s="73" t="s">
        <v>1080</v>
      </c>
      <c r="D93" s="86" t="s">
        <v>109</v>
      </c>
      <c r="E93" s="86" t="s">
        <v>28</v>
      </c>
      <c r="F93" s="73" t="s">
        <v>1081</v>
      </c>
      <c r="G93" s="86" t="s">
        <v>116</v>
      </c>
      <c r="H93" s="86" t="s">
        <v>122</v>
      </c>
      <c r="I93" s="83">
        <v>188.17282200000002</v>
      </c>
      <c r="J93" s="85">
        <v>2185</v>
      </c>
      <c r="K93" s="73"/>
      <c r="L93" s="83">
        <v>4.1115761549999998</v>
      </c>
      <c r="M93" s="84">
        <v>1.9982895696392144E-6</v>
      </c>
      <c r="N93" s="84">
        <f t="shared" si="1"/>
        <v>3.1247504613229954E-3</v>
      </c>
      <c r="O93" s="84">
        <f>L93/'סכום נכסי הקרן'!$C$42</f>
        <v>5.3849284258119796E-4</v>
      </c>
    </row>
    <row r="94" spans="2:15">
      <c r="B94" s="76" t="s">
        <v>1082</v>
      </c>
      <c r="C94" s="73" t="s">
        <v>1083</v>
      </c>
      <c r="D94" s="86" t="s">
        <v>109</v>
      </c>
      <c r="E94" s="86" t="s">
        <v>28</v>
      </c>
      <c r="F94" s="73" t="s">
        <v>1084</v>
      </c>
      <c r="G94" s="86" t="s">
        <v>474</v>
      </c>
      <c r="H94" s="86" t="s">
        <v>122</v>
      </c>
      <c r="I94" s="83">
        <v>52.600268000000007</v>
      </c>
      <c r="J94" s="85">
        <v>4892</v>
      </c>
      <c r="K94" s="73"/>
      <c r="L94" s="83">
        <v>2.5732051210000004</v>
      </c>
      <c r="M94" s="84">
        <v>7.1187354635079793E-7</v>
      </c>
      <c r="N94" s="84">
        <f t="shared" si="1"/>
        <v>1.9556062166440511E-3</v>
      </c>
      <c r="O94" s="84">
        <f>L94/'סכום נכסי הקרן'!$C$42</f>
        <v>3.3701249543115561E-4</v>
      </c>
    </row>
    <row r="95" spans="2:15">
      <c r="B95" s="76" t="s">
        <v>1085</v>
      </c>
      <c r="C95" s="73" t="s">
        <v>1086</v>
      </c>
      <c r="D95" s="86" t="s">
        <v>109</v>
      </c>
      <c r="E95" s="86" t="s">
        <v>28</v>
      </c>
      <c r="F95" s="73" t="s">
        <v>468</v>
      </c>
      <c r="G95" s="86" t="s">
        <v>145</v>
      </c>
      <c r="H95" s="86" t="s">
        <v>122</v>
      </c>
      <c r="I95" s="83">
        <v>383.63775300000003</v>
      </c>
      <c r="J95" s="85">
        <v>1232</v>
      </c>
      <c r="K95" s="73"/>
      <c r="L95" s="83">
        <v>4.7264171200000007</v>
      </c>
      <c r="M95" s="84">
        <v>2.3203402810686185E-6</v>
      </c>
      <c r="N95" s="84">
        <f t="shared" si="1"/>
        <v>3.5920225041106905E-3</v>
      </c>
      <c r="O95" s="84">
        <f>L95/'סכום נכסי הקרן'!$C$42</f>
        <v>6.1901852093342524E-4</v>
      </c>
    </row>
    <row r="96" spans="2:15">
      <c r="B96" s="76" t="s">
        <v>1087</v>
      </c>
      <c r="C96" s="73" t="s">
        <v>1088</v>
      </c>
      <c r="D96" s="86" t="s">
        <v>109</v>
      </c>
      <c r="E96" s="86" t="s">
        <v>28</v>
      </c>
      <c r="F96" s="73" t="s">
        <v>1089</v>
      </c>
      <c r="G96" s="86" t="s">
        <v>117</v>
      </c>
      <c r="H96" s="86" t="s">
        <v>122</v>
      </c>
      <c r="I96" s="83">
        <v>25.810796000000003</v>
      </c>
      <c r="J96" s="85">
        <v>11980</v>
      </c>
      <c r="K96" s="73"/>
      <c r="L96" s="83">
        <v>3.0921333290000002</v>
      </c>
      <c r="M96" s="84">
        <v>2.1150594554295493E-6</v>
      </c>
      <c r="N96" s="84">
        <f t="shared" si="1"/>
        <v>2.3499856702192006E-3</v>
      </c>
      <c r="O96" s="84">
        <f>L96/'סכום נכסי הקרן'!$C$42</f>
        <v>4.0497648668099957E-4</v>
      </c>
    </row>
    <row r="97" spans="2:15">
      <c r="B97" s="76" t="s">
        <v>1090</v>
      </c>
      <c r="C97" s="73" t="s">
        <v>1091</v>
      </c>
      <c r="D97" s="86" t="s">
        <v>109</v>
      </c>
      <c r="E97" s="86" t="s">
        <v>28</v>
      </c>
      <c r="F97" s="73" t="s">
        <v>1092</v>
      </c>
      <c r="G97" s="86" t="s">
        <v>443</v>
      </c>
      <c r="H97" s="86" t="s">
        <v>122</v>
      </c>
      <c r="I97" s="83">
        <v>19.760502000000002</v>
      </c>
      <c r="J97" s="85">
        <v>42230</v>
      </c>
      <c r="K97" s="73"/>
      <c r="L97" s="83">
        <v>8.3448599480000016</v>
      </c>
      <c r="M97" s="84">
        <v>3.0869215020178524E-6</v>
      </c>
      <c r="N97" s="84">
        <f t="shared" si="1"/>
        <v>6.3419973239407972E-3</v>
      </c>
      <c r="O97" s="84">
        <f>L97/'סכום נכסי הקרן'!$C$42</f>
        <v>1.09292572603231E-3</v>
      </c>
    </row>
    <row r="98" spans="2:15">
      <c r="B98" s="76" t="s">
        <v>1093</v>
      </c>
      <c r="C98" s="73" t="s">
        <v>1094</v>
      </c>
      <c r="D98" s="86" t="s">
        <v>109</v>
      </c>
      <c r="E98" s="86" t="s">
        <v>28</v>
      </c>
      <c r="F98" s="73" t="s">
        <v>1095</v>
      </c>
      <c r="G98" s="86" t="s">
        <v>539</v>
      </c>
      <c r="H98" s="86" t="s">
        <v>122</v>
      </c>
      <c r="I98" s="83">
        <v>13.104559000000002</v>
      </c>
      <c r="J98" s="85">
        <v>26410</v>
      </c>
      <c r="K98" s="73"/>
      <c r="L98" s="83">
        <v>3.4609141460000008</v>
      </c>
      <c r="M98" s="84">
        <v>9.5138502145062469E-7</v>
      </c>
      <c r="N98" s="84">
        <f t="shared" si="1"/>
        <v>2.630254838199095E-3</v>
      </c>
      <c r="O98" s="84">
        <f>L98/'סכום נכסי הקרן'!$C$42</f>
        <v>4.5327568459181802E-4</v>
      </c>
    </row>
    <row r="99" spans="2:15">
      <c r="B99" s="76" t="s">
        <v>1096</v>
      </c>
      <c r="C99" s="73" t="s">
        <v>1097</v>
      </c>
      <c r="D99" s="86" t="s">
        <v>109</v>
      </c>
      <c r="E99" s="86" t="s">
        <v>28</v>
      </c>
      <c r="F99" s="73" t="s">
        <v>470</v>
      </c>
      <c r="G99" s="86" t="s">
        <v>310</v>
      </c>
      <c r="H99" s="86" t="s">
        <v>122</v>
      </c>
      <c r="I99" s="83">
        <v>26.325896000000004</v>
      </c>
      <c r="J99" s="85">
        <v>31450</v>
      </c>
      <c r="K99" s="73"/>
      <c r="L99" s="83">
        <v>8.2794944320000017</v>
      </c>
      <c r="M99" s="84">
        <v>2.4760458127657663E-6</v>
      </c>
      <c r="N99" s="84">
        <f t="shared" si="1"/>
        <v>6.2923202856042387E-3</v>
      </c>
      <c r="O99" s="84">
        <f>L99/'סכום נכסי הקרן'!$C$42</f>
        <v>1.0843648089555774E-3</v>
      </c>
    </row>
    <row r="100" spans="2:15">
      <c r="B100" s="76" t="s">
        <v>1098</v>
      </c>
      <c r="C100" s="73" t="s">
        <v>1099</v>
      </c>
      <c r="D100" s="86" t="s">
        <v>109</v>
      </c>
      <c r="E100" s="86" t="s">
        <v>28</v>
      </c>
      <c r="F100" s="73" t="s">
        <v>1100</v>
      </c>
      <c r="G100" s="86" t="s">
        <v>291</v>
      </c>
      <c r="H100" s="86" t="s">
        <v>122</v>
      </c>
      <c r="I100" s="83">
        <v>1.7554610000000002</v>
      </c>
      <c r="J100" s="85">
        <v>17300</v>
      </c>
      <c r="K100" s="73"/>
      <c r="L100" s="83">
        <v>0.30369473600000002</v>
      </c>
      <c r="M100" s="84">
        <v>4.9515663713619077E-8</v>
      </c>
      <c r="N100" s="84">
        <f t="shared" si="1"/>
        <v>2.3080449702076974E-4</v>
      </c>
      <c r="O100" s="84">
        <f>L100/'סכום נכסי הקרן'!$C$42</f>
        <v>3.9774878416568328E-5</v>
      </c>
    </row>
    <row r="101" spans="2:15">
      <c r="B101" s="76" t="s">
        <v>1101</v>
      </c>
      <c r="C101" s="73" t="s">
        <v>1102</v>
      </c>
      <c r="D101" s="86" t="s">
        <v>109</v>
      </c>
      <c r="E101" s="86" t="s">
        <v>28</v>
      </c>
      <c r="F101" s="73" t="s">
        <v>1103</v>
      </c>
      <c r="G101" s="86" t="s">
        <v>390</v>
      </c>
      <c r="H101" s="86" t="s">
        <v>122</v>
      </c>
      <c r="I101" s="83">
        <v>15.376173000000001</v>
      </c>
      <c r="J101" s="85">
        <v>15780</v>
      </c>
      <c r="K101" s="73"/>
      <c r="L101" s="83">
        <v>2.4263600320000007</v>
      </c>
      <c r="M101" s="84">
        <v>1.6104153193013585E-6</v>
      </c>
      <c r="N101" s="84">
        <f t="shared" si="1"/>
        <v>1.8440056424852186E-3</v>
      </c>
      <c r="O101" s="84">
        <f>L101/'סכום נכסי הקרן'!$C$42</f>
        <v>3.1778020435501016E-4</v>
      </c>
    </row>
    <row r="102" spans="2:15">
      <c r="B102" s="76" t="s">
        <v>1104</v>
      </c>
      <c r="C102" s="73" t="s">
        <v>1105</v>
      </c>
      <c r="D102" s="86" t="s">
        <v>109</v>
      </c>
      <c r="E102" s="86" t="s">
        <v>28</v>
      </c>
      <c r="F102" s="73" t="s">
        <v>591</v>
      </c>
      <c r="G102" s="86" t="s">
        <v>145</v>
      </c>
      <c r="H102" s="86" t="s">
        <v>122</v>
      </c>
      <c r="I102" s="83">
        <v>433.61408900000004</v>
      </c>
      <c r="J102" s="85">
        <v>1494</v>
      </c>
      <c r="K102" s="73"/>
      <c r="L102" s="83">
        <v>6.4781944960000004</v>
      </c>
      <c r="M102" s="84">
        <v>2.328175475413046E-6</v>
      </c>
      <c r="N102" s="84">
        <f t="shared" si="1"/>
        <v>4.9233531076152692E-3</v>
      </c>
      <c r="O102" s="84">
        <f>L102/'סכום נכסי הקרן'!$C$42</f>
        <v>8.4844868182793311E-4</v>
      </c>
    </row>
    <row r="103" spans="2:15">
      <c r="B103" s="76" t="s">
        <v>1106</v>
      </c>
      <c r="C103" s="73" t="s">
        <v>1107</v>
      </c>
      <c r="D103" s="86" t="s">
        <v>109</v>
      </c>
      <c r="E103" s="86" t="s">
        <v>28</v>
      </c>
      <c r="F103" s="73" t="s">
        <v>1108</v>
      </c>
      <c r="G103" s="86" t="s">
        <v>146</v>
      </c>
      <c r="H103" s="86" t="s">
        <v>122</v>
      </c>
      <c r="I103" s="83">
        <v>0.73022500000000012</v>
      </c>
      <c r="J103" s="85">
        <v>11690</v>
      </c>
      <c r="K103" s="73"/>
      <c r="L103" s="83">
        <v>8.5363303000000015E-2</v>
      </c>
      <c r="M103" s="84">
        <v>1.5523659611261076E-8</v>
      </c>
      <c r="N103" s="84">
        <f t="shared" si="1"/>
        <v>6.4875125833417692E-5</v>
      </c>
      <c r="O103" s="84">
        <f>L103/'סכום נכסי הקרן'!$C$42</f>
        <v>1.1180025846946794E-5</v>
      </c>
    </row>
    <row r="104" spans="2:15">
      <c r="B104" s="76" t="s">
        <v>1109</v>
      </c>
      <c r="C104" s="73" t="s">
        <v>1110</v>
      </c>
      <c r="D104" s="86" t="s">
        <v>109</v>
      </c>
      <c r="E104" s="86" t="s">
        <v>28</v>
      </c>
      <c r="F104" s="73" t="s">
        <v>1111</v>
      </c>
      <c r="G104" s="86" t="s">
        <v>482</v>
      </c>
      <c r="H104" s="86" t="s">
        <v>122</v>
      </c>
      <c r="I104" s="83">
        <v>25.013594000000001</v>
      </c>
      <c r="J104" s="85">
        <v>8450</v>
      </c>
      <c r="K104" s="73"/>
      <c r="L104" s="83">
        <v>2.1136487350000008</v>
      </c>
      <c r="M104" s="84">
        <v>1.1872479507489623E-6</v>
      </c>
      <c r="N104" s="84">
        <f t="shared" si="1"/>
        <v>1.6063486630873358E-3</v>
      </c>
      <c r="O104" s="84">
        <f>L104/'סכום נכסי הקרן'!$C$42</f>
        <v>2.7682442757242419E-4</v>
      </c>
    </row>
    <row r="105" spans="2:15">
      <c r="B105" s="76" t="s">
        <v>1112</v>
      </c>
      <c r="C105" s="73" t="s">
        <v>1113</v>
      </c>
      <c r="D105" s="86" t="s">
        <v>109</v>
      </c>
      <c r="E105" s="86" t="s">
        <v>28</v>
      </c>
      <c r="F105" s="73" t="s">
        <v>506</v>
      </c>
      <c r="G105" s="86" t="s">
        <v>507</v>
      </c>
      <c r="H105" s="86" t="s">
        <v>122</v>
      </c>
      <c r="I105" s="83">
        <v>46.01803000000001</v>
      </c>
      <c r="J105" s="85">
        <v>38400</v>
      </c>
      <c r="K105" s="73"/>
      <c r="L105" s="83">
        <v>17.670923407000004</v>
      </c>
      <c r="M105" s="84">
        <v>2.8016463329585676E-6</v>
      </c>
      <c r="N105" s="84">
        <f t="shared" si="1"/>
        <v>1.3429698000577731E-2</v>
      </c>
      <c r="O105" s="84">
        <f>L105/'סכום נכסי הקרן'!$C$42</f>
        <v>2.3143596075432685E-3</v>
      </c>
    </row>
    <row r="106" spans="2:15">
      <c r="B106" s="76" t="s">
        <v>1114</v>
      </c>
      <c r="C106" s="73" t="s">
        <v>1115</v>
      </c>
      <c r="D106" s="86" t="s">
        <v>109</v>
      </c>
      <c r="E106" s="86" t="s">
        <v>28</v>
      </c>
      <c r="F106" s="73" t="s">
        <v>1116</v>
      </c>
      <c r="G106" s="86" t="s">
        <v>930</v>
      </c>
      <c r="H106" s="86" t="s">
        <v>122</v>
      </c>
      <c r="I106" s="83">
        <v>28.108522000000004</v>
      </c>
      <c r="J106" s="85">
        <v>23500</v>
      </c>
      <c r="K106" s="73"/>
      <c r="L106" s="83">
        <v>6.6055026030000006</v>
      </c>
      <c r="M106" s="84">
        <v>6.3502734296801735E-7</v>
      </c>
      <c r="N106" s="84">
        <f t="shared" si="1"/>
        <v>5.0201058007630405E-3</v>
      </c>
      <c r="O106" s="84">
        <f>L106/'סכום נכסי הקרן'!$C$42</f>
        <v>8.6512221573261197E-4</v>
      </c>
    </row>
    <row r="107" spans="2:15">
      <c r="B107" s="76" t="s">
        <v>1117</v>
      </c>
      <c r="C107" s="73" t="s">
        <v>1118</v>
      </c>
      <c r="D107" s="86" t="s">
        <v>109</v>
      </c>
      <c r="E107" s="86" t="s">
        <v>28</v>
      </c>
      <c r="F107" s="73" t="s">
        <v>617</v>
      </c>
      <c r="G107" s="86" t="s">
        <v>482</v>
      </c>
      <c r="H107" s="86" t="s">
        <v>122</v>
      </c>
      <c r="I107" s="83">
        <v>103.70164700000001</v>
      </c>
      <c r="J107" s="85">
        <v>2810</v>
      </c>
      <c r="K107" s="73"/>
      <c r="L107" s="83">
        <v>2.9140162920000003</v>
      </c>
      <c r="M107" s="84">
        <v>1.9147800689368963E-6</v>
      </c>
      <c r="N107" s="84">
        <f t="shared" si="1"/>
        <v>2.214618776222017E-3</v>
      </c>
      <c r="O107" s="84">
        <f>L107/'סכום נכסי הקרן'!$C$42</f>
        <v>3.8164851075390152E-4</v>
      </c>
    </row>
    <row r="108" spans="2:15">
      <c r="B108" s="76" t="s">
        <v>1119</v>
      </c>
      <c r="C108" s="73" t="s">
        <v>1120</v>
      </c>
      <c r="D108" s="86" t="s">
        <v>109</v>
      </c>
      <c r="E108" s="86" t="s">
        <v>28</v>
      </c>
      <c r="F108" s="73" t="s">
        <v>379</v>
      </c>
      <c r="G108" s="86" t="s">
        <v>303</v>
      </c>
      <c r="H108" s="86" t="s">
        <v>122</v>
      </c>
      <c r="I108" s="83">
        <v>31.913111000000004</v>
      </c>
      <c r="J108" s="85">
        <v>21760</v>
      </c>
      <c r="K108" s="73"/>
      <c r="L108" s="83">
        <v>6.9442929110000007</v>
      </c>
      <c r="M108" s="84">
        <v>2.6160082458116187E-6</v>
      </c>
      <c r="N108" s="84">
        <f t="shared" si="1"/>
        <v>5.2775825277664732E-3</v>
      </c>
      <c r="O108" s="84">
        <f>L108/'סכום נכסי הקרן'!$C$42</f>
        <v>9.0949355876903434E-4</v>
      </c>
    </row>
    <row r="109" spans="2:15">
      <c r="B109" s="76" t="s">
        <v>1121</v>
      </c>
      <c r="C109" s="73" t="s">
        <v>1122</v>
      </c>
      <c r="D109" s="86" t="s">
        <v>109</v>
      </c>
      <c r="E109" s="86" t="s">
        <v>28</v>
      </c>
      <c r="F109" s="73" t="s">
        <v>381</v>
      </c>
      <c r="G109" s="86" t="s">
        <v>303</v>
      </c>
      <c r="H109" s="86" t="s">
        <v>122</v>
      </c>
      <c r="I109" s="83">
        <v>458.10376200000007</v>
      </c>
      <c r="J109" s="85">
        <v>1555</v>
      </c>
      <c r="K109" s="73"/>
      <c r="L109" s="83">
        <v>7.1235135000000005</v>
      </c>
      <c r="M109" s="84">
        <v>2.3581460283603007E-6</v>
      </c>
      <c r="N109" s="84">
        <f t="shared" si="1"/>
        <v>5.4137881085570176E-3</v>
      </c>
      <c r="O109" s="84">
        <f>L109/'סכום נכסי הקרן'!$C$42</f>
        <v>9.3296606682469175E-4</v>
      </c>
    </row>
    <row r="110" spans="2:15">
      <c r="B110" s="76" t="s">
        <v>1123</v>
      </c>
      <c r="C110" s="73" t="s">
        <v>1124</v>
      </c>
      <c r="D110" s="86" t="s">
        <v>109</v>
      </c>
      <c r="E110" s="86" t="s">
        <v>28</v>
      </c>
      <c r="F110" s="73" t="s">
        <v>1125</v>
      </c>
      <c r="G110" s="86" t="s">
        <v>539</v>
      </c>
      <c r="H110" s="86" t="s">
        <v>122</v>
      </c>
      <c r="I110" s="83">
        <v>48.107486000000009</v>
      </c>
      <c r="J110" s="85">
        <v>7500</v>
      </c>
      <c r="K110" s="73"/>
      <c r="L110" s="83">
        <v>3.6080614410000003</v>
      </c>
      <c r="M110" s="84">
        <v>9.930756447763413E-7</v>
      </c>
      <c r="N110" s="84">
        <f t="shared" si="1"/>
        <v>2.7420850854327572E-3</v>
      </c>
      <c r="O110" s="84">
        <f>L110/'סכום נכסי הקרן'!$C$42</f>
        <v>4.7254755556672975E-4</v>
      </c>
    </row>
    <row r="111" spans="2:15">
      <c r="B111" s="76" t="s">
        <v>1126</v>
      </c>
      <c r="C111" s="73" t="s">
        <v>1127</v>
      </c>
      <c r="D111" s="86" t="s">
        <v>109</v>
      </c>
      <c r="E111" s="86" t="s">
        <v>28</v>
      </c>
      <c r="F111" s="73" t="s">
        <v>1128</v>
      </c>
      <c r="G111" s="86" t="s">
        <v>539</v>
      </c>
      <c r="H111" s="86" t="s">
        <v>122</v>
      </c>
      <c r="I111" s="83">
        <v>11.725077000000004</v>
      </c>
      <c r="J111" s="85">
        <v>21820</v>
      </c>
      <c r="K111" s="73"/>
      <c r="L111" s="83">
        <v>2.5584117530000001</v>
      </c>
      <c r="M111" s="84">
        <v>8.5114923992690571E-7</v>
      </c>
      <c r="N111" s="84">
        <f t="shared" si="1"/>
        <v>1.9443634275675781E-3</v>
      </c>
      <c r="O111" s="84">
        <f>L111/'סכום נכסי הקרן'!$C$42</f>
        <v>3.3507500905479787E-4</v>
      </c>
    </row>
    <row r="112" spans="2:15">
      <c r="B112" s="76" t="s">
        <v>1129</v>
      </c>
      <c r="C112" s="73" t="s">
        <v>1130</v>
      </c>
      <c r="D112" s="86" t="s">
        <v>109</v>
      </c>
      <c r="E112" s="86" t="s">
        <v>28</v>
      </c>
      <c r="F112" s="73" t="s">
        <v>1131</v>
      </c>
      <c r="G112" s="86" t="s">
        <v>116</v>
      </c>
      <c r="H112" s="86" t="s">
        <v>122</v>
      </c>
      <c r="I112" s="83">
        <v>1166.3252440000003</v>
      </c>
      <c r="J112" s="85">
        <v>317.89999999999998</v>
      </c>
      <c r="K112" s="73"/>
      <c r="L112" s="83">
        <v>3.7077479510000004</v>
      </c>
      <c r="M112" s="84">
        <v>1.0377748802886343E-6</v>
      </c>
      <c r="N112" s="84">
        <f t="shared" si="1"/>
        <v>2.8178456834047484E-3</v>
      </c>
      <c r="O112" s="84">
        <f>L112/'סכום נכסי הקרן'!$C$42</f>
        <v>4.8560349083661878E-4</v>
      </c>
    </row>
    <row r="113" spans="2:15">
      <c r="B113" s="76" t="s">
        <v>1132</v>
      </c>
      <c r="C113" s="73" t="s">
        <v>1133</v>
      </c>
      <c r="D113" s="86" t="s">
        <v>109</v>
      </c>
      <c r="E113" s="86" t="s">
        <v>28</v>
      </c>
      <c r="F113" s="73" t="s">
        <v>627</v>
      </c>
      <c r="G113" s="86" t="s">
        <v>310</v>
      </c>
      <c r="H113" s="86" t="s">
        <v>122</v>
      </c>
      <c r="I113" s="83">
        <v>1581.7738750000003</v>
      </c>
      <c r="J113" s="85">
        <v>297</v>
      </c>
      <c r="K113" s="73"/>
      <c r="L113" s="83">
        <v>4.6978684089999998</v>
      </c>
      <c r="M113" s="84">
        <v>1.7253648828497385E-6</v>
      </c>
      <c r="N113" s="84">
        <f t="shared" si="1"/>
        <v>3.5703258129867899E-3</v>
      </c>
      <c r="O113" s="84">
        <f>L113/'סכום נכסי הקרן'!$C$42</f>
        <v>6.1527949824264413E-4</v>
      </c>
    </row>
    <row r="114" spans="2:15">
      <c r="B114" s="76" t="s">
        <v>1134</v>
      </c>
      <c r="C114" s="73" t="s">
        <v>1135</v>
      </c>
      <c r="D114" s="86" t="s">
        <v>109</v>
      </c>
      <c r="E114" s="86" t="s">
        <v>28</v>
      </c>
      <c r="F114" s="73" t="s">
        <v>538</v>
      </c>
      <c r="G114" s="86" t="s">
        <v>539</v>
      </c>
      <c r="H114" s="86" t="s">
        <v>122</v>
      </c>
      <c r="I114" s="83">
        <v>843.91395100000011</v>
      </c>
      <c r="J114" s="85">
        <v>1769</v>
      </c>
      <c r="K114" s="73"/>
      <c r="L114" s="83">
        <v>14.928837795000002</v>
      </c>
      <c r="M114" s="84">
        <v>3.1766023170851141E-6</v>
      </c>
      <c r="N114" s="84">
        <f t="shared" si="1"/>
        <v>1.1345744558376647E-2</v>
      </c>
      <c r="O114" s="84">
        <f>L114/'סכום נכסי הקרן'!$C$42</f>
        <v>1.9552288459711567E-3</v>
      </c>
    </row>
    <row r="115" spans="2:15">
      <c r="B115" s="76" t="s">
        <v>1136</v>
      </c>
      <c r="C115" s="73" t="s">
        <v>1137</v>
      </c>
      <c r="D115" s="86" t="s">
        <v>109</v>
      </c>
      <c r="E115" s="86" t="s">
        <v>28</v>
      </c>
      <c r="F115" s="73" t="s">
        <v>1138</v>
      </c>
      <c r="G115" s="86" t="s">
        <v>117</v>
      </c>
      <c r="H115" s="86" t="s">
        <v>122</v>
      </c>
      <c r="I115" s="83">
        <v>13.014012000000001</v>
      </c>
      <c r="J115" s="85">
        <v>26950</v>
      </c>
      <c r="K115" s="73"/>
      <c r="L115" s="83">
        <v>3.5072761080000001</v>
      </c>
      <c r="M115" s="84">
        <v>1.5157244915298754E-6</v>
      </c>
      <c r="N115" s="84">
        <f t="shared" si="1"/>
        <v>2.6654893946528686E-3</v>
      </c>
      <c r="O115" s="84">
        <f>L115/'סכום נכסי הקרן'!$C$42</f>
        <v>4.593477075250819E-4</v>
      </c>
    </row>
    <row r="116" spans="2:15">
      <c r="B116" s="76" t="s">
        <v>1139</v>
      </c>
      <c r="C116" s="73" t="s">
        <v>1140</v>
      </c>
      <c r="D116" s="86" t="s">
        <v>109</v>
      </c>
      <c r="E116" s="86" t="s">
        <v>28</v>
      </c>
      <c r="F116" s="73" t="s">
        <v>1141</v>
      </c>
      <c r="G116" s="86" t="s">
        <v>957</v>
      </c>
      <c r="H116" s="86" t="s">
        <v>122</v>
      </c>
      <c r="I116" s="83">
        <v>158.28771900000004</v>
      </c>
      <c r="J116" s="85">
        <v>864</v>
      </c>
      <c r="K116" s="73"/>
      <c r="L116" s="83">
        <v>1.367605889</v>
      </c>
      <c r="M116" s="84">
        <v>1.5815364266789192E-6</v>
      </c>
      <c r="N116" s="84">
        <f t="shared" si="1"/>
        <v>1.0393647038165574E-3</v>
      </c>
      <c r="O116" s="84">
        <f>L116/'סכום נכסי הקרן'!$C$42</f>
        <v>1.7911524800600376E-4</v>
      </c>
    </row>
    <row r="117" spans="2:15">
      <c r="B117" s="72"/>
      <c r="C117" s="73"/>
      <c r="D117" s="73"/>
      <c r="E117" s="73"/>
      <c r="F117" s="73"/>
      <c r="G117" s="73"/>
      <c r="H117" s="73"/>
      <c r="I117" s="83"/>
      <c r="J117" s="85"/>
      <c r="K117" s="73"/>
      <c r="L117" s="73"/>
      <c r="M117" s="73"/>
      <c r="N117" s="84"/>
      <c r="O117" s="73"/>
    </row>
    <row r="118" spans="2:15">
      <c r="B118" s="89" t="s">
        <v>29</v>
      </c>
      <c r="C118" s="71"/>
      <c r="D118" s="71"/>
      <c r="E118" s="71"/>
      <c r="F118" s="71"/>
      <c r="G118" s="71"/>
      <c r="H118" s="71"/>
      <c r="I118" s="80"/>
      <c r="J118" s="82"/>
      <c r="K118" s="80">
        <v>6.897616500000002E-2</v>
      </c>
      <c r="L118" s="80">
        <f>SUM(L119:L186)</f>
        <v>56.896823301000005</v>
      </c>
      <c r="M118" s="71"/>
      <c r="N118" s="81">
        <f t="shared" si="1"/>
        <v>4.3240929549950832E-2</v>
      </c>
      <c r="O118" s="81">
        <f>L118/'סכום נכסי הקרן'!$C$42</f>
        <v>7.4517729839289901E-3</v>
      </c>
    </row>
    <row r="119" spans="2:15">
      <c r="B119" s="76" t="s">
        <v>1142</v>
      </c>
      <c r="C119" s="73" t="s">
        <v>1143</v>
      </c>
      <c r="D119" s="86" t="s">
        <v>109</v>
      </c>
      <c r="E119" s="86" t="s">
        <v>28</v>
      </c>
      <c r="F119" s="73" t="s">
        <v>1144</v>
      </c>
      <c r="G119" s="86" t="s">
        <v>1145</v>
      </c>
      <c r="H119" s="86" t="s">
        <v>122</v>
      </c>
      <c r="I119" s="83">
        <v>706.54208000000017</v>
      </c>
      <c r="J119" s="85">
        <v>165.9</v>
      </c>
      <c r="K119" s="73"/>
      <c r="L119" s="83">
        <v>1.1721533110000002</v>
      </c>
      <c r="M119" s="84">
        <v>2.3801068176155837E-6</v>
      </c>
      <c r="N119" s="84">
        <f t="shared" si="1"/>
        <v>8.9082299858034059E-4</v>
      </c>
      <c r="O119" s="84">
        <f>L119/'סכום נכסי הקרן'!$C$42</f>
        <v>1.5351683748184231E-4</v>
      </c>
    </row>
    <row r="120" spans="2:15">
      <c r="B120" s="76" t="s">
        <v>1146</v>
      </c>
      <c r="C120" s="73" t="s">
        <v>1147</v>
      </c>
      <c r="D120" s="86" t="s">
        <v>109</v>
      </c>
      <c r="E120" s="86" t="s">
        <v>28</v>
      </c>
      <c r="F120" s="73" t="s">
        <v>1148</v>
      </c>
      <c r="G120" s="86" t="s">
        <v>474</v>
      </c>
      <c r="H120" s="86" t="s">
        <v>122</v>
      </c>
      <c r="I120" s="83">
        <v>286.22024700000003</v>
      </c>
      <c r="J120" s="85">
        <v>435.2</v>
      </c>
      <c r="K120" s="73"/>
      <c r="L120" s="83">
        <v>1.2456305150000002</v>
      </c>
      <c r="M120" s="84">
        <v>1.7361881700733817E-6</v>
      </c>
      <c r="N120" s="84">
        <f t="shared" si="1"/>
        <v>9.466648262493999E-4</v>
      </c>
      <c r="O120" s="84">
        <f>L120/'סכום נכסי הקרן'!$C$42</f>
        <v>1.6314014177082212E-4</v>
      </c>
    </row>
    <row r="121" spans="2:15">
      <c r="B121" s="76" t="s">
        <v>1149</v>
      </c>
      <c r="C121" s="73" t="s">
        <v>1150</v>
      </c>
      <c r="D121" s="86" t="s">
        <v>109</v>
      </c>
      <c r="E121" s="86" t="s">
        <v>28</v>
      </c>
      <c r="F121" s="73" t="s">
        <v>1151</v>
      </c>
      <c r="G121" s="86" t="s">
        <v>1152</v>
      </c>
      <c r="H121" s="86" t="s">
        <v>122</v>
      </c>
      <c r="I121" s="83">
        <v>9.7543460000000017</v>
      </c>
      <c r="J121" s="85">
        <v>1868</v>
      </c>
      <c r="K121" s="73"/>
      <c r="L121" s="83">
        <v>0.18221117500000003</v>
      </c>
      <c r="M121" s="84">
        <v>2.1826705595619245E-6</v>
      </c>
      <c r="N121" s="84">
        <f t="shared" si="1"/>
        <v>1.3847839166181153E-4</v>
      </c>
      <c r="O121" s="84">
        <f>L121/'סכום נכסי הקרן'!$C$42</f>
        <v>2.3864184895733771E-5</v>
      </c>
    </row>
    <row r="122" spans="2:15">
      <c r="B122" s="76" t="s">
        <v>1153</v>
      </c>
      <c r="C122" s="73" t="s">
        <v>1154</v>
      </c>
      <c r="D122" s="86" t="s">
        <v>109</v>
      </c>
      <c r="E122" s="86" t="s">
        <v>28</v>
      </c>
      <c r="F122" s="73" t="s">
        <v>1155</v>
      </c>
      <c r="G122" s="86" t="s">
        <v>118</v>
      </c>
      <c r="H122" s="86" t="s">
        <v>122</v>
      </c>
      <c r="I122" s="83">
        <v>127.49973900000003</v>
      </c>
      <c r="J122" s="85">
        <v>426.8</v>
      </c>
      <c r="K122" s="73"/>
      <c r="L122" s="83">
        <v>0.54416888400000019</v>
      </c>
      <c r="M122" s="84">
        <v>2.3176916638131739E-6</v>
      </c>
      <c r="N122" s="84">
        <f t="shared" si="1"/>
        <v>4.1356207624874215E-4</v>
      </c>
      <c r="O122" s="84">
        <f>L122/'סכום נכסי הקרן'!$C$42</f>
        <v>7.1269760827134257E-5</v>
      </c>
    </row>
    <row r="123" spans="2:15">
      <c r="B123" s="76" t="s">
        <v>1156</v>
      </c>
      <c r="C123" s="73" t="s">
        <v>1157</v>
      </c>
      <c r="D123" s="86" t="s">
        <v>109</v>
      </c>
      <c r="E123" s="86" t="s">
        <v>28</v>
      </c>
      <c r="F123" s="73" t="s">
        <v>1158</v>
      </c>
      <c r="G123" s="86" t="s">
        <v>118</v>
      </c>
      <c r="H123" s="86" t="s">
        <v>122</v>
      </c>
      <c r="I123" s="83">
        <v>56.065566000000011</v>
      </c>
      <c r="J123" s="85">
        <v>2113</v>
      </c>
      <c r="K123" s="73"/>
      <c r="L123" s="83">
        <v>1.1846654000000003</v>
      </c>
      <c r="M123" s="84">
        <v>3.3180095883679747E-6</v>
      </c>
      <c r="N123" s="84">
        <f t="shared" si="1"/>
        <v>9.0033204192551113E-4</v>
      </c>
      <c r="O123" s="84">
        <f>L123/'סכום נכסי הקרן'!$C$42</f>
        <v>1.551555449064988E-4</v>
      </c>
    </row>
    <row r="124" spans="2:15">
      <c r="B124" s="76" t="s">
        <v>1159</v>
      </c>
      <c r="C124" s="73" t="s">
        <v>1160</v>
      </c>
      <c r="D124" s="86" t="s">
        <v>109</v>
      </c>
      <c r="E124" s="86" t="s">
        <v>28</v>
      </c>
      <c r="F124" s="73" t="s">
        <v>1161</v>
      </c>
      <c r="G124" s="86" t="s">
        <v>117</v>
      </c>
      <c r="H124" s="86" t="s">
        <v>122</v>
      </c>
      <c r="I124" s="83">
        <v>70.101600000000019</v>
      </c>
      <c r="J124" s="85">
        <v>542.5</v>
      </c>
      <c r="K124" s="73"/>
      <c r="L124" s="83">
        <v>0.38030118000000007</v>
      </c>
      <c r="M124" s="84">
        <v>1.2335443484792702E-6</v>
      </c>
      <c r="N124" s="84">
        <f t="shared" si="1"/>
        <v>2.8902451100207814E-4</v>
      </c>
      <c r="O124" s="84">
        <f>L124/'סכום נכסי הקרן'!$C$42</f>
        <v>4.9808019050344914E-5</v>
      </c>
    </row>
    <row r="125" spans="2:15">
      <c r="B125" s="76" t="s">
        <v>1162</v>
      </c>
      <c r="C125" s="73" t="s">
        <v>1163</v>
      </c>
      <c r="D125" s="86" t="s">
        <v>109</v>
      </c>
      <c r="E125" s="86" t="s">
        <v>28</v>
      </c>
      <c r="F125" s="73" t="s">
        <v>1164</v>
      </c>
      <c r="G125" s="86" t="s">
        <v>117</v>
      </c>
      <c r="H125" s="86" t="s">
        <v>122</v>
      </c>
      <c r="I125" s="83">
        <v>4.2000000000000004E-5</v>
      </c>
      <c r="J125" s="85">
        <v>6848</v>
      </c>
      <c r="K125" s="73"/>
      <c r="L125" s="83">
        <v>2.8880000000000006E-6</v>
      </c>
      <c r="M125" s="84">
        <v>3.75398626416426E-12</v>
      </c>
      <c r="N125" s="84">
        <f t="shared" si="1"/>
        <v>2.1948466943331642E-9</v>
      </c>
      <c r="O125" s="84">
        <f>L125/'סכום נכסי הקרן'!$C$42</f>
        <v>3.7824115880312572E-10</v>
      </c>
    </row>
    <row r="126" spans="2:15">
      <c r="B126" s="76" t="s">
        <v>1165</v>
      </c>
      <c r="C126" s="73" t="s">
        <v>1166</v>
      </c>
      <c r="D126" s="86" t="s">
        <v>109</v>
      </c>
      <c r="E126" s="86" t="s">
        <v>28</v>
      </c>
      <c r="F126" s="73" t="s">
        <v>629</v>
      </c>
      <c r="G126" s="86" t="s">
        <v>518</v>
      </c>
      <c r="H126" s="86" t="s">
        <v>122</v>
      </c>
      <c r="I126" s="83">
        <v>5.6597990000000005</v>
      </c>
      <c r="J126" s="85">
        <v>5877</v>
      </c>
      <c r="K126" s="73"/>
      <c r="L126" s="83">
        <v>0.33262637100000009</v>
      </c>
      <c r="M126" s="84">
        <v>4.403626974651403E-7</v>
      </c>
      <c r="N126" s="84">
        <f t="shared" si="1"/>
        <v>2.5279220596862421E-4</v>
      </c>
      <c r="O126" s="84">
        <f>L126/'סכום נכסי הקרן'!$C$42</f>
        <v>4.3564052636952365E-5</v>
      </c>
    </row>
    <row r="127" spans="2:15">
      <c r="B127" s="76" t="s">
        <v>1167</v>
      </c>
      <c r="C127" s="73" t="s">
        <v>1168</v>
      </c>
      <c r="D127" s="86" t="s">
        <v>109</v>
      </c>
      <c r="E127" s="86" t="s">
        <v>28</v>
      </c>
      <c r="F127" s="73" t="s">
        <v>1169</v>
      </c>
      <c r="G127" s="86" t="s">
        <v>1170</v>
      </c>
      <c r="H127" s="86" t="s">
        <v>122</v>
      </c>
      <c r="I127" s="83">
        <v>63.881456000000007</v>
      </c>
      <c r="J127" s="85">
        <v>514.70000000000005</v>
      </c>
      <c r="K127" s="73"/>
      <c r="L127" s="83">
        <v>0.32879785300000003</v>
      </c>
      <c r="M127" s="84">
        <v>3.2889023801060749E-6</v>
      </c>
      <c r="N127" s="84">
        <f t="shared" si="1"/>
        <v>2.4988257644075195E-4</v>
      </c>
      <c r="O127" s="84">
        <f>L127/'סכום נכסי הקרן'!$C$42</f>
        <v>4.3062631901211832E-5</v>
      </c>
    </row>
    <row r="128" spans="2:15">
      <c r="B128" s="76" t="s">
        <v>1171</v>
      </c>
      <c r="C128" s="73" t="s">
        <v>1172</v>
      </c>
      <c r="D128" s="86" t="s">
        <v>109</v>
      </c>
      <c r="E128" s="86" t="s">
        <v>28</v>
      </c>
      <c r="F128" s="73" t="s">
        <v>1173</v>
      </c>
      <c r="G128" s="86" t="s">
        <v>310</v>
      </c>
      <c r="H128" s="86" t="s">
        <v>122</v>
      </c>
      <c r="I128" s="83">
        <v>36.502108</v>
      </c>
      <c r="J128" s="85">
        <v>3094</v>
      </c>
      <c r="K128" s="73"/>
      <c r="L128" s="83">
        <v>1.1293752090000002</v>
      </c>
      <c r="M128" s="84">
        <v>2.2758798105579761E-6</v>
      </c>
      <c r="N128" s="84">
        <f t="shared" si="1"/>
        <v>8.5831213439594063E-4</v>
      </c>
      <c r="O128" s="84">
        <f>L128/'סכום נכסי הקרן'!$C$42</f>
        <v>1.479141924431033E-4</v>
      </c>
    </row>
    <row r="129" spans="2:15">
      <c r="B129" s="76" t="s">
        <v>1174</v>
      </c>
      <c r="C129" s="73" t="s">
        <v>1175</v>
      </c>
      <c r="D129" s="86" t="s">
        <v>109</v>
      </c>
      <c r="E129" s="86" t="s">
        <v>28</v>
      </c>
      <c r="F129" s="73" t="s">
        <v>1176</v>
      </c>
      <c r="G129" s="86" t="s">
        <v>144</v>
      </c>
      <c r="H129" s="86" t="s">
        <v>122</v>
      </c>
      <c r="I129" s="83">
        <v>1.3652290000000002</v>
      </c>
      <c r="J129" s="85">
        <v>7518</v>
      </c>
      <c r="K129" s="73"/>
      <c r="L129" s="83">
        <v>0.10263789100000002</v>
      </c>
      <c r="M129" s="84">
        <v>1.2030646654670938E-7</v>
      </c>
      <c r="N129" s="84">
        <f t="shared" si="1"/>
        <v>7.8003613495386998E-5</v>
      </c>
      <c r="O129" s="84">
        <f>L129/'סכום נכסי הקרן'!$C$42</f>
        <v>1.3442477433846577E-5</v>
      </c>
    </row>
    <row r="130" spans="2:15">
      <c r="B130" s="76" t="s">
        <v>1177</v>
      </c>
      <c r="C130" s="73" t="s">
        <v>1178</v>
      </c>
      <c r="D130" s="86" t="s">
        <v>109</v>
      </c>
      <c r="E130" s="86" t="s">
        <v>28</v>
      </c>
      <c r="F130" s="73" t="s">
        <v>1179</v>
      </c>
      <c r="G130" s="86" t="s">
        <v>1152</v>
      </c>
      <c r="H130" s="86" t="s">
        <v>122</v>
      </c>
      <c r="I130" s="83">
        <v>38.341477000000005</v>
      </c>
      <c r="J130" s="85">
        <v>472.1</v>
      </c>
      <c r="K130" s="73"/>
      <c r="L130" s="83">
        <v>0.18101011100000003</v>
      </c>
      <c r="M130" s="84">
        <v>7.3845987587225773E-7</v>
      </c>
      <c r="N130" s="84">
        <f t="shared" si="1"/>
        <v>1.3756559687300179E-4</v>
      </c>
      <c r="O130" s="84">
        <f>L130/'סכום נכסי הקרן'!$C$42</f>
        <v>2.3706881627327705E-5</v>
      </c>
    </row>
    <row r="131" spans="2:15">
      <c r="B131" s="76" t="s">
        <v>1180</v>
      </c>
      <c r="C131" s="73" t="s">
        <v>1181</v>
      </c>
      <c r="D131" s="86" t="s">
        <v>109</v>
      </c>
      <c r="E131" s="86" t="s">
        <v>28</v>
      </c>
      <c r="F131" s="73" t="s">
        <v>1182</v>
      </c>
      <c r="G131" s="86" t="s">
        <v>443</v>
      </c>
      <c r="H131" s="86" t="s">
        <v>122</v>
      </c>
      <c r="I131" s="83">
        <v>40.193307000000004</v>
      </c>
      <c r="J131" s="85">
        <v>2414</v>
      </c>
      <c r="K131" s="73"/>
      <c r="L131" s="83">
        <v>0.97026643900000009</v>
      </c>
      <c r="M131" s="84">
        <v>1.4357945091647881E-6</v>
      </c>
      <c r="N131" s="84">
        <f t="shared" si="1"/>
        <v>7.3739130410718854E-4</v>
      </c>
      <c r="O131" s="84">
        <f>L131/'סכום נכסי הקרן'!$C$42</f>
        <v>1.2707572792075564E-4</v>
      </c>
    </row>
    <row r="132" spans="2:15">
      <c r="B132" s="76" t="s">
        <v>1183</v>
      </c>
      <c r="C132" s="73" t="s">
        <v>1184</v>
      </c>
      <c r="D132" s="86" t="s">
        <v>109</v>
      </c>
      <c r="E132" s="86" t="s">
        <v>28</v>
      </c>
      <c r="F132" s="73" t="s">
        <v>1185</v>
      </c>
      <c r="G132" s="86" t="s">
        <v>118</v>
      </c>
      <c r="H132" s="86" t="s">
        <v>122</v>
      </c>
      <c r="I132" s="83">
        <v>21.456815000000002</v>
      </c>
      <c r="J132" s="85">
        <v>1871</v>
      </c>
      <c r="K132" s="73"/>
      <c r="L132" s="83">
        <v>0.40145700000000006</v>
      </c>
      <c r="M132" s="84">
        <v>3.2867178659938264E-6</v>
      </c>
      <c r="N132" s="84">
        <f t="shared" si="1"/>
        <v>3.0510269022399902E-4</v>
      </c>
      <c r="O132" s="84">
        <f>L132/'סכום נכסי הקרן'!$C$42</f>
        <v>5.2578795321892813E-5</v>
      </c>
    </row>
    <row r="133" spans="2:15">
      <c r="B133" s="76" t="s">
        <v>1186</v>
      </c>
      <c r="C133" s="73" t="s">
        <v>1187</v>
      </c>
      <c r="D133" s="86" t="s">
        <v>109</v>
      </c>
      <c r="E133" s="86" t="s">
        <v>28</v>
      </c>
      <c r="F133" s="73" t="s">
        <v>1188</v>
      </c>
      <c r="G133" s="86" t="s">
        <v>443</v>
      </c>
      <c r="H133" s="86" t="s">
        <v>122</v>
      </c>
      <c r="I133" s="83">
        <v>9.3544180000000026</v>
      </c>
      <c r="J133" s="85">
        <v>11370</v>
      </c>
      <c r="K133" s="73"/>
      <c r="L133" s="83">
        <v>1.0635972900000001</v>
      </c>
      <c r="M133" s="84">
        <v>1.8483288131587865E-6</v>
      </c>
      <c r="N133" s="84">
        <f t="shared" si="1"/>
        <v>8.0832167453539193E-4</v>
      </c>
      <c r="O133" s="84">
        <f>L133/'סכום נכסי הקרן'!$C$42</f>
        <v>1.3929926297419118E-4</v>
      </c>
    </row>
    <row r="134" spans="2:15">
      <c r="B134" s="76" t="s">
        <v>1189</v>
      </c>
      <c r="C134" s="73" t="s">
        <v>1190</v>
      </c>
      <c r="D134" s="86" t="s">
        <v>109</v>
      </c>
      <c r="E134" s="86" t="s">
        <v>28</v>
      </c>
      <c r="F134" s="73" t="s">
        <v>1191</v>
      </c>
      <c r="G134" s="86" t="s">
        <v>1192</v>
      </c>
      <c r="H134" s="86" t="s">
        <v>122</v>
      </c>
      <c r="I134" s="83">
        <v>28.809947000000008</v>
      </c>
      <c r="J134" s="85">
        <v>129.5</v>
      </c>
      <c r="K134" s="73"/>
      <c r="L134" s="83">
        <v>3.7308881000000009E-2</v>
      </c>
      <c r="M134" s="84">
        <v>9.7264180770589666E-7</v>
      </c>
      <c r="N134" s="84">
        <f t="shared" si="1"/>
        <v>2.8354319297825281E-5</v>
      </c>
      <c r="O134" s="84">
        <f>L134/'סכום נכסי הקרן'!$C$42</f>
        <v>4.8863415453905546E-6</v>
      </c>
    </row>
    <row r="135" spans="2:15">
      <c r="B135" s="76" t="s">
        <v>1193</v>
      </c>
      <c r="C135" s="73" t="s">
        <v>1194</v>
      </c>
      <c r="D135" s="86" t="s">
        <v>109</v>
      </c>
      <c r="E135" s="86" t="s">
        <v>28</v>
      </c>
      <c r="F135" s="73" t="s">
        <v>1195</v>
      </c>
      <c r="G135" s="86" t="s">
        <v>518</v>
      </c>
      <c r="H135" s="86" t="s">
        <v>122</v>
      </c>
      <c r="I135" s="83">
        <v>58.418000000000013</v>
      </c>
      <c r="J135" s="85">
        <v>1258</v>
      </c>
      <c r="K135" s="73"/>
      <c r="L135" s="83">
        <v>0.73489844000000015</v>
      </c>
      <c r="M135" s="84">
        <v>1.2811402073281276E-6</v>
      </c>
      <c r="N135" s="84">
        <f t="shared" si="1"/>
        <v>5.5851433923289446E-4</v>
      </c>
      <c r="O135" s="84">
        <f>L135/'סכום נכסי הקרן'!$C$42</f>
        <v>9.6249597488992167E-5</v>
      </c>
    </row>
    <row r="136" spans="2:15">
      <c r="B136" s="76" t="s">
        <v>1196</v>
      </c>
      <c r="C136" s="73" t="s">
        <v>1197</v>
      </c>
      <c r="D136" s="86" t="s">
        <v>109</v>
      </c>
      <c r="E136" s="86" t="s">
        <v>28</v>
      </c>
      <c r="F136" s="73" t="s">
        <v>1198</v>
      </c>
      <c r="G136" s="86" t="s">
        <v>1058</v>
      </c>
      <c r="H136" s="86" t="s">
        <v>122</v>
      </c>
      <c r="I136" s="83">
        <v>59.192535000000007</v>
      </c>
      <c r="J136" s="85">
        <v>171.5</v>
      </c>
      <c r="K136" s="73"/>
      <c r="L136" s="83">
        <v>0.10151519800000001</v>
      </c>
      <c r="M136" s="84">
        <v>6.0144353068141059E-7</v>
      </c>
      <c r="N136" s="84">
        <f t="shared" si="1"/>
        <v>7.7150379762768926E-5</v>
      </c>
      <c r="O136" s="84">
        <f>L136/'סכום נכסי הקרן'!$C$42</f>
        <v>1.3295438409850675E-5</v>
      </c>
    </row>
    <row r="137" spans="2:15">
      <c r="B137" s="76" t="s">
        <v>1199</v>
      </c>
      <c r="C137" s="73" t="s">
        <v>1200</v>
      </c>
      <c r="D137" s="86" t="s">
        <v>109</v>
      </c>
      <c r="E137" s="86" t="s">
        <v>28</v>
      </c>
      <c r="F137" s="73" t="s">
        <v>1201</v>
      </c>
      <c r="G137" s="86" t="s">
        <v>1192</v>
      </c>
      <c r="H137" s="86" t="s">
        <v>122</v>
      </c>
      <c r="I137" s="83">
        <v>64.276099000000016</v>
      </c>
      <c r="J137" s="85">
        <v>5999</v>
      </c>
      <c r="K137" s="73"/>
      <c r="L137" s="83">
        <v>3.8559231560000002</v>
      </c>
      <c r="M137" s="84">
        <v>2.5990378851766925E-6</v>
      </c>
      <c r="N137" s="84">
        <f t="shared" si="1"/>
        <v>2.9304571303841072E-3</v>
      </c>
      <c r="O137" s="84">
        <f>L137/'סכום נכסי הקרן'!$C$42</f>
        <v>5.0500998711261967E-4</v>
      </c>
    </row>
    <row r="138" spans="2:15">
      <c r="B138" s="76" t="s">
        <v>1202</v>
      </c>
      <c r="C138" s="73" t="s">
        <v>1203</v>
      </c>
      <c r="D138" s="86" t="s">
        <v>109</v>
      </c>
      <c r="E138" s="86" t="s">
        <v>28</v>
      </c>
      <c r="F138" s="73" t="s">
        <v>1204</v>
      </c>
      <c r="G138" s="86" t="s">
        <v>595</v>
      </c>
      <c r="H138" s="86" t="s">
        <v>122</v>
      </c>
      <c r="I138" s="83">
        <v>19.486200000000004</v>
      </c>
      <c r="J138" s="85">
        <v>9300</v>
      </c>
      <c r="K138" s="73"/>
      <c r="L138" s="83">
        <v>1.8122166160000002</v>
      </c>
      <c r="M138" s="84">
        <v>2.2016874609841738E-6</v>
      </c>
      <c r="N138" s="84">
        <f t="shared" si="1"/>
        <v>1.3772637288930862E-3</v>
      </c>
      <c r="O138" s="84">
        <f>L138/'סכום נכסי הקרן'!$C$42</f>
        <v>2.3734588394671715E-4</v>
      </c>
    </row>
    <row r="139" spans="2:15">
      <c r="B139" s="76" t="s">
        <v>1205</v>
      </c>
      <c r="C139" s="73" t="s">
        <v>1206</v>
      </c>
      <c r="D139" s="86" t="s">
        <v>109</v>
      </c>
      <c r="E139" s="86" t="s">
        <v>28</v>
      </c>
      <c r="F139" s="73" t="s">
        <v>1207</v>
      </c>
      <c r="G139" s="86" t="s">
        <v>117</v>
      </c>
      <c r="H139" s="86" t="s">
        <v>122</v>
      </c>
      <c r="I139" s="83">
        <v>241.85052000000005</v>
      </c>
      <c r="J139" s="85">
        <v>192.8</v>
      </c>
      <c r="K139" s="73"/>
      <c r="L139" s="83">
        <v>0.46628780300000006</v>
      </c>
      <c r="M139" s="84">
        <v>1.6151015308004244E-6</v>
      </c>
      <c r="N139" s="84">
        <f t="shared" si="1"/>
        <v>3.5437335284709963E-4</v>
      </c>
      <c r="O139" s="84">
        <f>L139/'סכום נכסי הקרן'!$C$42</f>
        <v>6.1069681074267168E-5</v>
      </c>
    </row>
    <row r="140" spans="2:15">
      <c r="B140" s="76" t="s">
        <v>1208</v>
      </c>
      <c r="C140" s="73" t="s">
        <v>1209</v>
      </c>
      <c r="D140" s="86" t="s">
        <v>109</v>
      </c>
      <c r="E140" s="86" t="s">
        <v>28</v>
      </c>
      <c r="F140" s="73" t="s">
        <v>1210</v>
      </c>
      <c r="G140" s="86" t="s">
        <v>118</v>
      </c>
      <c r="H140" s="86" t="s">
        <v>122</v>
      </c>
      <c r="I140" s="83">
        <v>227.83020000000005</v>
      </c>
      <c r="J140" s="85">
        <v>405.3</v>
      </c>
      <c r="K140" s="73"/>
      <c r="L140" s="83">
        <v>0.92339580100000007</v>
      </c>
      <c r="M140" s="84">
        <v>2.8573935133348787E-6</v>
      </c>
      <c r="N140" s="84">
        <f t="shared" ref="N140:N201" si="2">IFERROR(L140/$L$11,0)</f>
        <v>7.0177015975968638E-4</v>
      </c>
      <c r="O140" s="84">
        <f>L140/'סכום נכסי הקרן'!$C$42</f>
        <v>1.209370837272093E-4</v>
      </c>
    </row>
    <row r="141" spans="2:15">
      <c r="B141" s="76" t="s">
        <v>1211</v>
      </c>
      <c r="C141" s="73" t="s">
        <v>1212</v>
      </c>
      <c r="D141" s="86" t="s">
        <v>109</v>
      </c>
      <c r="E141" s="86" t="s">
        <v>28</v>
      </c>
      <c r="F141" s="73" t="s">
        <v>1213</v>
      </c>
      <c r="G141" s="86" t="s">
        <v>144</v>
      </c>
      <c r="H141" s="86" t="s">
        <v>122</v>
      </c>
      <c r="I141" s="83">
        <v>235.73471000000006</v>
      </c>
      <c r="J141" s="85">
        <v>129.69999999999999</v>
      </c>
      <c r="K141" s="73"/>
      <c r="L141" s="83">
        <v>0.30574791900000009</v>
      </c>
      <c r="M141" s="84">
        <v>2.1791467229839697E-6</v>
      </c>
      <c r="N141" s="84">
        <f t="shared" si="2"/>
        <v>2.3236489242257417E-4</v>
      </c>
      <c r="O141" s="84">
        <f>L141/'סכום נכסי הקרן'!$C$42</f>
        <v>4.0043783651040248E-5</v>
      </c>
    </row>
    <row r="142" spans="2:15">
      <c r="B142" s="76" t="s">
        <v>1214</v>
      </c>
      <c r="C142" s="73" t="s">
        <v>1215</v>
      </c>
      <c r="D142" s="86" t="s">
        <v>109</v>
      </c>
      <c r="E142" s="86" t="s">
        <v>28</v>
      </c>
      <c r="F142" s="73" t="s">
        <v>1216</v>
      </c>
      <c r="G142" s="86" t="s">
        <v>390</v>
      </c>
      <c r="H142" s="86" t="s">
        <v>122</v>
      </c>
      <c r="I142" s="83">
        <v>79.059555000000017</v>
      </c>
      <c r="J142" s="85">
        <v>1146</v>
      </c>
      <c r="K142" s="73"/>
      <c r="L142" s="83">
        <v>0.90602249600000029</v>
      </c>
      <c r="M142" s="84">
        <v>2.3095328682029875E-6</v>
      </c>
      <c r="N142" s="84">
        <f t="shared" si="2"/>
        <v>6.8856664831616447E-4</v>
      </c>
      <c r="O142" s="84">
        <f>L142/'סכום נכסי הקרן'!$C$42</f>
        <v>1.1866170318169681E-4</v>
      </c>
    </row>
    <row r="143" spans="2:15">
      <c r="B143" s="76" t="s">
        <v>1217</v>
      </c>
      <c r="C143" s="73" t="s">
        <v>1218</v>
      </c>
      <c r="D143" s="86" t="s">
        <v>109</v>
      </c>
      <c r="E143" s="86" t="s">
        <v>28</v>
      </c>
      <c r="F143" s="73" t="s">
        <v>1219</v>
      </c>
      <c r="G143" s="86" t="s">
        <v>146</v>
      </c>
      <c r="H143" s="86" t="s">
        <v>122</v>
      </c>
      <c r="I143" s="83">
        <v>19.613551000000005</v>
      </c>
      <c r="J143" s="85">
        <v>2240</v>
      </c>
      <c r="K143" s="73"/>
      <c r="L143" s="83">
        <v>0.43934355200000003</v>
      </c>
      <c r="M143" s="84">
        <v>1.6566053222726033E-6</v>
      </c>
      <c r="N143" s="84">
        <f t="shared" si="2"/>
        <v>3.3389603281987207E-4</v>
      </c>
      <c r="O143" s="84">
        <f>L143/'סכום נכסי הקרן'!$C$42</f>
        <v>5.7540794397909041E-5</v>
      </c>
    </row>
    <row r="144" spans="2:15">
      <c r="B144" s="76" t="s">
        <v>1220</v>
      </c>
      <c r="C144" s="73" t="s">
        <v>1221</v>
      </c>
      <c r="D144" s="86" t="s">
        <v>109</v>
      </c>
      <c r="E144" s="86" t="s">
        <v>28</v>
      </c>
      <c r="F144" s="73" t="s">
        <v>1222</v>
      </c>
      <c r="G144" s="86" t="s">
        <v>390</v>
      </c>
      <c r="H144" s="86" t="s">
        <v>122</v>
      </c>
      <c r="I144" s="83">
        <v>49.358799000000005</v>
      </c>
      <c r="J144" s="85">
        <v>702.3</v>
      </c>
      <c r="K144" s="73"/>
      <c r="L144" s="83">
        <v>0.34664684899999998</v>
      </c>
      <c r="M144" s="84">
        <v>3.2516176961082476E-6</v>
      </c>
      <c r="N144" s="84">
        <f t="shared" si="2"/>
        <v>2.6344760755839936E-4</v>
      </c>
      <c r="O144" s="84">
        <f>L144/'סכום נכסי הקרן'!$C$42</f>
        <v>4.5400313663854614E-5</v>
      </c>
    </row>
    <row r="145" spans="2:15">
      <c r="B145" s="76" t="s">
        <v>1223</v>
      </c>
      <c r="C145" s="73" t="s">
        <v>1224</v>
      </c>
      <c r="D145" s="86" t="s">
        <v>109</v>
      </c>
      <c r="E145" s="86" t="s">
        <v>28</v>
      </c>
      <c r="F145" s="73" t="s">
        <v>1225</v>
      </c>
      <c r="G145" s="86" t="s">
        <v>118</v>
      </c>
      <c r="H145" s="86" t="s">
        <v>122</v>
      </c>
      <c r="I145" s="83">
        <v>330.66793300000006</v>
      </c>
      <c r="J145" s="85">
        <v>500.1</v>
      </c>
      <c r="K145" s="73"/>
      <c r="L145" s="83">
        <v>1.6536703320000001</v>
      </c>
      <c r="M145" s="84">
        <v>3.6119994392829286E-6</v>
      </c>
      <c r="N145" s="84">
        <f t="shared" si="2"/>
        <v>1.2567703814775021E-3</v>
      </c>
      <c r="O145" s="84">
        <f>L145/'סכום נכסי הקרן'!$C$42</f>
        <v>2.1658108817660304E-4</v>
      </c>
    </row>
    <row r="146" spans="2:15">
      <c r="B146" s="76" t="s">
        <v>1226</v>
      </c>
      <c r="C146" s="73" t="s">
        <v>1227</v>
      </c>
      <c r="D146" s="86" t="s">
        <v>109</v>
      </c>
      <c r="E146" s="86" t="s">
        <v>28</v>
      </c>
      <c r="F146" s="73" t="s">
        <v>1228</v>
      </c>
      <c r="G146" s="86" t="s">
        <v>144</v>
      </c>
      <c r="H146" s="86" t="s">
        <v>122</v>
      </c>
      <c r="I146" s="83">
        <v>59.370213000000014</v>
      </c>
      <c r="J146" s="85">
        <v>372.1</v>
      </c>
      <c r="K146" s="73"/>
      <c r="L146" s="83">
        <v>0.22091656400000001</v>
      </c>
      <c r="M146" s="84">
        <v>2.4690890046625154E-6</v>
      </c>
      <c r="N146" s="84">
        <f t="shared" si="2"/>
        <v>1.6789404093450169E-4</v>
      </c>
      <c r="O146" s="84">
        <f>L146/'סכום נכסי הקרן'!$C$42</f>
        <v>2.8933426996594487E-5</v>
      </c>
    </row>
    <row r="147" spans="2:15">
      <c r="B147" s="76" t="s">
        <v>1229</v>
      </c>
      <c r="C147" s="73" t="s">
        <v>1230</v>
      </c>
      <c r="D147" s="86" t="s">
        <v>109</v>
      </c>
      <c r="E147" s="86" t="s">
        <v>28</v>
      </c>
      <c r="F147" s="73" t="s">
        <v>1231</v>
      </c>
      <c r="G147" s="86" t="s">
        <v>1058</v>
      </c>
      <c r="H147" s="86" t="s">
        <v>122</v>
      </c>
      <c r="I147" s="83">
        <v>245.77311300000002</v>
      </c>
      <c r="J147" s="85">
        <v>17.600000000000001</v>
      </c>
      <c r="K147" s="73"/>
      <c r="L147" s="83">
        <v>4.3256068000000009E-2</v>
      </c>
      <c r="M147" s="84">
        <v>2.3602608763485681E-6</v>
      </c>
      <c r="N147" s="84">
        <f t="shared" si="2"/>
        <v>3.2874112832288981E-5</v>
      </c>
      <c r="O147" s="84">
        <f>L147/'סכום נכסי הקרן'!$C$42</f>
        <v>5.6652442124608057E-6</v>
      </c>
    </row>
    <row r="148" spans="2:15">
      <c r="B148" s="76" t="s">
        <v>1232</v>
      </c>
      <c r="C148" s="73" t="s">
        <v>1233</v>
      </c>
      <c r="D148" s="86" t="s">
        <v>109</v>
      </c>
      <c r="E148" s="86" t="s">
        <v>28</v>
      </c>
      <c r="F148" s="73" t="s">
        <v>1234</v>
      </c>
      <c r="G148" s="86" t="s">
        <v>539</v>
      </c>
      <c r="H148" s="86" t="s">
        <v>122</v>
      </c>
      <c r="I148" s="83">
        <v>147.65713200000002</v>
      </c>
      <c r="J148" s="85">
        <v>93.6</v>
      </c>
      <c r="K148" s="73"/>
      <c r="L148" s="83">
        <v>0.13820707600000004</v>
      </c>
      <c r="M148" s="84">
        <v>8.4447871965800559E-7</v>
      </c>
      <c r="N148" s="84">
        <f t="shared" si="2"/>
        <v>1.0503578389614004E-4</v>
      </c>
      <c r="O148" s="84">
        <f>L148/'סכום נכסי הקרן'!$C$42</f>
        <v>1.8100971115315678E-5</v>
      </c>
    </row>
    <row r="149" spans="2:15">
      <c r="B149" s="76" t="s">
        <v>1235</v>
      </c>
      <c r="C149" s="73" t="s">
        <v>1236</v>
      </c>
      <c r="D149" s="86" t="s">
        <v>109</v>
      </c>
      <c r="E149" s="86" t="s">
        <v>28</v>
      </c>
      <c r="F149" s="73" t="s">
        <v>1237</v>
      </c>
      <c r="G149" s="86" t="s">
        <v>957</v>
      </c>
      <c r="H149" s="86" t="s">
        <v>122</v>
      </c>
      <c r="I149" s="83">
        <v>34.240104000000002</v>
      </c>
      <c r="J149" s="85">
        <v>1966</v>
      </c>
      <c r="K149" s="83">
        <v>3.8487418000000002E-2</v>
      </c>
      <c r="L149" s="83">
        <v>0.71164786700000016</v>
      </c>
      <c r="M149" s="84">
        <v>2.4054635329604409E-6</v>
      </c>
      <c r="N149" s="84">
        <f t="shared" si="2"/>
        <v>5.4084417188857256E-4</v>
      </c>
      <c r="O149" s="84">
        <f>L149/'סכום נכסי הקרן'!$C$42</f>
        <v>9.3204471562968386E-5</v>
      </c>
    </row>
    <row r="150" spans="2:15">
      <c r="B150" s="76" t="s">
        <v>1238</v>
      </c>
      <c r="C150" s="73" t="s">
        <v>1239</v>
      </c>
      <c r="D150" s="86" t="s">
        <v>109</v>
      </c>
      <c r="E150" s="86" t="s">
        <v>28</v>
      </c>
      <c r="F150" s="73" t="s">
        <v>1240</v>
      </c>
      <c r="G150" s="86" t="s">
        <v>1241</v>
      </c>
      <c r="H150" s="86" t="s">
        <v>122</v>
      </c>
      <c r="I150" s="83">
        <v>209.72941200000002</v>
      </c>
      <c r="J150" s="85">
        <v>669.3</v>
      </c>
      <c r="K150" s="73"/>
      <c r="L150" s="83">
        <v>1.4037189540000001</v>
      </c>
      <c r="M150" s="84">
        <v>2.2288087704768995E-6</v>
      </c>
      <c r="N150" s="84">
        <f t="shared" si="2"/>
        <v>1.0668102167450508E-3</v>
      </c>
      <c r="O150" s="84">
        <f>L150/'סכום נכסי הקרן'!$C$42</f>
        <v>1.8384497361318265E-4</v>
      </c>
    </row>
    <row r="151" spans="2:15">
      <c r="B151" s="76" t="s">
        <v>1242</v>
      </c>
      <c r="C151" s="73" t="s">
        <v>1243</v>
      </c>
      <c r="D151" s="86" t="s">
        <v>109</v>
      </c>
      <c r="E151" s="86" t="s">
        <v>28</v>
      </c>
      <c r="F151" s="73" t="s">
        <v>1244</v>
      </c>
      <c r="G151" s="86" t="s">
        <v>595</v>
      </c>
      <c r="H151" s="86" t="s">
        <v>122</v>
      </c>
      <c r="I151" s="83">
        <v>29.598774000000002</v>
      </c>
      <c r="J151" s="85">
        <v>226</v>
      </c>
      <c r="K151" s="73"/>
      <c r="L151" s="83">
        <v>6.6893228999999998E-2</v>
      </c>
      <c r="M151" s="84">
        <v>4.0170244748710465E-7</v>
      </c>
      <c r="N151" s="84">
        <f t="shared" si="2"/>
        <v>5.0838082598310709E-5</v>
      </c>
      <c r="O151" s="84">
        <f>L151/'סכום נכסי הקרן'!$C$42</f>
        <v>8.7610015419123443E-6</v>
      </c>
    </row>
    <row r="152" spans="2:15">
      <c r="B152" s="76" t="s">
        <v>1245</v>
      </c>
      <c r="C152" s="73" t="s">
        <v>1246</v>
      </c>
      <c r="D152" s="86" t="s">
        <v>109</v>
      </c>
      <c r="E152" s="86" t="s">
        <v>28</v>
      </c>
      <c r="F152" s="73" t="s">
        <v>1247</v>
      </c>
      <c r="G152" s="86" t="s">
        <v>518</v>
      </c>
      <c r="H152" s="86" t="s">
        <v>122</v>
      </c>
      <c r="I152" s="83">
        <v>66.866002000000009</v>
      </c>
      <c r="J152" s="85">
        <v>670.4</v>
      </c>
      <c r="K152" s="73"/>
      <c r="L152" s="83">
        <v>0.44826967900000003</v>
      </c>
      <c r="M152" s="84">
        <v>9.1901819348373992E-7</v>
      </c>
      <c r="N152" s="84">
        <f t="shared" si="2"/>
        <v>3.4067978639990947E-4</v>
      </c>
      <c r="O152" s="84">
        <f>L152/'סכום נכסי הקרן'!$C$42</f>
        <v>5.8709848629246949E-5</v>
      </c>
    </row>
    <row r="153" spans="2:15">
      <c r="B153" s="76" t="s">
        <v>1248</v>
      </c>
      <c r="C153" s="73" t="s">
        <v>1249</v>
      </c>
      <c r="D153" s="86" t="s">
        <v>109</v>
      </c>
      <c r="E153" s="86" t="s">
        <v>28</v>
      </c>
      <c r="F153" s="73" t="s">
        <v>1250</v>
      </c>
      <c r="G153" s="86" t="s">
        <v>539</v>
      </c>
      <c r="H153" s="86" t="s">
        <v>122</v>
      </c>
      <c r="I153" s="83">
        <v>98.189851000000019</v>
      </c>
      <c r="J153" s="85">
        <v>268</v>
      </c>
      <c r="K153" s="73"/>
      <c r="L153" s="83">
        <v>0.26314880000000007</v>
      </c>
      <c r="M153" s="84">
        <v>7.8629960980293139E-7</v>
      </c>
      <c r="N153" s="84">
        <f t="shared" si="2"/>
        <v>1.9999005325406477E-4</v>
      </c>
      <c r="O153" s="84">
        <f>L153/'סכום נכסי הקרן'!$C$42</f>
        <v>3.4464580003342101E-5</v>
      </c>
    </row>
    <row r="154" spans="2:15">
      <c r="B154" s="76" t="s">
        <v>1251</v>
      </c>
      <c r="C154" s="73" t="s">
        <v>1252</v>
      </c>
      <c r="D154" s="86" t="s">
        <v>109</v>
      </c>
      <c r="E154" s="86" t="s">
        <v>28</v>
      </c>
      <c r="F154" s="73" t="s">
        <v>1253</v>
      </c>
      <c r="G154" s="86" t="s">
        <v>507</v>
      </c>
      <c r="H154" s="86" t="s">
        <v>122</v>
      </c>
      <c r="I154" s="83">
        <v>23.555656000000003</v>
      </c>
      <c r="J154" s="85">
        <v>6895</v>
      </c>
      <c r="K154" s="73"/>
      <c r="L154" s="83">
        <v>1.6241625130000001</v>
      </c>
      <c r="M154" s="84">
        <v>3.9704474117044622E-7</v>
      </c>
      <c r="N154" s="84">
        <f t="shared" si="2"/>
        <v>1.234344779334451E-3</v>
      </c>
      <c r="O154" s="84">
        <f>L154/'סכום נכסי הקרן'!$C$42</f>
        <v>2.1271645117787975E-4</v>
      </c>
    </row>
    <row r="155" spans="2:15">
      <c r="B155" s="76" t="s">
        <v>1254</v>
      </c>
      <c r="C155" s="73" t="s">
        <v>1255</v>
      </c>
      <c r="D155" s="86" t="s">
        <v>109</v>
      </c>
      <c r="E155" s="86" t="s">
        <v>28</v>
      </c>
      <c r="F155" s="73" t="s">
        <v>1256</v>
      </c>
      <c r="G155" s="86" t="s">
        <v>118</v>
      </c>
      <c r="H155" s="86" t="s">
        <v>122</v>
      </c>
      <c r="I155" s="83">
        <v>34.268495000000009</v>
      </c>
      <c r="J155" s="85">
        <v>1493</v>
      </c>
      <c r="K155" s="73"/>
      <c r="L155" s="83">
        <v>0.51162863600000008</v>
      </c>
      <c r="M155" s="84">
        <v>2.9734887991645066E-6</v>
      </c>
      <c r="N155" s="84">
        <f t="shared" si="2"/>
        <v>3.8883186303697567E-4</v>
      </c>
      <c r="O155" s="84">
        <f>L155/'סכום נכסי הקרן'!$C$42</f>
        <v>6.7007966813539685E-5</v>
      </c>
    </row>
    <row r="156" spans="2:15">
      <c r="B156" s="76" t="s">
        <v>1257</v>
      </c>
      <c r="C156" s="73" t="s">
        <v>1258</v>
      </c>
      <c r="D156" s="86" t="s">
        <v>109</v>
      </c>
      <c r="E156" s="86" t="s">
        <v>28</v>
      </c>
      <c r="F156" s="73" t="s">
        <v>1259</v>
      </c>
      <c r="G156" s="86" t="s">
        <v>482</v>
      </c>
      <c r="H156" s="86" t="s">
        <v>122</v>
      </c>
      <c r="I156" s="83">
        <v>14.374625000000002</v>
      </c>
      <c r="J156" s="85">
        <v>27970</v>
      </c>
      <c r="K156" s="73"/>
      <c r="L156" s="83">
        <v>4.0205826600000005</v>
      </c>
      <c r="M156" s="84">
        <v>3.9380462726344264E-6</v>
      </c>
      <c r="N156" s="84">
        <f t="shared" si="2"/>
        <v>3.0555964544993906E-3</v>
      </c>
      <c r="O156" s="84">
        <f>L156/'סכום נכסי הקרן'!$C$42</f>
        <v>5.2657543088024711E-4</v>
      </c>
    </row>
    <row r="157" spans="2:15">
      <c r="B157" s="76" t="s">
        <v>1260</v>
      </c>
      <c r="C157" s="73" t="s">
        <v>1261</v>
      </c>
      <c r="D157" s="86" t="s">
        <v>109</v>
      </c>
      <c r="E157" s="86" t="s">
        <v>28</v>
      </c>
      <c r="F157" s="73" t="s">
        <v>1262</v>
      </c>
      <c r="G157" s="86" t="s">
        <v>1058</v>
      </c>
      <c r="H157" s="86" t="s">
        <v>122</v>
      </c>
      <c r="I157" s="83">
        <v>39.389446000000007</v>
      </c>
      <c r="J157" s="85">
        <v>591.1</v>
      </c>
      <c r="K157" s="73"/>
      <c r="L157" s="83">
        <v>0.23283101800000003</v>
      </c>
      <c r="M157" s="84">
        <v>1.8008626614655646E-6</v>
      </c>
      <c r="N157" s="84">
        <f t="shared" si="2"/>
        <v>1.7694888857185784E-4</v>
      </c>
      <c r="O157" s="84">
        <f>L157/'סכום נכסי הקרן'!$C$42</f>
        <v>3.0493862206936087E-5</v>
      </c>
    </row>
    <row r="158" spans="2:15">
      <c r="B158" s="76" t="s">
        <v>1263</v>
      </c>
      <c r="C158" s="73" t="s">
        <v>1264</v>
      </c>
      <c r="D158" s="86" t="s">
        <v>109</v>
      </c>
      <c r="E158" s="86" t="s">
        <v>28</v>
      </c>
      <c r="F158" s="73" t="s">
        <v>1265</v>
      </c>
      <c r="G158" s="86" t="s">
        <v>957</v>
      </c>
      <c r="H158" s="86" t="s">
        <v>122</v>
      </c>
      <c r="I158" s="83">
        <v>1.4439810000000002</v>
      </c>
      <c r="J158" s="85">
        <v>14700</v>
      </c>
      <c r="K158" s="73"/>
      <c r="L158" s="83">
        <v>0.21226522000000006</v>
      </c>
      <c r="M158" s="84">
        <v>4.3430298866947547E-7</v>
      </c>
      <c r="N158" s="84">
        <f t="shared" si="2"/>
        <v>1.6131911926554776E-4</v>
      </c>
      <c r="O158" s="84">
        <f>L158/'סכום נכסי הקרן'!$C$42</f>
        <v>2.7800361075623419E-5</v>
      </c>
    </row>
    <row r="159" spans="2:15">
      <c r="B159" s="76" t="s">
        <v>1266</v>
      </c>
      <c r="C159" s="73" t="s">
        <v>1267</v>
      </c>
      <c r="D159" s="86" t="s">
        <v>109</v>
      </c>
      <c r="E159" s="86" t="s">
        <v>28</v>
      </c>
      <c r="F159" s="73" t="s">
        <v>1268</v>
      </c>
      <c r="G159" s="86" t="s">
        <v>117</v>
      </c>
      <c r="H159" s="86" t="s">
        <v>122</v>
      </c>
      <c r="I159" s="83">
        <v>92.863093000000021</v>
      </c>
      <c r="J159" s="85">
        <v>759.4</v>
      </c>
      <c r="K159" s="73"/>
      <c r="L159" s="83">
        <v>0.70520232800000004</v>
      </c>
      <c r="M159" s="84">
        <v>2.3438375115948078E-6</v>
      </c>
      <c r="N159" s="84">
        <f t="shared" si="2"/>
        <v>5.3594563658131979E-4</v>
      </c>
      <c r="O159" s="84">
        <f>L159/'סכום נכסי הקרן'!$C$42</f>
        <v>9.2360299769176567E-5</v>
      </c>
    </row>
    <row r="160" spans="2:15">
      <c r="B160" s="76" t="s">
        <v>1271</v>
      </c>
      <c r="C160" s="73" t="s">
        <v>1272</v>
      </c>
      <c r="D160" s="86" t="s">
        <v>109</v>
      </c>
      <c r="E160" s="86" t="s">
        <v>28</v>
      </c>
      <c r="F160" s="73" t="s">
        <v>1273</v>
      </c>
      <c r="G160" s="86" t="s">
        <v>443</v>
      </c>
      <c r="H160" s="86" t="s">
        <v>122</v>
      </c>
      <c r="I160" s="83">
        <v>46.168709000000007</v>
      </c>
      <c r="J160" s="85">
        <v>9315</v>
      </c>
      <c r="K160" s="73"/>
      <c r="L160" s="83">
        <v>4.3006152709999999</v>
      </c>
      <c r="M160" s="84">
        <v>1.8467483600000003E-6</v>
      </c>
      <c r="N160" s="84">
        <f t="shared" si="2"/>
        <v>3.2684180094020338E-3</v>
      </c>
      <c r="O160" s="84">
        <f>L160/'סכום נכסי הקרן'!$C$42</f>
        <v>5.6325128243402296E-4</v>
      </c>
    </row>
    <row r="161" spans="2:15">
      <c r="B161" s="76" t="s">
        <v>1274</v>
      </c>
      <c r="C161" s="73" t="s">
        <v>1275</v>
      </c>
      <c r="D161" s="86" t="s">
        <v>109</v>
      </c>
      <c r="E161" s="86" t="s">
        <v>28</v>
      </c>
      <c r="F161" s="73" t="s">
        <v>1276</v>
      </c>
      <c r="G161" s="86" t="s">
        <v>539</v>
      </c>
      <c r="H161" s="86" t="s">
        <v>122</v>
      </c>
      <c r="I161" s="83">
        <v>130.61029300000004</v>
      </c>
      <c r="J161" s="85">
        <v>716.9</v>
      </c>
      <c r="K161" s="73"/>
      <c r="L161" s="83">
        <v>0.93634518800000022</v>
      </c>
      <c r="M161" s="84">
        <v>9.3745860945779454E-7</v>
      </c>
      <c r="N161" s="84">
        <f t="shared" si="2"/>
        <v>7.1161154454174699E-4</v>
      </c>
      <c r="O161" s="84">
        <f>L161/'סכום נכסי הקרן'!$C$42</f>
        <v>1.2263306404046074E-4</v>
      </c>
    </row>
    <row r="162" spans="2:15">
      <c r="B162" s="76" t="s">
        <v>1277</v>
      </c>
      <c r="C162" s="73" t="s">
        <v>1278</v>
      </c>
      <c r="D162" s="86" t="s">
        <v>109</v>
      </c>
      <c r="E162" s="86" t="s">
        <v>28</v>
      </c>
      <c r="F162" s="73" t="s">
        <v>1279</v>
      </c>
      <c r="G162" s="86" t="s">
        <v>144</v>
      </c>
      <c r="H162" s="86" t="s">
        <v>122</v>
      </c>
      <c r="I162" s="83">
        <v>19.277940000000005</v>
      </c>
      <c r="J162" s="85">
        <v>540</v>
      </c>
      <c r="K162" s="73"/>
      <c r="L162" s="83">
        <v>0.10410087600000001</v>
      </c>
      <c r="M162" s="84">
        <v>2.5431142178177913E-6</v>
      </c>
      <c r="N162" s="84">
        <f t="shared" si="2"/>
        <v>7.9115465223610331E-5</v>
      </c>
      <c r="O162" s="84">
        <f>L162/'סכום נכסי הקרן'!$C$42</f>
        <v>1.3634084477375519E-5</v>
      </c>
    </row>
    <row r="163" spans="2:15">
      <c r="B163" s="76" t="s">
        <v>1280</v>
      </c>
      <c r="C163" s="73" t="s">
        <v>1281</v>
      </c>
      <c r="D163" s="86" t="s">
        <v>109</v>
      </c>
      <c r="E163" s="86" t="s">
        <v>28</v>
      </c>
      <c r="F163" s="73" t="s">
        <v>1282</v>
      </c>
      <c r="G163" s="86" t="s">
        <v>518</v>
      </c>
      <c r="H163" s="86" t="s">
        <v>122</v>
      </c>
      <c r="I163" s="83">
        <v>63.144688000000016</v>
      </c>
      <c r="J163" s="85">
        <v>571.70000000000005</v>
      </c>
      <c r="K163" s="73"/>
      <c r="L163" s="83">
        <v>0.36099818100000003</v>
      </c>
      <c r="M163" s="84">
        <v>1.0807886905520924E-6</v>
      </c>
      <c r="N163" s="84">
        <f t="shared" si="2"/>
        <v>2.7435445437262301E-4</v>
      </c>
      <c r="O163" s="84">
        <f>L163/'סכום נכסי הקרן'!$C$42</f>
        <v>4.7279906616087433E-5</v>
      </c>
    </row>
    <row r="164" spans="2:15">
      <c r="B164" s="76" t="s">
        <v>1283</v>
      </c>
      <c r="C164" s="73" t="s">
        <v>1284</v>
      </c>
      <c r="D164" s="86" t="s">
        <v>109</v>
      </c>
      <c r="E164" s="86" t="s">
        <v>28</v>
      </c>
      <c r="F164" s="73" t="s">
        <v>1285</v>
      </c>
      <c r="G164" s="86" t="s">
        <v>146</v>
      </c>
      <c r="H164" s="86" t="s">
        <v>122</v>
      </c>
      <c r="I164" s="83">
        <v>385.35454100000004</v>
      </c>
      <c r="J164" s="85">
        <v>53.2</v>
      </c>
      <c r="K164" s="73"/>
      <c r="L164" s="83">
        <v>0.20500861599999998</v>
      </c>
      <c r="M164" s="84">
        <v>2.8068975093355652E-6</v>
      </c>
      <c r="N164" s="84">
        <f t="shared" si="2"/>
        <v>1.5580418391184796E-4</v>
      </c>
      <c r="O164" s="84">
        <f>L164/'סכום נכסי הקרן'!$C$42</f>
        <v>2.6849964155285666E-5</v>
      </c>
    </row>
    <row r="165" spans="2:15">
      <c r="B165" s="76" t="s">
        <v>1286</v>
      </c>
      <c r="C165" s="73" t="s">
        <v>1287</v>
      </c>
      <c r="D165" s="86" t="s">
        <v>109</v>
      </c>
      <c r="E165" s="86" t="s">
        <v>28</v>
      </c>
      <c r="F165" s="73" t="s">
        <v>1288</v>
      </c>
      <c r="G165" s="86" t="s">
        <v>1145</v>
      </c>
      <c r="H165" s="86" t="s">
        <v>122</v>
      </c>
      <c r="I165" s="83">
        <v>1.9000000000000004E-5</v>
      </c>
      <c r="J165" s="85">
        <v>967.1</v>
      </c>
      <c r="K165" s="73"/>
      <c r="L165" s="83">
        <v>1.8600000000000002E-7</v>
      </c>
      <c r="M165" s="84">
        <v>1.0189030104079336E-12</v>
      </c>
      <c r="N165" s="84">
        <f t="shared" si="2"/>
        <v>1.4135785496744062E-10</v>
      </c>
      <c r="O165" s="84">
        <f>L165/'סכום נכסי הקרן'!$C$42</f>
        <v>2.4360407042029567E-11</v>
      </c>
    </row>
    <row r="166" spans="2:15">
      <c r="B166" s="76" t="s">
        <v>1289</v>
      </c>
      <c r="C166" s="73" t="s">
        <v>1290</v>
      </c>
      <c r="D166" s="86" t="s">
        <v>109</v>
      </c>
      <c r="E166" s="86" t="s">
        <v>28</v>
      </c>
      <c r="F166" s="73" t="s">
        <v>1291</v>
      </c>
      <c r="G166" s="86" t="s">
        <v>390</v>
      </c>
      <c r="H166" s="86" t="s">
        <v>122</v>
      </c>
      <c r="I166" s="83">
        <v>376.51557700000006</v>
      </c>
      <c r="J166" s="85">
        <v>1040</v>
      </c>
      <c r="K166" s="73"/>
      <c r="L166" s="83">
        <v>3.9157619980000002</v>
      </c>
      <c r="M166" s="84">
        <v>3.5278432905581219E-6</v>
      </c>
      <c r="N166" s="84">
        <f t="shared" si="2"/>
        <v>2.975933960216664E-3</v>
      </c>
      <c r="O166" s="84">
        <f>L166/'סכום נכסי הקרן'!$C$42</f>
        <v>5.1284707608059655E-4</v>
      </c>
    </row>
    <row r="167" spans="2:15">
      <c r="B167" s="76" t="s">
        <v>1292</v>
      </c>
      <c r="C167" s="73" t="s">
        <v>1293</v>
      </c>
      <c r="D167" s="86" t="s">
        <v>109</v>
      </c>
      <c r="E167" s="86" t="s">
        <v>28</v>
      </c>
      <c r="F167" s="73" t="s">
        <v>1294</v>
      </c>
      <c r="G167" s="86" t="s">
        <v>144</v>
      </c>
      <c r="H167" s="86" t="s">
        <v>122</v>
      </c>
      <c r="I167" s="83">
        <v>157.14737000000002</v>
      </c>
      <c r="J167" s="85">
        <v>241</v>
      </c>
      <c r="K167" s="73"/>
      <c r="L167" s="83">
        <v>0.37872516200000006</v>
      </c>
      <c r="M167" s="84">
        <v>2.0545205536224789E-6</v>
      </c>
      <c r="N167" s="84">
        <f t="shared" si="2"/>
        <v>2.878267554974003E-4</v>
      </c>
      <c r="O167" s="84">
        <f>L167/'סכום נכסי הקרן'!$C$42</f>
        <v>4.9601608082680578E-5</v>
      </c>
    </row>
    <row r="168" spans="2:15">
      <c r="B168" s="76" t="s">
        <v>1295</v>
      </c>
      <c r="C168" s="73" t="s">
        <v>1296</v>
      </c>
      <c r="D168" s="86" t="s">
        <v>109</v>
      </c>
      <c r="E168" s="86" t="s">
        <v>28</v>
      </c>
      <c r="F168" s="73" t="s">
        <v>1297</v>
      </c>
      <c r="G168" s="86" t="s">
        <v>482</v>
      </c>
      <c r="H168" s="86" t="s">
        <v>122</v>
      </c>
      <c r="I168" s="83">
        <v>0.44669400000000004</v>
      </c>
      <c r="J168" s="85">
        <v>136.9</v>
      </c>
      <c r="K168" s="73"/>
      <c r="L168" s="83">
        <v>6.1152400000000012E-4</v>
      </c>
      <c r="M168" s="84">
        <v>6.5157506932650563E-8</v>
      </c>
      <c r="N168" s="84">
        <f t="shared" si="2"/>
        <v>4.6475118764037188E-7</v>
      </c>
      <c r="O168" s="84">
        <f>L168/'סכום נכסי הקרן'!$C$42</f>
        <v>8.0091255677258545E-8</v>
      </c>
    </row>
    <row r="169" spans="2:15">
      <c r="B169" s="76" t="s">
        <v>1298</v>
      </c>
      <c r="C169" s="73" t="s">
        <v>1299</v>
      </c>
      <c r="D169" s="86" t="s">
        <v>109</v>
      </c>
      <c r="E169" s="86" t="s">
        <v>28</v>
      </c>
      <c r="F169" s="73" t="s">
        <v>1300</v>
      </c>
      <c r="G169" s="86" t="s">
        <v>1301</v>
      </c>
      <c r="H169" s="86" t="s">
        <v>122</v>
      </c>
      <c r="I169" s="83">
        <v>47.464625000000005</v>
      </c>
      <c r="J169" s="85">
        <v>738.2</v>
      </c>
      <c r="K169" s="73"/>
      <c r="L169" s="83">
        <v>0.3503838620000001</v>
      </c>
      <c r="M169" s="84">
        <v>9.4990032221818108E-7</v>
      </c>
      <c r="N169" s="84">
        <f t="shared" si="2"/>
        <v>2.6628769434154697E-4</v>
      </c>
      <c r="O169" s="84">
        <f>L169/'סכום נכסי הקרן'!$C$42</f>
        <v>4.5889749996119985E-5</v>
      </c>
    </row>
    <row r="170" spans="2:15">
      <c r="B170" s="76" t="s">
        <v>1302</v>
      </c>
      <c r="C170" s="73" t="s">
        <v>1303</v>
      </c>
      <c r="D170" s="86" t="s">
        <v>109</v>
      </c>
      <c r="E170" s="86" t="s">
        <v>28</v>
      </c>
      <c r="F170" s="73" t="s">
        <v>1304</v>
      </c>
      <c r="G170" s="86" t="s">
        <v>390</v>
      </c>
      <c r="H170" s="86" t="s">
        <v>122</v>
      </c>
      <c r="I170" s="83">
        <v>21.565209000000003</v>
      </c>
      <c r="J170" s="85">
        <v>535.29999999999995</v>
      </c>
      <c r="K170" s="73"/>
      <c r="L170" s="83">
        <v>0.11543856500000001</v>
      </c>
      <c r="M170" s="84">
        <v>1.4368306667662525E-6</v>
      </c>
      <c r="N170" s="84">
        <f t="shared" si="2"/>
        <v>8.7731978112470254E-5</v>
      </c>
      <c r="O170" s="84">
        <f>L170/'סכום נכסי הקרן'!$C$42</f>
        <v>1.511898081584832E-5</v>
      </c>
    </row>
    <row r="171" spans="2:15">
      <c r="B171" s="76" t="s">
        <v>1305</v>
      </c>
      <c r="C171" s="73" t="s">
        <v>1306</v>
      </c>
      <c r="D171" s="86" t="s">
        <v>109</v>
      </c>
      <c r="E171" s="86" t="s">
        <v>28</v>
      </c>
      <c r="F171" s="73" t="s">
        <v>1307</v>
      </c>
      <c r="G171" s="86" t="s">
        <v>390</v>
      </c>
      <c r="H171" s="86" t="s">
        <v>122</v>
      </c>
      <c r="I171" s="83">
        <v>47.313235000000006</v>
      </c>
      <c r="J171" s="85">
        <v>3273</v>
      </c>
      <c r="K171" s="73"/>
      <c r="L171" s="83">
        <v>1.5485621730000003</v>
      </c>
      <c r="M171" s="84">
        <v>1.839157991450269E-6</v>
      </c>
      <c r="N171" s="84">
        <f t="shared" si="2"/>
        <v>1.1768893927903157E-3</v>
      </c>
      <c r="O171" s="84">
        <f>L171/'סכום נכסי הקרן'!$C$42</f>
        <v>2.0281507991489145E-4</v>
      </c>
    </row>
    <row r="172" spans="2:15">
      <c r="B172" s="76" t="s">
        <v>1308</v>
      </c>
      <c r="C172" s="73" t="s">
        <v>1309</v>
      </c>
      <c r="D172" s="86" t="s">
        <v>109</v>
      </c>
      <c r="E172" s="86" t="s">
        <v>28</v>
      </c>
      <c r="F172" s="73" t="s">
        <v>1310</v>
      </c>
      <c r="G172" s="86" t="s">
        <v>459</v>
      </c>
      <c r="H172" s="86" t="s">
        <v>122</v>
      </c>
      <c r="I172" s="83">
        <v>656.41079000000013</v>
      </c>
      <c r="J172" s="85">
        <v>161.5</v>
      </c>
      <c r="K172" s="73"/>
      <c r="L172" s="83">
        <v>1.0601034260000002</v>
      </c>
      <c r="M172" s="84">
        <v>2.8695731041589922E-6</v>
      </c>
      <c r="N172" s="84">
        <f t="shared" si="2"/>
        <v>8.0566637818814488E-4</v>
      </c>
      <c r="O172" s="84">
        <f>L172/'סכום נכסי הקרן'!$C$42</f>
        <v>1.3884167184951651E-4</v>
      </c>
    </row>
    <row r="173" spans="2:15">
      <c r="B173" s="76" t="s">
        <v>1311</v>
      </c>
      <c r="C173" s="73" t="s">
        <v>1312</v>
      </c>
      <c r="D173" s="86" t="s">
        <v>109</v>
      </c>
      <c r="E173" s="86" t="s">
        <v>28</v>
      </c>
      <c r="F173" s="73" t="s">
        <v>1313</v>
      </c>
      <c r="G173" s="86" t="s">
        <v>595</v>
      </c>
      <c r="H173" s="86" t="s">
        <v>122</v>
      </c>
      <c r="I173" s="83">
        <v>262.88100000000003</v>
      </c>
      <c r="J173" s="85">
        <v>424.7</v>
      </c>
      <c r="K173" s="73"/>
      <c r="L173" s="83">
        <v>1.1164556070000002</v>
      </c>
      <c r="M173" s="84">
        <v>9.1433689262982169E-7</v>
      </c>
      <c r="N173" s="84">
        <f t="shared" si="2"/>
        <v>8.4849338587038661E-4</v>
      </c>
      <c r="O173" s="84">
        <f>L173/'סכום נכסי הקרן'!$C$42</f>
        <v>1.4622211306922686E-4</v>
      </c>
    </row>
    <row r="174" spans="2:15">
      <c r="B174" s="76" t="s">
        <v>1314</v>
      </c>
      <c r="C174" s="73" t="s">
        <v>1315</v>
      </c>
      <c r="D174" s="86" t="s">
        <v>109</v>
      </c>
      <c r="E174" s="86" t="s">
        <v>28</v>
      </c>
      <c r="F174" s="73" t="s">
        <v>1316</v>
      </c>
      <c r="G174" s="86" t="s">
        <v>443</v>
      </c>
      <c r="H174" s="86" t="s">
        <v>122</v>
      </c>
      <c r="I174" s="83">
        <v>220.87845800000002</v>
      </c>
      <c r="J174" s="85">
        <v>570</v>
      </c>
      <c r="K174" s="83">
        <v>2.1726047000000005E-2</v>
      </c>
      <c r="L174" s="83">
        <v>1.2807332570000003</v>
      </c>
      <c r="M174" s="84">
        <v>1.4484053374109299E-6</v>
      </c>
      <c r="N174" s="84">
        <f t="shared" si="2"/>
        <v>9.7334250534937571E-4</v>
      </c>
      <c r="O174" s="84">
        <f>L174/'סכום נכסי הקרן'!$C$42</f>
        <v>1.6773754544507669E-4</v>
      </c>
    </row>
    <row r="175" spans="2:15">
      <c r="B175" s="76" t="s">
        <v>1317</v>
      </c>
      <c r="C175" s="73" t="s">
        <v>1318</v>
      </c>
      <c r="D175" s="86" t="s">
        <v>109</v>
      </c>
      <c r="E175" s="86" t="s">
        <v>28</v>
      </c>
      <c r="F175" s="73" t="s">
        <v>1319</v>
      </c>
      <c r="G175" s="86" t="s">
        <v>595</v>
      </c>
      <c r="H175" s="86" t="s">
        <v>122</v>
      </c>
      <c r="I175" s="83">
        <v>4.1008560000000012</v>
      </c>
      <c r="J175" s="85">
        <v>18850</v>
      </c>
      <c r="K175" s="73"/>
      <c r="L175" s="83">
        <v>0.77301135100000007</v>
      </c>
      <c r="M175" s="84">
        <v>1.8215631612892913E-6</v>
      </c>
      <c r="N175" s="84">
        <f t="shared" si="2"/>
        <v>5.8747971205829754E-4</v>
      </c>
      <c r="O175" s="84">
        <f>L175/'סכום נכסי הקרן'!$C$42</f>
        <v>1.0124124278746875E-4</v>
      </c>
    </row>
    <row r="176" spans="2:15">
      <c r="B176" s="76" t="s">
        <v>1320</v>
      </c>
      <c r="C176" s="73" t="s">
        <v>1321</v>
      </c>
      <c r="D176" s="86" t="s">
        <v>109</v>
      </c>
      <c r="E176" s="86" t="s">
        <v>28</v>
      </c>
      <c r="F176" s="73" t="s">
        <v>1322</v>
      </c>
      <c r="G176" s="86" t="s">
        <v>1323</v>
      </c>
      <c r="H176" s="86" t="s">
        <v>122</v>
      </c>
      <c r="I176" s="83">
        <v>19.385283000000005</v>
      </c>
      <c r="J176" s="85">
        <v>2052</v>
      </c>
      <c r="K176" s="73"/>
      <c r="L176" s="83">
        <v>0.39778600900000005</v>
      </c>
      <c r="M176" s="84">
        <v>3.3728894324175485E-7</v>
      </c>
      <c r="N176" s="84">
        <f t="shared" si="2"/>
        <v>3.0231277939945719E-4</v>
      </c>
      <c r="O176" s="84">
        <f>L176/'סכום נכסי הקרן'!$C$42</f>
        <v>5.2098005886367933E-5</v>
      </c>
    </row>
    <row r="177" spans="2:15">
      <c r="B177" s="76" t="s">
        <v>1324</v>
      </c>
      <c r="C177" s="73" t="s">
        <v>1325</v>
      </c>
      <c r="D177" s="86" t="s">
        <v>109</v>
      </c>
      <c r="E177" s="86" t="s">
        <v>28</v>
      </c>
      <c r="F177" s="73" t="s">
        <v>520</v>
      </c>
      <c r="G177" s="86" t="s">
        <v>443</v>
      </c>
      <c r="H177" s="86" t="s">
        <v>122</v>
      </c>
      <c r="I177" s="83">
        <v>31.308839000000003</v>
      </c>
      <c r="J177" s="85">
        <v>7</v>
      </c>
      <c r="K177" s="73"/>
      <c r="L177" s="83">
        <v>2.1916190000000006E-3</v>
      </c>
      <c r="M177" s="84">
        <v>1.2737592886472025E-6</v>
      </c>
      <c r="N177" s="84">
        <f t="shared" si="2"/>
        <v>1.6656051653004695E-6</v>
      </c>
      <c r="O177" s="84">
        <f>L177/'סכום נכסי הקרן'!$C$42</f>
        <v>2.8703618774755808E-7</v>
      </c>
    </row>
    <row r="178" spans="2:15">
      <c r="B178" s="76" t="s">
        <v>1326</v>
      </c>
      <c r="C178" s="73" t="s">
        <v>1327</v>
      </c>
      <c r="D178" s="86" t="s">
        <v>109</v>
      </c>
      <c r="E178" s="86" t="s">
        <v>28</v>
      </c>
      <c r="F178" s="73" t="s">
        <v>625</v>
      </c>
      <c r="G178" s="86" t="s">
        <v>482</v>
      </c>
      <c r="H178" s="86" t="s">
        <v>122</v>
      </c>
      <c r="I178" s="83">
        <v>58.418000000000013</v>
      </c>
      <c r="J178" s="85">
        <v>429</v>
      </c>
      <c r="K178" s="73"/>
      <c r="L178" s="83">
        <v>0.25061322000000003</v>
      </c>
      <c r="M178" s="84">
        <v>3.1618773950403985E-7</v>
      </c>
      <c r="N178" s="84">
        <f t="shared" si="2"/>
        <v>1.9046315701980263E-4</v>
      </c>
      <c r="O178" s="84">
        <f>L178/'סכום נכסי הקרן'!$C$42</f>
        <v>3.2822795964052175E-5</v>
      </c>
    </row>
    <row r="179" spans="2:15">
      <c r="B179" s="76" t="s">
        <v>1328</v>
      </c>
      <c r="C179" s="73" t="s">
        <v>1329</v>
      </c>
      <c r="D179" s="86" t="s">
        <v>109</v>
      </c>
      <c r="E179" s="86" t="s">
        <v>28</v>
      </c>
      <c r="F179" s="73" t="s">
        <v>1330</v>
      </c>
      <c r="G179" s="86" t="s">
        <v>957</v>
      </c>
      <c r="H179" s="86" t="s">
        <v>122</v>
      </c>
      <c r="I179" s="83">
        <v>24.928071000000003</v>
      </c>
      <c r="J179" s="85">
        <v>8299</v>
      </c>
      <c r="K179" s="73"/>
      <c r="L179" s="83">
        <v>2.0687805740000003</v>
      </c>
      <c r="M179" s="84">
        <v>1.9819521855397094E-6</v>
      </c>
      <c r="N179" s="84">
        <f t="shared" si="2"/>
        <v>1.5722493781664009E-3</v>
      </c>
      <c r="O179" s="84">
        <f>L179/'סכום נכסי הקרן'!$C$42</f>
        <v>2.7094804765206217E-4</v>
      </c>
    </row>
    <row r="180" spans="2:15">
      <c r="B180" s="76" t="s">
        <v>1331</v>
      </c>
      <c r="C180" s="73" t="s">
        <v>1332</v>
      </c>
      <c r="D180" s="86" t="s">
        <v>109</v>
      </c>
      <c r="E180" s="86" t="s">
        <v>28</v>
      </c>
      <c r="F180" s="73" t="s">
        <v>1333</v>
      </c>
      <c r="G180" s="86" t="s">
        <v>390</v>
      </c>
      <c r="H180" s="86" t="s">
        <v>122</v>
      </c>
      <c r="I180" s="83">
        <v>241.84298400000003</v>
      </c>
      <c r="J180" s="85">
        <v>279.10000000000002</v>
      </c>
      <c r="K180" s="73"/>
      <c r="L180" s="83">
        <v>0.67498376900000012</v>
      </c>
      <c r="M180" s="84">
        <v>2.8319830173048377E-6</v>
      </c>
      <c r="N180" s="84">
        <f t="shared" si="2"/>
        <v>5.1297988023483044E-4</v>
      </c>
      <c r="O180" s="84">
        <f>L180/'סכום נכסי הקרן'!$C$42</f>
        <v>8.8402577202168059E-5</v>
      </c>
    </row>
    <row r="181" spans="2:15">
      <c r="B181" s="76" t="s">
        <v>1334</v>
      </c>
      <c r="C181" s="73" t="s">
        <v>1335</v>
      </c>
      <c r="D181" s="86" t="s">
        <v>109</v>
      </c>
      <c r="E181" s="86" t="s">
        <v>28</v>
      </c>
      <c r="F181" s="73" t="s">
        <v>633</v>
      </c>
      <c r="G181" s="86" t="s">
        <v>303</v>
      </c>
      <c r="H181" s="86" t="s">
        <v>122</v>
      </c>
      <c r="I181" s="83">
        <v>324.21990000000005</v>
      </c>
      <c r="J181" s="85">
        <v>470.9</v>
      </c>
      <c r="K181" s="73"/>
      <c r="L181" s="83">
        <v>1.5267515090000001</v>
      </c>
      <c r="M181" s="84">
        <v>4.5600407424899681E-6</v>
      </c>
      <c r="N181" s="84">
        <f t="shared" si="2"/>
        <v>1.1603135396803393E-3</v>
      </c>
      <c r="O181" s="84">
        <f>L181/'סכום נכסי הקרן'!$C$42</f>
        <v>1.9995853877028422E-4</v>
      </c>
    </row>
    <row r="182" spans="2:15">
      <c r="B182" s="76" t="s">
        <v>1336</v>
      </c>
      <c r="C182" s="73" t="s">
        <v>1337</v>
      </c>
      <c r="D182" s="86" t="s">
        <v>109</v>
      </c>
      <c r="E182" s="86" t="s">
        <v>28</v>
      </c>
      <c r="F182" s="73" t="s">
        <v>1338</v>
      </c>
      <c r="G182" s="86" t="s">
        <v>146</v>
      </c>
      <c r="H182" s="86" t="s">
        <v>122</v>
      </c>
      <c r="I182" s="83">
        <v>54.942129000000016</v>
      </c>
      <c r="J182" s="85">
        <v>47.4</v>
      </c>
      <c r="K182" s="73"/>
      <c r="L182" s="83">
        <v>2.6042569000000005E-2</v>
      </c>
      <c r="M182" s="84">
        <v>1.39934176434215E-6</v>
      </c>
      <c r="N182" s="84">
        <f t="shared" si="2"/>
        <v>1.9792052105814868E-5</v>
      </c>
      <c r="O182" s="84">
        <f>L182/'סכום נכסי הקרן'!$C$42</f>
        <v>3.4107934476351659E-6</v>
      </c>
    </row>
    <row r="183" spans="2:15">
      <c r="B183" s="76" t="s">
        <v>1339</v>
      </c>
      <c r="C183" s="73" t="s">
        <v>1340</v>
      </c>
      <c r="D183" s="86" t="s">
        <v>109</v>
      </c>
      <c r="E183" s="86" t="s">
        <v>28</v>
      </c>
      <c r="F183" s="73" t="s">
        <v>1341</v>
      </c>
      <c r="G183" s="86" t="s">
        <v>482</v>
      </c>
      <c r="H183" s="86" t="s">
        <v>122</v>
      </c>
      <c r="I183" s="83">
        <v>67.01125900000001</v>
      </c>
      <c r="J183" s="85">
        <v>3146</v>
      </c>
      <c r="K183" s="73"/>
      <c r="L183" s="83">
        <v>2.1081741950000006</v>
      </c>
      <c r="M183" s="84">
        <v>1.8775920145699078E-6</v>
      </c>
      <c r="N183" s="84">
        <f t="shared" si="2"/>
        <v>1.6021880758221019E-3</v>
      </c>
      <c r="O183" s="84">
        <f>L183/'סכום נכסי הקרן'!$C$42</f>
        <v>2.7610742745001624E-4</v>
      </c>
    </row>
    <row r="184" spans="2:15">
      <c r="B184" s="76" t="s">
        <v>1342</v>
      </c>
      <c r="C184" s="73" t="s">
        <v>1343</v>
      </c>
      <c r="D184" s="86" t="s">
        <v>109</v>
      </c>
      <c r="E184" s="86" t="s">
        <v>28</v>
      </c>
      <c r="F184" s="73" t="s">
        <v>1344</v>
      </c>
      <c r="G184" s="86" t="s">
        <v>390</v>
      </c>
      <c r="H184" s="86" t="s">
        <v>122</v>
      </c>
      <c r="I184" s="83">
        <v>14.604500000000003</v>
      </c>
      <c r="J184" s="85">
        <v>5515</v>
      </c>
      <c r="K184" s="83">
        <v>8.7627000000000017E-3</v>
      </c>
      <c r="L184" s="83">
        <v>0.81420087500000016</v>
      </c>
      <c r="M184" s="84">
        <v>1.7378447845022494E-6</v>
      </c>
      <c r="N184" s="84">
        <f t="shared" si="2"/>
        <v>6.1878327528286706E-4</v>
      </c>
      <c r="O184" s="84">
        <f>L184/'סכום נכסי הקרן'!$C$42</f>
        <v>1.0663583187621846E-4</v>
      </c>
    </row>
    <row r="185" spans="2:15">
      <c r="B185" s="76" t="s">
        <v>1345</v>
      </c>
      <c r="C185" s="73" t="s">
        <v>1346</v>
      </c>
      <c r="D185" s="86" t="s">
        <v>109</v>
      </c>
      <c r="E185" s="86" t="s">
        <v>28</v>
      </c>
      <c r="F185" s="73" t="s">
        <v>1347</v>
      </c>
      <c r="G185" s="86" t="s">
        <v>390</v>
      </c>
      <c r="H185" s="86" t="s">
        <v>122</v>
      </c>
      <c r="I185" s="83">
        <v>57.266932000000004</v>
      </c>
      <c r="J185" s="85">
        <v>1053</v>
      </c>
      <c r="K185" s="73"/>
      <c r="L185" s="83">
        <v>0.60302079100000017</v>
      </c>
      <c r="M185" s="84">
        <v>3.4344964987489538E-6</v>
      </c>
      <c r="N185" s="84">
        <f t="shared" si="2"/>
        <v>4.5828884686306096E-4</v>
      </c>
      <c r="O185" s="84">
        <f>L185/'סכום נכסי הקרן'!$C$42</f>
        <v>7.897759098691743E-5</v>
      </c>
    </row>
    <row r="186" spans="2:15">
      <c r="B186" s="76" t="s">
        <v>1348</v>
      </c>
      <c r="C186" s="73" t="s">
        <v>1349</v>
      </c>
      <c r="D186" s="86" t="s">
        <v>109</v>
      </c>
      <c r="E186" s="86" t="s">
        <v>28</v>
      </c>
      <c r="F186" s="73" t="s">
        <v>1350</v>
      </c>
      <c r="G186" s="86" t="s">
        <v>116</v>
      </c>
      <c r="H186" s="86" t="s">
        <v>122</v>
      </c>
      <c r="I186" s="83">
        <v>46.456915000000009</v>
      </c>
      <c r="J186" s="85">
        <v>1233</v>
      </c>
      <c r="K186" s="73"/>
      <c r="L186" s="83">
        <v>0.57281375600000006</v>
      </c>
      <c r="M186" s="84">
        <v>2.3227296135193243E-6</v>
      </c>
      <c r="N186" s="84">
        <f t="shared" si="2"/>
        <v>4.3533184862367162E-4</v>
      </c>
      <c r="O186" s="84">
        <f>L186/'סכום נכסי הקרן'!$C$42</f>
        <v>7.5021377717386054E-5</v>
      </c>
    </row>
    <row r="187" spans="2:15">
      <c r="B187" s="72"/>
      <c r="C187" s="73"/>
      <c r="D187" s="73"/>
      <c r="E187" s="73"/>
      <c r="F187" s="73"/>
      <c r="G187" s="73"/>
      <c r="H187" s="73"/>
      <c r="I187" s="83"/>
      <c r="J187" s="85"/>
      <c r="K187" s="73"/>
      <c r="L187" s="73"/>
      <c r="M187" s="73"/>
      <c r="N187" s="84"/>
      <c r="O187" s="73"/>
    </row>
    <row r="188" spans="2:15">
      <c r="B188" s="70" t="s">
        <v>184</v>
      </c>
      <c r="C188" s="71"/>
      <c r="D188" s="71"/>
      <c r="E188" s="71"/>
      <c r="F188" s="71"/>
      <c r="G188" s="71"/>
      <c r="H188" s="71"/>
      <c r="I188" s="80"/>
      <c r="J188" s="82"/>
      <c r="K188" s="80">
        <v>4.524239800000001E-2</v>
      </c>
      <c r="L188" s="80">
        <f>L189+L220</f>
        <v>380.16892594400008</v>
      </c>
      <c r="M188" s="71"/>
      <c r="N188" s="81">
        <f t="shared" si="2"/>
        <v>0.28892399944472924</v>
      </c>
      <c r="O188" s="81">
        <f>L188/'סכום נכסי הקרן'!$C$42</f>
        <v>4.979069774584427E-2</v>
      </c>
    </row>
    <row r="189" spans="2:15">
      <c r="B189" s="89" t="s">
        <v>57</v>
      </c>
      <c r="C189" s="71"/>
      <c r="D189" s="71"/>
      <c r="E189" s="71"/>
      <c r="F189" s="71"/>
      <c r="G189" s="71"/>
      <c r="H189" s="71"/>
      <c r="I189" s="80"/>
      <c r="J189" s="82"/>
      <c r="K189" s="71"/>
      <c r="L189" s="80">
        <f>SUM(L190:L218)</f>
        <v>116.96347117700002</v>
      </c>
      <c r="M189" s="71"/>
      <c r="N189" s="81">
        <f t="shared" si="2"/>
        <v>8.8890889221111768E-2</v>
      </c>
      <c r="O189" s="81">
        <f>L189/'סכום נכסי הקרן'!$C$42</f>
        <v>1.5318697671615124E-2</v>
      </c>
    </row>
    <row r="190" spans="2:15">
      <c r="B190" s="76" t="s">
        <v>1351</v>
      </c>
      <c r="C190" s="73" t="s">
        <v>1352</v>
      </c>
      <c r="D190" s="86" t="s">
        <v>1353</v>
      </c>
      <c r="E190" s="86" t="s">
        <v>28</v>
      </c>
      <c r="F190" s="73" t="s">
        <v>1354</v>
      </c>
      <c r="G190" s="86" t="s">
        <v>1355</v>
      </c>
      <c r="H190" s="86" t="s">
        <v>121</v>
      </c>
      <c r="I190" s="83">
        <v>40.892600000000009</v>
      </c>
      <c r="J190" s="85">
        <v>233</v>
      </c>
      <c r="K190" s="73"/>
      <c r="L190" s="83">
        <v>0.36434979500000003</v>
      </c>
      <c r="M190" s="84">
        <v>5.2761976426482702E-7</v>
      </c>
      <c r="N190" s="84">
        <f t="shared" si="2"/>
        <v>2.7690164236035872E-4</v>
      </c>
      <c r="O190" s="84">
        <f>L190/'סכום נכסי הקרן'!$C$42</f>
        <v>4.7718867268172194E-5</v>
      </c>
    </row>
    <row r="191" spans="2:15">
      <c r="B191" s="76" t="s">
        <v>1356</v>
      </c>
      <c r="C191" s="73" t="s">
        <v>1357</v>
      </c>
      <c r="D191" s="86" t="s">
        <v>1353</v>
      </c>
      <c r="E191" s="86" t="s">
        <v>28</v>
      </c>
      <c r="F191" s="73" t="s">
        <v>1358</v>
      </c>
      <c r="G191" s="86" t="s">
        <v>144</v>
      </c>
      <c r="H191" s="86" t="s">
        <v>121</v>
      </c>
      <c r="I191" s="83">
        <v>28.237075000000004</v>
      </c>
      <c r="J191" s="85">
        <v>68.599999999999994</v>
      </c>
      <c r="K191" s="73"/>
      <c r="L191" s="83">
        <v>7.4073303000000007E-2</v>
      </c>
      <c r="M191" s="84">
        <v>1.5758592531550868E-6</v>
      </c>
      <c r="N191" s="84">
        <f t="shared" si="2"/>
        <v>5.6294856034587555E-5</v>
      </c>
      <c r="O191" s="84">
        <f>L191/'סכום נכסי הקרן'!$C$42</f>
        <v>9.7013753334816655E-6</v>
      </c>
    </row>
    <row r="192" spans="2:15">
      <c r="B192" s="76" t="s">
        <v>1359</v>
      </c>
      <c r="C192" s="73" t="s">
        <v>1360</v>
      </c>
      <c r="D192" s="86" t="s">
        <v>1353</v>
      </c>
      <c r="E192" s="86" t="s">
        <v>28</v>
      </c>
      <c r="F192" s="73" t="s">
        <v>1116</v>
      </c>
      <c r="G192" s="86" t="s">
        <v>930</v>
      </c>
      <c r="H192" s="86" t="s">
        <v>121</v>
      </c>
      <c r="I192" s="83">
        <v>32.946963000000004</v>
      </c>
      <c r="J192" s="85">
        <v>6226</v>
      </c>
      <c r="K192" s="73"/>
      <c r="L192" s="83">
        <v>7.8440868370000008</v>
      </c>
      <c r="M192" s="84">
        <v>7.3675325243372377E-7</v>
      </c>
      <c r="N192" s="84">
        <f t="shared" si="2"/>
        <v>5.9614155347132046E-3</v>
      </c>
      <c r="O192" s="84">
        <f>L192/'סכום נכסי הקרן'!$C$42</f>
        <v>1.0273395065717539E-3</v>
      </c>
    </row>
    <row r="193" spans="2:15">
      <c r="B193" s="76" t="s">
        <v>1361</v>
      </c>
      <c r="C193" s="73" t="s">
        <v>1362</v>
      </c>
      <c r="D193" s="86" t="s">
        <v>1353</v>
      </c>
      <c r="E193" s="86" t="s">
        <v>28</v>
      </c>
      <c r="F193" s="73" t="s">
        <v>1363</v>
      </c>
      <c r="G193" s="86" t="s">
        <v>749</v>
      </c>
      <c r="H193" s="86" t="s">
        <v>121</v>
      </c>
      <c r="I193" s="83">
        <v>2.6288100000000001</v>
      </c>
      <c r="J193" s="85">
        <v>13328</v>
      </c>
      <c r="K193" s="73"/>
      <c r="L193" s="83">
        <v>1.3398064550000002</v>
      </c>
      <c r="M193" s="84">
        <v>2.2469662032968958E-8</v>
      </c>
      <c r="N193" s="84">
        <f t="shared" si="2"/>
        <v>1.0182374545716708E-3</v>
      </c>
      <c r="O193" s="84">
        <f>L193/'סכום נכסי הקרן'!$C$42</f>
        <v>1.7547435807171327E-4</v>
      </c>
    </row>
    <row r="194" spans="2:15">
      <c r="B194" s="76" t="s">
        <v>1364</v>
      </c>
      <c r="C194" s="73" t="s">
        <v>1365</v>
      </c>
      <c r="D194" s="86" t="s">
        <v>1353</v>
      </c>
      <c r="E194" s="86" t="s">
        <v>28</v>
      </c>
      <c r="F194" s="73" t="s">
        <v>1366</v>
      </c>
      <c r="G194" s="86" t="s">
        <v>749</v>
      </c>
      <c r="H194" s="86" t="s">
        <v>121</v>
      </c>
      <c r="I194" s="83">
        <v>2.7456460000000003</v>
      </c>
      <c r="J194" s="85">
        <v>16377</v>
      </c>
      <c r="K194" s="73"/>
      <c r="L194" s="83">
        <v>1.7194785990000006</v>
      </c>
      <c r="M194" s="84">
        <v>6.5740252870664696E-8</v>
      </c>
      <c r="N194" s="84">
        <f t="shared" si="2"/>
        <v>1.3067839054680648E-3</v>
      </c>
      <c r="O194" s="84">
        <f>L194/'סכום נכסי הקרן'!$C$42</f>
        <v>2.2519999232096095E-4</v>
      </c>
    </row>
    <row r="195" spans="2:15">
      <c r="B195" s="76" t="s">
        <v>1367</v>
      </c>
      <c r="C195" s="73" t="s">
        <v>1368</v>
      </c>
      <c r="D195" s="86" t="s">
        <v>1353</v>
      </c>
      <c r="E195" s="86" t="s">
        <v>28</v>
      </c>
      <c r="F195" s="73" t="s">
        <v>635</v>
      </c>
      <c r="G195" s="86" t="s">
        <v>525</v>
      </c>
      <c r="H195" s="86" t="s">
        <v>121</v>
      </c>
      <c r="I195" s="83">
        <v>0.20446300000000003</v>
      </c>
      <c r="J195" s="85">
        <v>19798</v>
      </c>
      <c r="K195" s="73"/>
      <c r="L195" s="83">
        <v>0.15479393200000005</v>
      </c>
      <c r="M195" s="84">
        <v>4.604741363652324E-9</v>
      </c>
      <c r="N195" s="84">
        <f t="shared" si="2"/>
        <v>1.1764160316933264E-4</v>
      </c>
      <c r="O195" s="84">
        <f>L195/'סכום נכסי הקרן'!$C$42</f>
        <v>2.0273350490087346E-5</v>
      </c>
    </row>
    <row r="196" spans="2:15">
      <c r="B196" s="76" t="s">
        <v>1371</v>
      </c>
      <c r="C196" s="73" t="s">
        <v>1372</v>
      </c>
      <c r="D196" s="86" t="s">
        <v>1353</v>
      </c>
      <c r="E196" s="86" t="s">
        <v>28</v>
      </c>
      <c r="F196" s="73" t="s">
        <v>604</v>
      </c>
      <c r="G196" s="86" t="s">
        <v>518</v>
      </c>
      <c r="H196" s="86" t="s">
        <v>121</v>
      </c>
      <c r="I196" s="83">
        <v>47.631730000000005</v>
      </c>
      <c r="J196" s="85">
        <v>1569</v>
      </c>
      <c r="K196" s="73"/>
      <c r="L196" s="83">
        <v>2.8578351920000005</v>
      </c>
      <c r="M196" s="84">
        <v>4.0414751440742471E-7</v>
      </c>
      <c r="N196" s="84">
        <f t="shared" si="2"/>
        <v>2.171921788126795E-3</v>
      </c>
      <c r="O196" s="84">
        <f>L196/'סכום נכסי הקרן'!$C$42</f>
        <v>3.7429047600084258E-4</v>
      </c>
    </row>
    <row r="197" spans="2:15">
      <c r="B197" s="76" t="s">
        <v>1373</v>
      </c>
      <c r="C197" s="73" t="s">
        <v>1374</v>
      </c>
      <c r="D197" s="86" t="s">
        <v>1375</v>
      </c>
      <c r="E197" s="86" t="s">
        <v>28</v>
      </c>
      <c r="F197" s="73" t="s">
        <v>1376</v>
      </c>
      <c r="G197" s="86" t="s">
        <v>746</v>
      </c>
      <c r="H197" s="86" t="s">
        <v>121</v>
      </c>
      <c r="I197" s="83">
        <v>10.309463000000001</v>
      </c>
      <c r="J197" s="85">
        <v>2447</v>
      </c>
      <c r="K197" s="73"/>
      <c r="L197" s="83">
        <v>0.9646902300000002</v>
      </c>
      <c r="M197" s="84">
        <v>2.69672932734208E-7</v>
      </c>
      <c r="N197" s="84">
        <f t="shared" si="2"/>
        <v>7.3315344957444598E-4</v>
      </c>
      <c r="O197" s="84">
        <f>L197/'סכום נכסי הקרן'!$C$42</f>
        <v>1.2634541221650066E-4</v>
      </c>
    </row>
    <row r="198" spans="2:15">
      <c r="B198" s="76" t="s">
        <v>1377</v>
      </c>
      <c r="C198" s="73" t="s">
        <v>1378</v>
      </c>
      <c r="D198" s="86" t="s">
        <v>1353</v>
      </c>
      <c r="E198" s="86" t="s">
        <v>28</v>
      </c>
      <c r="F198" s="73" t="s">
        <v>1379</v>
      </c>
      <c r="G198" s="86" t="s">
        <v>1380</v>
      </c>
      <c r="H198" s="86" t="s">
        <v>121</v>
      </c>
      <c r="I198" s="83">
        <v>14.078738000000001</v>
      </c>
      <c r="J198" s="85">
        <v>3974</v>
      </c>
      <c r="K198" s="73"/>
      <c r="L198" s="83">
        <v>2.1394861199999999</v>
      </c>
      <c r="M198" s="84">
        <v>8.5713448854775733E-8</v>
      </c>
      <c r="N198" s="84">
        <f t="shared" si="2"/>
        <v>1.6259847777194206E-3</v>
      </c>
      <c r="O198" s="84">
        <f>L198/'סכום נכסי הקרן'!$C$42</f>
        <v>2.8020834808587365E-4</v>
      </c>
    </row>
    <row r="199" spans="2:15">
      <c r="B199" s="76" t="s">
        <v>1381</v>
      </c>
      <c r="C199" s="73" t="s">
        <v>1382</v>
      </c>
      <c r="D199" s="86" t="s">
        <v>1353</v>
      </c>
      <c r="E199" s="86" t="s">
        <v>28</v>
      </c>
      <c r="F199" s="73" t="s">
        <v>1383</v>
      </c>
      <c r="G199" s="86" t="s">
        <v>794</v>
      </c>
      <c r="H199" s="86" t="s">
        <v>121</v>
      </c>
      <c r="I199" s="83">
        <v>21.590300000000003</v>
      </c>
      <c r="J199" s="85">
        <v>3046</v>
      </c>
      <c r="K199" s="73"/>
      <c r="L199" s="83">
        <v>2.5148173820000008</v>
      </c>
      <c r="M199" s="84">
        <v>2.5987023760403695E-7</v>
      </c>
      <c r="N199" s="84">
        <f t="shared" si="2"/>
        <v>1.9112322083567463E-3</v>
      </c>
      <c r="O199" s="84">
        <f>L199/'סכום נכסי הקרן'!$C$42</f>
        <v>3.2936545732199551E-4</v>
      </c>
    </row>
    <row r="200" spans="2:15">
      <c r="B200" s="76" t="s">
        <v>1384</v>
      </c>
      <c r="C200" s="73" t="s">
        <v>1385</v>
      </c>
      <c r="D200" s="86" t="s">
        <v>1353</v>
      </c>
      <c r="E200" s="86" t="s">
        <v>28</v>
      </c>
      <c r="F200" s="73" t="s">
        <v>1386</v>
      </c>
      <c r="G200" s="86" t="s">
        <v>1355</v>
      </c>
      <c r="H200" s="86" t="s">
        <v>121</v>
      </c>
      <c r="I200" s="83">
        <v>122.53175500000003</v>
      </c>
      <c r="J200" s="85">
        <v>195</v>
      </c>
      <c r="K200" s="73"/>
      <c r="L200" s="83">
        <v>0.91369479100000017</v>
      </c>
      <c r="M200" s="84">
        <v>7.4947886642079588E-7</v>
      </c>
      <c r="N200" s="84">
        <f t="shared" si="2"/>
        <v>6.9439750403593541E-4</v>
      </c>
      <c r="O200" s="84">
        <f>L200/'סכום נכסי הקרן'!$C$42</f>
        <v>1.196665431233448E-4</v>
      </c>
    </row>
    <row r="201" spans="2:15">
      <c r="B201" s="76" t="s">
        <v>1387</v>
      </c>
      <c r="C201" s="73" t="s">
        <v>1388</v>
      </c>
      <c r="D201" s="86" t="s">
        <v>1353</v>
      </c>
      <c r="E201" s="86" t="s">
        <v>28</v>
      </c>
      <c r="F201" s="73" t="s">
        <v>1389</v>
      </c>
      <c r="G201" s="86" t="s">
        <v>749</v>
      </c>
      <c r="H201" s="86" t="s">
        <v>121</v>
      </c>
      <c r="I201" s="83">
        <v>11.217629000000002</v>
      </c>
      <c r="J201" s="85">
        <v>2536</v>
      </c>
      <c r="K201" s="73"/>
      <c r="L201" s="83">
        <v>1.0878479520000004</v>
      </c>
      <c r="M201" s="84">
        <v>1.0808150960388679E-7</v>
      </c>
      <c r="N201" s="84">
        <f t="shared" si="2"/>
        <v>8.2675189798625461E-4</v>
      </c>
      <c r="O201" s="84">
        <f>L201/'סכום נכסי הקרן'!$C$42</f>
        <v>1.4247537048687228E-4</v>
      </c>
    </row>
    <row r="202" spans="2:15">
      <c r="B202" s="76" t="s">
        <v>1390</v>
      </c>
      <c r="C202" s="73" t="s">
        <v>1391</v>
      </c>
      <c r="D202" s="86" t="s">
        <v>1353</v>
      </c>
      <c r="E202" s="86" t="s">
        <v>28</v>
      </c>
      <c r="F202" s="73" t="s">
        <v>1392</v>
      </c>
      <c r="G202" s="86" t="s">
        <v>703</v>
      </c>
      <c r="H202" s="86" t="s">
        <v>121</v>
      </c>
      <c r="I202" s="83">
        <v>13.689733000000004</v>
      </c>
      <c r="J202" s="85">
        <v>1891</v>
      </c>
      <c r="K202" s="73"/>
      <c r="L202" s="83">
        <v>0.98992974900000008</v>
      </c>
      <c r="M202" s="84">
        <v>2.7316216393589306E-7</v>
      </c>
      <c r="N202" s="84">
        <f t="shared" ref="N202:N220" si="3">IFERROR(L202/$L$11,0)</f>
        <v>7.5233519294138121E-4</v>
      </c>
      <c r="O202" s="84">
        <f>L202/'סכום נכסי הקרן'!$C$42</f>
        <v>1.2965103026158149E-4</v>
      </c>
    </row>
    <row r="203" spans="2:15">
      <c r="B203" s="76" t="s">
        <v>1393</v>
      </c>
      <c r="C203" s="73" t="s">
        <v>1394</v>
      </c>
      <c r="D203" s="86" t="s">
        <v>1353</v>
      </c>
      <c r="E203" s="86" t="s">
        <v>28</v>
      </c>
      <c r="F203" s="73" t="s">
        <v>1395</v>
      </c>
      <c r="G203" s="86" t="s">
        <v>711</v>
      </c>
      <c r="H203" s="86" t="s">
        <v>121</v>
      </c>
      <c r="I203" s="83">
        <v>7.8046450000000007</v>
      </c>
      <c r="J203" s="85">
        <v>4155</v>
      </c>
      <c r="K203" s="73"/>
      <c r="L203" s="83">
        <v>1.2400581590000002</v>
      </c>
      <c r="M203" s="84">
        <v>8.2885214208818013E-8</v>
      </c>
      <c r="N203" s="84">
        <f t="shared" si="3"/>
        <v>9.4242989995222271E-4</v>
      </c>
      <c r="O203" s="84">
        <f>L203/'סכום נכסי הקרן'!$C$42</f>
        <v>1.624103306937087E-4</v>
      </c>
    </row>
    <row r="204" spans="2:15">
      <c r="B204" s="76" t="s">
        <v>1396</v>
      </c>
      <c r="C204" s="73" t="s">
        <v>1397</v>
      </c>
      <c r="D204" s="86" t="s">
        <v>1353</v>
      </c>
      <c r="E204" s="86" t="s">
        <v>28</v>
      </c>
      <c r="F204" s="73" t="s">
        <v>1398</v>
      </c>
      <c r="G204" s="86" t="s">
        <v>749</v>
      </c>
      <c r="H204" s="86" t="s">
        <v>121</v>
      </c>
      <c r="I204" s="83">
        <v>2.8820230000000002</v>
      </c>
      <c r="J204" s="85">
        <v>15922</v>
      </c>
      <c r="K204" s="73"/>
      <c r="L204" s="83">
        <v>1.7547405760000003</v>
      </c>
      <c r="M204" s="84">
        <v>6.0371841490700849E-8</v>
      </c>
      <c r="N204" s="84">
        <f t="shared" si="3"/>
        <v>1.3335826013316733E-3</v>
      </c>
      <c r="O204" s="84">
        <f>L204/'סכום נכסי הקרן'!$C$42</f>
        <v>2.2981825099207214E-4</v>
      </c>
    </row>
    <row r="205" spans="2:15">
      <c r="B205" s="76" t="s">
        <v>1399</v>
      </c>
      <c r="C205" s="73" t="s">
        <v>1400</v>
      </c>
      <c r="D205" s="86" t="s">
        <v>1353</v>
      </c>
      <c r="E205" s="86" t="s">
        <v>28</v>
      </c>
      <c r="F205" s="73" t="s">
        <v>949</v>
      </c>
      <c r="G205" s="86" t="s">
        <v>146</v>
      </c>
      <c r="H205" s="86" t="s">
        <v>121</v>
      </c>
      <c r="I205" s="83">
        <v>33.788095000000006</v>
      </c>
      <c r="J205" s="85">
        <v>17000</v>
      </c>
      <c r="K205" s="73"/>
      <c r="L205" s="83">
        <v>21.964964752000004</v>
      </c>
      <c r="M205" s="84">
        <v>5.3352060188559247E-7</v>
      </c>
      <c r="N205" s="84">
        <f t="shared" si="3"/>
        <v>1.6693119902033128E-2</v>
      </c>
      <c r="O205" s="84">
        <f>L205/'סכום נכסי הקרן'!$C$42</f>
        <v>2.8767499033470539E-3</v>
      </c>
    </row>
    <row r="206" spans="2:15">
      <c r="B206" s="76" t="s">
        <v>1401</v>
      </c>
      <c r="C206" s="73" t="s">
        <v>1402</v>
      </c>
      <c r="D206" s="86" t="s">
        <v>1353</v>
      </c>
      <c r="E206" s="86" t="s">
        <v>28</v>
      </c>
      <c r="F206" s="73" t="s">
        <v>943</v>
      </c>
      <c r="G206" s="86" t="s">
        <v>930</v>
      </c>
      <c r="H206" s="86" t="s">
        <v>121</v>
      </c>
      <c r="I206" s="83">
        <v>30.280532000000008</v>
      </c>
      <c r="J206" s="85">
        <v>11244</v>
      </c>
      <c r="K206" s="73"/>
      <c r="L206" s="83">
        <v>13.019737372000002</v>
      </c>
      <c r="M206" s="84">
        <v>1.0512217547700348E-6</v>
      </c>
      <c r="N206" s="84">
        <f t="shared" si="3"/>
        <v>9.894850253469584E-3</v>
      </c>
      <c r="O206" s="84">
        <f>L206/'סכום נכסי הקרן'!$C$42</f>
        <v>1.7051940965712058E-3</v>
      </c>
    </row>
    <row r="207" spans="2:15">
      <c r="B207" s="76" t="s">
        <v>1405</v>
      </c>
      <c r="C207" s="73" t="s">
        <v>1406</v>
      </c>
      <c r="D207" s="86" t="s">
        <v>1353</v>
      </c>
      <c r="E207" s="86" t="s">
        <v>28</v>
      </c>
      <c r="F207" s="73" t="s">
        <v>1108</v>
      </c>
      <c r="G207" s="86" t="s">
        <v>146</v>
      </c>
      <c r="H207" s="86" t="s">
        <v>121</v>
      </c>
      <c r="I207" s="83">
        <v>59.558290000000007</v>
      </c>
      <c r="J207" s="85">
        <v>3063</v>
      </c>
      <c r="K207" s="73"/>
      <c r="L207" s="83">
        <v>6.976010114000001</v>
      </c>
      <c r="M207" s="84">
        <v>1.266133891593378E-6</v>
      </c>
      <c r="N207" s="84">
        <f t="shared" si="3"/>
        <v>5.3016872362699518E-3</v>
      </c>
      <c r="O207" s="84">
        <f>L207/'סכום נכסי הקרן'!$C$42</f>
        <v>9.1364755863631761E-4</v>
      </c>
    </row>
    <row r="208" spans="2:15">
      <c r="B208" s="76" t="s">
        <v>1407</v>
      </c>
      <c r="C208" s="73" t="s">
        <v>1408</v>
      </c>
      <c r="D208" s="86" t="s">
        <v>1375</v>
      </c>
      <c r="E208" s="86" t="s">
        <v>28</v>
      </c>
      <c r="F208" s="73" t="s">
        <v>1409</v>
      </c>
      <c r="G208" s="86" t="s">
        <v>749</v>
      </c>
      <c r="H208" s="86" t="s">
        <v>121</v>
      </c>
      <c r="I208" s="83">
        <v>21.572278000000004</v>
      </c>
      <c r="J208" s="85">
        <v>448</v>
      </c>
      <c r="K208" s="73"/>
      <c r="L208" s="83">
        <v>0.36956590699999997</v>
      </c>
      <c r="M208" s="84">
        <v>1.8732884167886234E-7</v>
      </c>
      <c r="N208" s="84">
        <f t="shared" si="3"/>
        <v>2.8086582732589593E-4</v>
      </c>
      <c r="O208" s="84">
        <f>L208/'סכום נכסי הקרן'!$C$42</f>
        <v>4.8402021093423878E-5</v>
      </c>
    </row>
    <row r="209" spans="2:15">
      <c r="B209" s="76" t="s">
        <v>1410</v>
      </c>
      <c r="C209" s="73" t="s">
        <v>1411</v>
      </c>
      <c r="D209" s="86" t="s">
        <v>1375</v>
      </c>
      <c r="E209" s="86" t="s">
        <v>28</v>
      </c>
      <c r="F209" s="73" t="s">
        <v>1412</v>
      </c>
      <c r="G209" s="86" t="s">
        <v>749</v>
      </c>
      <c r="H209" s="86" t="s">
        <v>121</v>
      </c>
      <c r="I209" s="83">
        <v>46.353223000000007</v>
      </c>
      <c r="J209" s="85">
        <v>648</v>
      </c>
      <c r="K209" s="73"/>
      <c r="L209" s="83">
        <v>1.1486106050000002</v>
      </c>
      <c r="M209" s="84">
        <v>5.9451979870433459E-7</v>
      </c>
      <c r="N209" s="84">
        <f t="shared" si="3"/>
        <v>8.7293081352502291E-4</v>
      </c>
      <c r="O209" s="84">
        <f>L209/'סכום נכסי הקרן'!$C$42</f>
        <v>1.5043345091716044E-4</v>
      </c>
    </row>
    <row r="210" spans="2:15">
      <c r="B210" s="76" t="s">
        <v>1413</v>
      </c>
      <c r="C210" s="73" t="s">
        <v>1414</v>
      </c>
      <c r="D210" s="86" t="s">
        <v>1353</v>
      </c>
      <c r="E210" s="86" t="s">
        <v>28</v>
      </c>
      <c r="F210" s="73" t="s">
        <v>1415</v>
      </c>
      <c r="G210" s="86" t="s">
        <v>791</v>
      </c>
      <c r="H210" s="86" t="s">
        <v>121</v>
      </c>
      <c r="I210" s="83">
        <v>35.945647000000008</v>
      </c>
      <c r="J210" s="85">
        <v>163</v>
      </c>
      <c r="K210" s="73"/>
      <c r="L210" s="83">
        <v>0.22405353100000006</v>
      </c>
      <c r="M210" s="84">
        <v>1.2927320170349131E-6</v>
      </c>
      <c r="N210" s="84">
        <f t="shared" si="3"/>
        <v>1.7027809967763962E-4</v>
      </c>
      <c r="O210" s="84">
        <f>L210/'סכום נכסי הקרן'!$C$42</f>
        <v>2.9344275346042959E-5</v>
      </c>
    </row>
    <row r="211" spans="2:15">
      <c r="B211" s="76" t="s">
        <v>1416</v>
      </c>
      <c r="C211" s="73" t="s">
        <v>1417</v>
      </c>
      <c r="D211" s="86" t="s">
        <v>1353</v>
      </c>
      <c r="E211" s="86" t="s">
        <v>28</v>
      </c>
      <c r="F211" s="73" t="s">
        <v>1418</v>
      </c>
      <c r="G211" s="86" t="s">
        <v>1419</v>
      </c>
      <c r="H211" s="86" t="s">
        <v>121</v>
      </c>
      <c r="I211" s="83">
        <v>13.373574000000001</v>
      </c>
      <c r="J211" s="85">
        <v>12951</v>
      </c>
      <c r="K211" s="73"/>
      <c r="L211" s="83">
        <v>6.6232123980000006</v>
      </c>
      <c r="M211" s="84">
        <v>2.3645845872124909E-7</v>
      </c>
      <c r="N211" s="84">
        <f t="shared" si="3"/>
        <v>5.033565040726014E-3</v>
      </c>
      <c r="O211" s="84">
        <f>L211/'סכום נכסי הקרן'!$C$42</f>
        <v>8.674416663499824E-4</v>
      </c>
    </row>
    <row r="212" spans="2:15">
      <c r="B212" s="76" t="s">
        <v>1420</v>
      </c>
      <c r="C212" s="73" t="s">
        <v>1421</v>
      </c>
      <c r="D212" s="86" t="s">
        <v>112</v>
      </c>
      <c r="E212" s="86" t="s">
        <v>28</v>
      </c>
      <c r="F212" s="73" t="s">
        <v>1422</v>
      </c>
      <c r="G212" s="86" t="s">
        <v>749</v>
      </c>
      <c r="H212" s="86" t="s">
        <v>125</v>
      </c>
      <c r="I212" s="83">
        <v>388.47970000000004</v>
      </c>
      <c r="J212" s="85">
        <v>3.7</v>
      </c>
      <c r="K212" s="73"/>
      <c r="L212" s="83">
        <v>3.5609526000000002E-2</v>
      </c>
      <c r="M212" s="84">
        <v>7.0213430884676006E-7</v>
      </c>
      <c r="N212" s="84">
        <f t="shared" si="3"/>
        <v>2.7062829095523152E-5</v>
      </c>
      <c r="O212" s="84">
        <f>L212/'סכום נכסי הקרן'!$C$42</f>
        <v>4.663777139428682E-6</v>
      </c>
    </row>
    <row r="213" spans="2:15">
      <c r="B213" s="76" t="s">
        <v>1423</v>
      </c>
      <c r="C213" s="73" t="s">
        <v>1424</v>
      </c>
      <c r="D213" s="86" t="s">
        <v>1353</v>
      </c>
      <c r="E213" s="86" t="s">
        <v>28</v>
      </c>
      <c r="F213" s="73" t="s">
        <v>1425</v>
      </c>
      <c r="G213" s="86" t="s">
        <v>1355</v>
      </c>
      <c r="H213" s="86" t="s">
        <v>121</v>
      </c>
      <c r="I213" s="83">
        <v>27.122893000000005</v>
      </c>
      <c r="J213" s="85">
        <v>1361</v>
      </c>
      <c r="K213" s="73"/>
      <c r="L213" s="83">
        <v>1.411601213</v>
      </c>
      <c r="M213" s="84">
        <v>3.9348870891279747E-7</v>
      </c>
      <c r="N213" s="84">
        <f t="shared" si="3"/>
        <v>1.0728006426834261E-3</v>
      </c>
      <c r="O213" s="84">
        <f>L213/'סכום נכסי הקרן'!$C$42</f>
        <v>1.8487731252528317E-4</v>
      </c>
    </row>
    <row r="214" spans="2:15">
      <c r="B214" s="76" t="s">
        <v>1426</v>
      </c>
      <c r="C214" s="73" t="s">
        <v>1427</v>
      </c>
      <c r="D214" s="86" t="s">
        <v>1375</v>
      </c>
      <c r="E214" s="86" t="s">
        <v>28</v>
      </c>
      <c r="F214" s="73" t="s">
        <v>662</v>
      </c>
      <c r="G214" s="86" t="s">
        <v>663</v>
      </c>
      <c r="H214" s="86" t="s">
        <v>121</v>
      </c>
      <c r="I214" s="83">
        <v>789.30896500000006</v>
      </c>
      <c r="J214" s="85">
        <v>1020</v>
      </c>
      <c r="K214" s="73"/>
      <c r="L214" s="83">
        <v>30.786838326000005</v>
      </c>
      <c r="M214" s="84">
        <v>7.0448488728659012E-7</v>
      </c>
      <c r="N214" s="84">
        <f t="shared" si="3"/>
        <v>2.3397642080606188E-2</v>
      </c>
      <c r="O214" s="84">
        <f>L214/'סכום נכסי הקרן'!$C$42</f>
        <v>4.0321500707447104E-3</v>
      </c>
    </row>
    <row r="215" spans="2:15">
      <c r="B215" s="76" t="s">
        <v>1428</v>
      </c>
      <c r="C215" s="73" t="s">
        <v>1429</v>
      </c>
      <c r="D215" s="86" t="s">
        <v>1353</v>
      </c>
      <c r="E215" s="86" t="s">
        <v>28</v>
      </c>
      <c r="F215" s="73" t="s">
        <v>929</v>
      </c>
      <c r="G215" s="86" t="s">
        <v>930</v>
      </c>
      <c r="H215" s="86" t="s">
        <v>121</v>
      </c>
      <c r="I215" s="83">
        <v>37.790779000000008</v>
      </c>
      <c r="J215" s="85">
        <v>2456</v>
      </c>
      <c r="K215" s="73"/>
      <c r="L215" s="83">
        <v>3.5492132620000008</v>
      </c>
      <c r="M215" s="84">
        <v>3.4208504748746841E-7</v>
      </c>
      <c r="N215" s="84">
        <f t="shared" si="3"/>
        <v>2.6973611480554456E-3</v>
      </c>
      <c r="O215" s="84">
        <f>L215/'סכום נכסי הקרן'!$C$42</f>
        <v>4.6484021366284697E-4</v>
      </c>
    </row>
    <row r="216" spans="2:15">
      <c r="B216" s="76" t="s">
        <v>1430</v>
      </c>
      <c r="C216" s="73" t="s">
        <v>1431</v>
      </c>
      <c r="D216" s="86" t="s">
        <v>1353</v>
      </c>
      <c r="E216" s="86" t="s">
        <v>28</v>
      </c>
      <c r="F216" s="73" t="s">
        <v>1432</v>
      </c>
      <c r="G216" s="86" t="s">
        <v>791</v>
      </c>
      <c r="H216" s="86" t="s">
        <v>121</v>
      </c>
      <c r="I216" s="83">
        <v>18.936253000000004</v>
      </c>
      <c r="J216" s="85">
        <v>1401</v>
      </c>
      <c r="K216" s="73"/>
      <c r="L216" s="83">
        <v>1.014495369</v>
      </c>
      <c r="M216" s="84">
        <v>6.1467392999685899E-7</v>
      </c>
      <c r="N216" s="84">
        <f t="shared" si="3"/>
        <v>7.7100478084001162E-4</v>
      </c>
      <c r="O216" s="84">
        <f>L216/'סכום נכסי הקרן'!$C$42</f>
        <v>1.3286838780158052E-4</v>
      </c>
    </row>
    <row r="217" spans="2:15">
      <c r="B217" s="76" t="s">
        <v>1435</v>
      </c>
      <c r="C217" s="73" t="s">
        <v>1436</v>
      </c>
      <c r="D217" s="86" t="s">
        <v>1353</v>
      </c>
      <c r="E217" s="86" t="s">
        <v>28</v>
      </c>
      <c r="F217" s="73" t="s">
        <v>1437</v>
      </c>
      <c r="G217" s="86" t="s">
        <v>749</v>
      </c>
      <c r="H217" s="86" t="s">
        <v>121</v>
      </c>
      <c r="I217" s="83">
        <v>7.3616610000000007</v>
      </c>
      <c r="J217" s="85">
        <v>9180</v>
      </c>
      <c r="K217" s="73"/>
      <c r="L217" s="83">
        <v>2.5842610720000003</v>
      </c>
      <c r="M217" s="84">
        <v>1.2878797898318521E-7</v>
      </c>
      <c r="N217" s="84">
        <f t="shared" si="3"/>
        <v>1.9640086119020357E-3</v>
      </c>
      <c r="O217" s="84">
        <f>L217/'סכום נכסי הקרן'!$C$42</f>
        <v>3.3846049256339611E-4</v>
      </c>
    </row>
    <row r="218" spans="2:15">
      <c r="B218" s="76" t="s">
        <v>1438</v>
      </c>
      <c r="C218" s="73" t="s">
        <v>1439</v>
      </c>
      <c r="D218" s="86" t="s">
        <v>1375</v>
      </c>
      <c r="E218" s="86" t="s">
        <v>28</v>
      </c>
      <c r="F218" s="73" t="s">
        <v>1440</v>
      </c>
      <c r="G218" s="86" t="s">
        <v>1441</v>
      </c>
      <c r="H218" s="86" t="s">
        <v>121</v>
      </c>
      <c r="I218" s="83">
        <v>32.421990000000008</v>
      </c>
      <c r="J218" s="85">
        <v>1045</v>
      </c>
      <c r="K218" s="73"/>
      <c r="L218" s="83">
        <v>1.2956086580000004</v>
      </c>
      <c r="M218" s="84">
        <v>2.6969269023366049E-7</v>
      </c>
      <c r="N218" s="84">
        <f t="shared" si="3"/>
        <v>9.8464763855980872E-4</v>
      </c>
      <c r="O218" s="84">
        <f>L218/'סכום נכסי הקרן'!$C$42</f>
        <v>1.6968577567772944E-4</v>
      </c>
    </row>
    <row r="219" spans="2:15">
      <c r="B219" s="72"/>
      <c r="C219" s="73"/>
      <c r="D219" s="73"/>
      <c r="E219" s="73"/>
      <c r="F219" s="73"/>
      <c r="G219" s="73"/>
      <c r="H219" s="73"/>
      <c r="I219" s="83"/>
      <c r="J219" s="85"/>
      <c r="K219" s="73"/>
      <c r="L219" s="73"/>
      <c r="M219" s="73"/>
      <c r="N219" s="84"/>
      <c r="O219" s="73"/>
    </row>
    <row r="220" spans="2:15">
      <c r="B220" s="89" t="s">
        <v>56</v>
      </c>
      <c r="C220" s="71"/>
      <c r="D220" s="71"/>
      <c r="E220" s="71"/>
      <c r="F220" s="71"/>
      <c r="G220" s="71"/>
      <c r="H220" s="71"/>
      <c r="I220" s="80"/>
      <c r="J220" s="82"/>
      <c r="K220" s="80">
        <v>4.524239800000001E-2</v>
      </c>
      <c r="L220" s="80">
        <f>SUM(L221:L268)</f>
        <v>263.20545476700005</v>
      </c>
      <c r="M220" s="71"/>
      <c r="N220" s="81">
        <f t="shared" si="3"/>
        <v>0.20003311022361744</v>
      </c>
      <c r="O220" s="81">
        <f>L220/'סכום נכסי הקרן'!$C$42</f>
        <v>3.4472000074229146E-2</v>
      </c>
    </row>
    <row r="221" spans="2:15">
      <c r="B221" s="76" t="s">
        <v>1442</v>
      </c>
      <c r="C221" s="73" t="s">
        <v>1443</v>
      </c>
      <c r="D221" s="86" t="s">
        <v>1353</v>
      </c>
      <c r="E221" s="86" t="s">
        <v>28</v>
      </c>
      <c r="F221" s="73"/>
      <c r="G221" s="86" t="s">
        <v>749</v>
      </c>
      <c r="H221" s="86" t="s">
        <v>121</v>
      </c>
      <c r="I221" s="83">
        <v>2.3181840000000005</v>
      </c>
      <c r="J221" s="85">
        <v>50990</v>
      </c>
      <c r="K221" s="73"/>
      <c r="L221" s="83">
        <v>4.5201286910000009</v>
      </c>
      <c r="M221" s="84">
        <v>5.091552822314958E-9</v>
      </c>
      <c r="N221" s="84">
        <f t="shared" ref="N221:N268" si="4">IFERROR(L221/$L$11,0)</f>
        <v>3.4352456770782008E-3</v>
      </c>
      <c r="O221" s="84">
        <f>L221/'סכום נכסי הקרן'!$C$42</f>
        <v>5.9200093975868967E-4</v>
      </c>
    </row>
    <row r="222" spans="2:15">
      <c r="B222" s="76" t="s">
        <v>1444</v>
      </c>
      <c r="C222" s="73" t="s">
        <v>1445</v>
      </c>
      <c r="D222" s="86" t="s">
        <v>1375</v>
      </c>
      <c r="E222" s="86" t="s">
        <v>28</v>
      </c>
      <c r="F222" s="73"/>
      <c r="G222" s="86" t="s">
        <v>703</v>
      </c>
      <c r="H222" s="86" t="s">
        <v>121</v>
      </c>
      <c r="I222" s="83">
        <v>11.169432000000002</v>
      </c>
      <c r="J222" s="85">
        <v>11828</v>
      </c>
      <c r="K222" s="73"/>
      <c r="L222" s="83">
        <v>5.0519644740000009</v>
      </c>
      <c r="M222" s="84">
        <v>1.4916493304250615E-7</v>
      </c>
      <c r="N222" s="84">
        <f t="shared" si="4"/>
        <v>3.8394347387976052E-3</v>
      </c>
      <c r="O222" s="84">
        <f>L222/'סכום נכסי הקרן'!$C$42</f>
        <v>6.6165543520705803E-4</v>
      </c>
    </row>
    <row r="223" spans="2:15">
      <c r="B223" s="76" t="s">
        <v>1446</v>
      </c>
      <c r="C223" s="73" t="s">
        <v>1447</v>
      </c>
      <c r="D223" s="86" t="s">
        <v>28</v>
      </c>
      <c r="E223" s="86" t="s">
        <v>28</v>
      </c>
      <c r="F223" s="73"/>
      <c r="G223" s="86" t="s">
        <v>703</v>
      </c>
      <c r="H223" s="86" t="s">
        <v>123</v>
      </c>
      <c r="I223" s="83">
        <v>9.8837880000000009</v>
      </c>
      <c r="J223" s="85">
        <v>12698</v>
      </c>
      <c r="K223" s="73"/>
      <c r="L223" s="83">
        <v>5.0868165230000013</v>
      </c>
      <c r="M223" s="84">
        <v>1.2504861948176988E-8</v>
      </c>
      <c r="N223" s="84">
        <f t="shared" si="4"/>
        <v>3.8659218941086812E-3</v>
      </c>
      <c r="O223" s="84">
        <f>L223/'סכום נכסי הקרן'!$C$42</f>
        <v>6.6622000563656752E-4</v>
      </c>
    </row>
    <row r="224" spans="2:15">
      <c r="B224" s="76" t="s">
        <v>1448</v>
      </c>
      <c r="C224" s="73" t="s">
        <v>1449</v>
      </c>
      <c r="D224" s="86" t="s">
        <v>1353</v>
      </c>
      <c r="E224" s="86" t="s">
        <v>28</v>
      </c>
      <c r="F224" s="73"/>
      <c r="G224" s="86" t="s">
        <v>783</v>
      </c>
      <c r="H224" s="86" t="s">
        <v>121</v>
      </c>
      <c r="I224" s="83">
        <v>24.933586000000002</v>
      </c>
      <c r="J224" s="85">
        <v>13185</v>
      </c>
      <c r="K224" s="73"/>
      <c r="L224" s="83">
        <v>12.571374573000002</v>
      </c>
      <c r="M224" s="84">
        <v>4.2981530770556806E-9</v>
      </c>
      <c r="N224" s="84">
        <f t="shared" si="4"/>
        <v>9.554099696943574E-3</v>
      </c>
      <c r="O224" s="84">
        <f>L224/'סכום נכסי הקרן'!$C$42</f>
        <v>1.6464720520220463E-3</v>
      </c>
    </row>
    <row r="225" spans="2:15">
      <c r="B225" s="76" t="s">
        <v>1450</v>
      </c>
      <c r="C225" s="73" t="s">
        <v>1451</v>
      </c>
      <c r="D225" s="86" t="s">
        <v>1353</v>
      </c>
      <c r="E225" s="86" t="s">
        <v>28</v>
      </c>
      <c r="F225" s="73"/>
      <c r="G225" s="86" t="s">
        <v>1380</v>
      </c>
      <c r="H225" s="86" t="s">
        <v>121</v>
      </c>
      <c r="I225" s="83">
        <v>41.516568000000007</v>
      </c>
      <c r="J225" s="85">
        <v>12712</v>
      </c>
      <c r="K225" s="73"/>
      <c r="L225" s="83">
        <v>20.181489339000002</v>
      </c>
      <c r="M225" s="84">
        <v>4.0238002274774082E-9</v>
      </c>
      <c r="N225" s="84">
        <f t="shared" si="4"/>
        <v>1.5337699155964038E-2</v>
      </c>
      <c r="O225" s="84">
        <f>L225/'סכום נכסי הקרן'!$C$42</f>
        <v>2.6431682527549472E-3</v>
      </c>
    </row>
    <row r="226" spans="2:15">
      <c r="B226" s="76" t="s">
        <v>1452</v>
      </c>
      <c r="C226" s="73" t="s">
        <v>1453</v>
      </c>
      <c r="D226" s="86" t="s">
        <v>1353</v>
      </c>
      <c r="E226" s="86" t="s">
        <v>28</v>
      </c>
      <c r="F226" s="73"/>
      <c r="G226" s="86" t="s">
        <v>1419</v>
      </c>
      <c r="H226" s="86" t="s">
        <v>121</v>
      </c>
      <c r="I226" s="83">
        <v>18.440100000000005</v>
      </c>
      <c r="J226" s="85">
        <v>13845</v>
      </c>
      <c r="K226" s="73"/>
      <c r="L226" s="83">
        <v>9.7627937750000022</v>
      </c>
      <c r="M226" s="84">
        <v>2.2043459396069967E-8</v>
      </c>
      <c r="N226" s="84">
        <f t="shared" si="4"/>
        <v>7.4196106802337765E-3</v>
      </c>
      <c r="O226" s="84">
        <f>L226/'סכום נכסי הקרן'!$C$42</f>
        <v>1.2786324205720024E-3</v>
      </c>
    </row>
    <row r="227" spans="2:15">
      <c r="B227" s="76" t="s">
        <v>1454</v>
      </c>
      <c r="C227" s="73" t="s">
        <v>1455</v>
      </c>
      <c r="D227" s="86" t="s">
        <v>28</v>
      </c>
      <c r="E227" s="86" t="s">
        <v>28</v>
      </c>
      <c r="F227" s="73"/>
      <c r="G227" s="86" t="s">
        <v>698</v>
      </c>
      <c r="H227" s="86" t="s">
        <v>123</v>
      </c>
      <c r="I227" s="83">
        <v>958.05520000000024</v>
      </c>
      <c r="J227" s="85">
        <v>189.3</v>
      </c>
      <c r="K227" s="73"/>
      <c r="L227" s="83">
        <v>7.350696054000001</v>
      </c>
      <c r="M227" s="84">
        <v>6.2331765612110911E-7</v>
      </c>
      <c r="N227" s="84">
        <f t="shared" si="4"/>
        <v>5.5864442296294095E-3</v>
      </c>
      <c r="O227" s="84">
        <f>L227/'סכום נכסי הקרן'!$C$42</f>
        <v>9.6272015009505663E-4</v>
      </c>
    </row>
    <row r="228" spans="2:15">
      <c r="B228" s="76" t="s">
        <v>1456</v>
      </c>
      <c r="C228" s="73" t="s">
        <v>1457</v>
      </c>
      <c r="D228" s="86" t="s">
        <v>28</v>
      </c>
      <c r="E228" s="86" t="s">
        <v>28</v>
      </c>
      <c r="F228" s="73"/>
      <c r="G228" s="86" t="s">
        <v>1419</v>
      </c>
      <c r="H228" s="86" t="s">
        <v>123</v>
      </c>
      <c r="I228" s="83">
        <v>3.9338880000000005</v>
      </c>
      <c r="J228" s="85">
        <v>55910</v>
      </c>
      <c r="K228" s="73"/>
      <c r="L228" s="83">
        <v>8.9145372160000029</v>
      </c>
      <c r="M228" s="84">
        <v>9.7581616596280728E-9</v>
      </c>
      <c r="N228" s="84">
        <f t="shared" si="4"/>
        <v>6.774945477855808E-3</v>
      </c>
      <c r="O228" s="84">
        <f>L228/'סכום נכסי הקרן'!$C$42</f>
        <v>1.1675363181348445E-3</v>
      </c>
    </row>
    <row r="229" spans="2:15">
      <c r="B229" s="76" t="s">
        <v>1458</v>
      </c>
      <c r="C229" s="73" t="s">
        <v>1459</v>
      </c>
      <c r="D229" s="86" t="s">
        <v>1375</v>
      </c>
      <c r="E229" s="86" t="s">
        <v>28</v>
      </c>
      <c r="F229" s="73"/>
      <c r="G229" s="86" t="s">
        <v>691</v>
      </c>
      <c r="H229" s="86" t="s">
        <v>121</v>
      </c>
      <c r="I229" s="83">
        <v>51.632280000000009</v>
      </c>
      <c r="J229" s="85">
        <v>2738</v>
      </c>
      <c r="K229" s="73"/>
      <c r="L229" s="83">
        <v>5.4059575440000005</v>
      </c>
      <c r="M229" s="84">
        <v>6.4975918032049372E-9</v>
      </c>
      <c r="N229" s="84">
        <f t="shared" si="4"/>
        <v>4.108465389596202E-3</v>
      </c>
      <c r="O229" s="84">
        <f>L229/'סכום נכסי הקרן'!$C$42</f>
        <v>7.0801788292349703E-4</v>
      </c>
    </row>
    <row r="230" spans="2:15">
      <c r="B230" s="76" t="s">
        <v>1460</v>
      </c>
      <c r="C230" s="73" t="s">
        <v>1461</v>
      </c>
      <c r="D230" s="86" t="s">
        <v>1375</v>
      </c>
      <c r="E230" s="86" t="s">
        <v>28</v>
      </c>
      <c r="F230" s="73"/>
      <c r="G230" s="86" t="s">
        <v>716</v>
      </c>
      <c r="H230" s="86" t="s">
        <v>121</v>
      </c>
      <c r="I230" s="83">
        <v>2.4590000000000002E-3</v>
      </c>
      <c r="J230" s="85">
        <v>53147700</v>
      </c>
      <c r="K230" s="73"/>
      <c r="L230" s="83">
        <v>4.9969426720000012</v>
      </c>
      <c r="M230" s="84">
        <v>4.2741430855871521E-9</v>
      </c>
      <c r="N230" s="84">
        <f t="shared" si="4"/>
        <v>3.7976188038128566E-3</v>
      </c>
      <c r="O230" s="84">
        <f>L230/'סכום נכסי הקרן'!$C$42</f>
        <v>6.5444923363229492E-4</v>
      </c>
    </row>
    <row r="231" spans="2:15">
      <c r="B231" s="76" t="s">
        <v>1462</v>
      </c>
      <c r="C231" s="73" t="s">
        <v>1463</v>
      </c>
      <c r="D231" s="86" t="s">
        <v>1375</v>
      </c>
      <c r="E231" s="86" t="s">
        <v>28</v>
      </c>
      <c r="F231" s="73"/>
      <c r="G231" s="86" t="s">
        <v>716</v>
      </c>
      <c r="H231" s="86" t="s">
        <v>121</v>
      </c>
      <c r="I231" s="83">
        <v>1.2644640000000003</v>
      </c>
      <c r="J231" s="85">
        <v>64649</v>
      </c>
      <c r="K231" s="73"/>
      <c r="L231" s="83">
        <v>3.1259797789999997</v>
      </c>
      <c r="M231" s="84">
        <v>8.4691339636321103E-9</v>
      </c>
      <c r="N231" s="84">
        <f t="shared" si="4"/>
        <v>2.3757085818872795E-3</v>
      </c>
      <c r="O231" s="84">
        <f>L231/'סכום נכסי הקרן'!$C$42</f>
        <v>4.0940935387953549E-4</v>
      </c>
    </row>
    <row r="232" spans="2:15">
      <c r="B232" s="76" t="s">
        <v>1464</v>
      </c>
      <c r="C232" s="73" t="s">
        <v>1465</v>
      </c>
      <c r="D232" s="86" t="s">
        <v>1375</v>
      </c>
      <c r="E232" s="86" t="s">
        <v>28</v>
      </c>
      <c r="F232" s="73"/>
      <c r="G232" s="86" t="s">
        <v>703</v>
      </c>
      <c r="H232" s="86" t="s">
        <v>121</v>
      </c>
      <c r="I232" s="83">
        <v>10.431828000000001</v>
      </c>
      <c r="J232" s="85">
        <v>19168</v>
      </c>
      <c r="K232" s="73"/>
      <c r="L232" s="83">
        <v>7.6463663530000021</v>
      </c>
      <c r="M232" s="84">
        <v>1.7294042667394497E-8</v>
      </c>
      <c r="N232" s="84">
        <f t="shared" si="4"/>
        <v>5.8111502470714633E-3</v>
      </c>
      <c r="O232" s="84">
        <f>L232/'סכום נכסי הקרן'!$C$42</f>
        <v>1.0014440685567696E-3</v>
      </c>
    </row>
    <row r="233" spans="2:15">
      <c r="B233" s="76" t="s">
        <v>1466</v>
      </c>
      <c r="C233" s="73" t="s">
        <v>1467</v>
      </c>
      <c r="D233" s="86" t="s">
        <v>1353</v>
      </c>
      <c r="E233" s="86" t="s">
        <v>28</v>
      </c>
      <c r="F233" s="73"/>
      <c r="G233" s="86" t="s">
        <v>1419</v>
      </c>
      <c r="H233" s="86" t="s">
        <v>121</v>
      </c>
      <c r="I233" s="83">
        <v>2.7396720000000006</v>
      </c>
      <c r="J233" s="85">
        <v>83058</v>
      </c>
      <c r="K233" s="73"/>
      <c r="L233" s="83">
        <v>8.7015761280000028</v>
      </c>
      <c r="M233" s="84">
        <v>6.6378394236711957E-9</v>
      </c>
      <c r="N233" s="84">
        <f t="shared" si="4"/>
        <v>6.6130975069353106E-3</v>
      </c>
      <c r="O233" s="84">
        <f>L233/'סכום נכסי הקרן'!$C$42</f>
        <v>1.1396448192757397E-3</v>
      </c>
    </row>
    <row r="234" spans="2:15">
      <c r="B234" s="76" t="s">
        <v>1468</v>
      </c>
      <c r="C234" s="73" t="s">
        <v>1469</v>
      </c>
      <c r="D234" s="86" t="s">
        <v>1353</v>
      </c>
      <c r="E234" s="86" t="s">
        <v>28</v>
      </c>
      <c r="F234" s="73"/>
      <c r="G234" s="86" t="s">
        <v>716</v>
      </c>
      <c r="H234" s="86" t="s">
        <v>121</v>
      </c>
      <c r="I234" s="83">
        <v>29.209000000000007</v>
      </c>
      <c r="J234" s="85">
        <v>1066.6199999999999</v>
      </c>
      <c r="K234" s="73"/>
      <c r="L234" s="83">
        <v>1.1913635130000002</v>
      </c>
      <c r="M234" s="84">
        <v>2.5431129429812995E-6</v>
      </c>
      <c r="N234" s="84">
        <f t="shared" si="4"/>
        <v>9.0542253055997087E-4</v>
      </c>
      <c r="O234" s="84">
        <f>L234/'סכום נכסי הקרן'!$C$42</f>
        <v>1.5603279629947464E-4</v>
      </c>
    </row>
    <row r="235" spans="2:15">
      <c r="B235" s="76" t="s">
        <v>1470</v>
      </c>
      <c r="C235" s="73" t="s">
        <v>1471</v>
      </c>
      <c r="D235" s="86" t="s">
        <v>114</v>
      </c>
      <c r="E235" s="86" t="s">
        <v>28</v>
      </c>
      <c r="F235" s="73"/>
      <c r="G235" s="86" t="s">
        <v>752</v>
      </c>
      <c r="H235" s="86" t="s">
        <v>1472</v>
      </c>
      <c r="I235" s="83">
        <v>4.320252</v>
      </c>
      <c r="J235" s="85">
        <v>11200</v>
      </c>
      <c r="K235" s="73"/>
      <c r="L235" s="83">
        <v>2.0322465410000001</v>
      </c>
      <c r="M235" s="84">
        <v>8.2763448275862069E-9</v>
      </c>
      <c r="N235" s="84">
        <f t="shared" si="4"/>
        <v>1.5444839344126928E-3</v>
      </c>
      <c r="O235" s="84">
        <f>L235/'סכום נכסי הקרן'!$C$42</f>
        <v>2.6616318789525066E-4</v>
      </c>
    </row>
    <row r="236" spans="2:15">
      <c r="B236" s="76" t="s">
        <v>1473</v>
      </c>
      <c r="C236" s="73" t="s">
        <v>1474</v>
      </c>
      <c r="D236" s="86" t="s">
        <v>1353</v>
      </c>
      <c r="E236" s="86" t="s">
        <v>28</v>
      </c>
      <c r="F236" s="73"/>
      <c r="G236" s="86" t="s">
        <v>1475</v>
      </c>
      <c r="H236" s="86" t="s">
        <v>121</v>
      </c>
      <c r="I236" s="83">
        <v>2.3884320000000003</v>
      </c>
      <c r="J236" s="85">
        <v>56496</v>
      </c>
      <c r="K236" s="73"/>
      <c r="L236" s="83">
        <v>5.1599853070000012</v>
      </c>
      <c r="M236" s="84">
        <v>5.3940148105322359E-9</v>
      </c>
      <c r="N236" s="84">
        <f t="shared" si="4"/>
        <v>3.9215293261345733E-3</v>
      </c>
      <c r="O236" s="84">
        <f>L236/'סכום נכסי הקרן'!$C$42</f>
        <v>6.7580291617963387E-4</v>
      </c>
    </row>
    <row r="237" spans="2:15">
      <c r="B237" s="76" t="s">
        <v>1476</v>
      </c>
      <c r="C237" s="73" t="s">
        <v>1477</v>
      </c>
      <c r="D237" s="86" t="s">
        <v>1353</v>
      </c>
      <c r="E237" s="86" t="s">
        <v>28</v>
      </c>
      <c r="F237" s="73"/>
      <c r="G237" s="86" t="s">
        <v>749</v>
      </c>
      <c r="H237" s="86" t="s">
        <v>121</v>
      </c>
      <c r="I237" s="83">
        <v>2.0066580000000003</v>
      </c>
      <c r="J237" s="85">
        <v>16738</v>
      </c>
      <c r="K237" s="73"/>
      <c r="L237" s="83">
        <v>1.2843839590000001</v>
      </c>
      <c r="M237" s="84">
        <v>8.87680391848472E-9</v>
      </c>
      <c r="N237" s="84">
        <f t="shared" si="4"/>
        <v>9.7611699676789898E-4</v>
      </c>
      <c r="O237" s="84">
        <f>L237/'סכום נכסי הקרן'!$C$42</f>
        <v>1.6821567763168502E-4</v>
      </c>
    </row>
    <row r="238" spans="2:15">
      <c r="B238" s="76" t="s">
        <v>1478</v>
      </c>
      <c r="C238" s="73" t="s">
        <v>1479</v>
      </c>
      <c r="D238" s="86" t="s">
        <v>1375</v>
      </c>
      <c r="E238" s="86" t="s">
        <v>28</v>
      </c>
      <c r="F238" s="73"/>
      <c r="G238" s="86" t="s">
        <v>752</v>
      </c>
      <c r="H238" s="86" t="s">
        <v>121</v>
      </c>
      <c r="I238" s="83">
        <v>5.4442200000000005</v>
      </c>
      <c r="J238" s="85">
        <v>10747</v>
      </c>
      <c r="K238" s="73"/>
      <c r="L238" s="83">
        <v>2.2373853970000002</v>
      </c>
      <c r="M238" s="84">
        <v>1.6093039597056034E-8</v>
      </c>
      <c r="N238" s="84">
        <f t="shared" si="4"/>
        <v>1.7003870992225569E-3</v>
      </c>
      <c r="O238" s="84">
        <f>L238/'סכום נכסי הקרן'!$C$42</f>
        <v>2.9303020957426295E-4</v>
      </c>
    </row>
    <row r="239" spans="2:15">
      <c r="B239" s="76" t="s">
        <v>1480</v>
      </c>
      <c r="C239" s="73" t="s">
        <v>1481</v>
      </c>
      <c r="D239" s="86" t="s">
        <v>1353</v>
      </c>
      <c r="E239" s="86" t="s">
        <v>28</v>
      </c>
      <c r="F239" s="73"/>
      <c r="G239" s="86" t="s">
        <v>749</v>
      </c>
      <c r="H239" s="86" t="s">
        <v>121</v>
      </c>
      <c r="I239" s="83">
        <v>6.5330640000000013</v>
      </c>
      <c r="J239" s="85">
        <v>9109</v>
      </c>
      <c r="K239" s="73"/>
      <c r="L239" s="83">
        <v>2.2756501619999998</v>
      </c>
      <c r="M239" s="84">
        <v>2.1844836519399229E-8</v>
      </c>
      <c r="N239" s="84">
        <f t="shared" si="4"/>
        <v>1.7294678793367134E-3</v>
      </c>
      <c r="O239" s="84">
        <f>L239/'סכום נכסי הקרן'!$C$42</f>
        <v>2.9804174318054036E-4</v>
      </c>
    </row>
    <row r="240" spans="2:15">
      <c r="B240" s="76" t="s">
        <v>1482</v>
      </c>
      <c r="C240" s="73" t="s">
        <v>1483</v>
      </c>
      <c r="D240" s="86" t="s">
        <v>1375</v>
      </c>
      <c r="E240" s="86" t="s">
        <v>28</v>
      </c>
      <c r="F240" s="73"/>
      <c r="G240" s="86" t="s">
        <v>749</v>
      </c>
      <c r="H240" s="86" t="s">
        <v>121</v>
      </c>
      <c r="I240" s="83">
        <v>11.766540000000003</v>
      </c>
      <c r="J240" s="85">
        <v>4673</v>
      </c>
      <c r="K240" s="73"/>
      <c r="L240" s="83">
        <v>2.1026279840000006</v>
      </c>
      <c r="M240" s="84">
        <v>4.0119124395798641E-8</v>
      </c>
      <c r="N240" s="84">
        <f t="shared" si="4"/>
        <v>1.5979730194234092E-3</v>
      </c>
      <c r="O240" s="84">
        <f>L240/'סכום נכסי הקרן'!$C$42</f>
        <v>2.7538104058173139E-4</v>
      </c>
    </row>
    <row r="241" spans="2:15">
      <c r="B241" s="76" t="s">
        <v>1484</v>
      </c>
      <c r="C241" s="73" t="s">
        <v>1485</v>
      </c>
      <c r="D241" s="86" t="s">
        <v>28</v>
      </c>
      <c r="E241" s="86" t="s">
        <v>28</v>
      </c>
      <c r="F241" s="73"/>
      <c r="G241" s="86" t="s">
        <v>703</v>
      </c>
      <c r="H241" s="86" t="s">
        <v>123</v>
      </c>
      <c r="I241" s="83">
        <v>10.712820000000001</v>
      </c>
      <c r="J241" s="85">
        <v>9004</v>
      </c>
      <c r="K241" s="73"/>
      <c r="L241" s="83">
        <v>3.9095485720000012</v>
      </c>
      <c r="M241" s="84">
        <v>1.0931448979591837E-7</v>
      </c>
      <c r="N241" s="84">
        <f t="shared" si="4"/>
        <v>2.9712118281125847E-3</v>
      </c>
      <c r="O241" s="84">
        <f>L241/'סכום נכסי הקרן'!$C$42</f>
        <v>5.1203330411024432E-4</v>
      </c>
    </row>
    <row r="242" spans="2:15">
      <c r="B242" s="76" t="s">
        <v>1369</v>
      </c>
      <c r="C242" s="73" t="s">
        <v>1370</v>
      </c>
      <c r="D242" s="86" t="s">
        <v>110</v>
      </c>
      <c r="E242" s="86" t="s">
        <v>28</v>
      </c>
      <c r="F242" s="73"/>
      <c r="G242" s="86" t="s">
        <v>116</v>
      </c>
      <c r="H242" s="86" t="s">
        <v>124</v>
      </c>
      <c r="I242" s="83">
        <v>115.90987000000001</v>
      </c>
      <c r="J242" s="85">
        <v>1143</v>
      </c>
      <c r="K242" s="73"/>
      <c r="L242" s="83">
        <v>6.1975149580000011</v>
      </c>
      <c r="M242" s="84">
        <v>6.4732800337158252E-7</v>
      </c>
      <c r="N242" s="84">
        <f t="shared" si="4"/>
        <v>4.7100398956532686E-3</v>
      </c>
      <c r="O242" s="84">
        <f>L242/'סכום נכסי הקרן'!$C$42</f>
        <v>8.1168810229003644E-4</v>
      </c>
    </row>
    <row r="243" spans="2:15">
      <c r="B243" s="76" t="s">
        <v>1486</v>
      </c>
      <c r="C243" s="73" t="s">
        <v>1487</v>
      </c>
      <c r="D243" s="86" t="s">
        <v>1353</v>
      </c>
      <c r="E243" s="86" t="s">
        <v>28</v>
      </c>
      <c r="F243" s="73"/>
      <c r="G243" s="86" t="s">
        <v>749</v>
      </c>
      <c r="H243" s="86" t="s">
        <v>121</v>
      </c>
      <c r="I243" s="83">
        <v>6.2872370000000011</v>
      </c>
      <c r="J243" s="85">
        <v>5868</v>
      </c>
      <c r="K243" s="73"/>
      <c r="L243" s="83">
        <v>1.4108077530000003</v>
      </c>
      <c r="M243" s="84">
        <v>8.0057828732942962E-9</v>
      </c>
      <c r="N243" s="84">
        <f t="shared" si="4"/>
        <v>1.0721976222339506E-3</v>
      </c>
      <c r="O243" s="84">
        <f>L243/'סכום נכסי הקרן'!$C$42</f>
        <v>1.8477339312436081E-4</v>
      </c>
    </row>
    <row r="244" spans="2:15">
      <c r="B244" s="76" t="s">
        <v>1488</v>
      </c>
      <c r="C244" s="73" t="s">
        <v>1489</v>
      </c>
      <c r="D244" s="86" t="s">
        <v>1375</v>
      </c>
      <c r="E244" s="86" t="s">
        <v>28</v>
      </c>
      <c r="F244" s="73"/>
      <c r="G244" s="86" t="s">
        <v>716</v>
      </c>
      <c r="H244" s="86" t="s">
        <v>121</v>
      </c>
      <c r="I244" s="83">
        <v>5.1281040000000004</v>
      </c>
      <c r="J244" s="85">
        <v>32357</v>
      </c>
      <c r="K244" s="73"/>
      <c r="L244" s="83">
        <v>6.3451655380000007</v>
      </c>
      <c r="M244" s="84">
        <v>1.5555213254782194E-8</v>
      </c>
      <c r="N244" s="84">
        <f t="shared" si="4"/>
        <v>4.8222526336828301E-3</v>
      </c>
      <c r="O244" s="84">
        <f>L244/'סכום נכסי הקרן'!$C$42</f>
        <v>8.3102588846633609E-4</v>
      </c>
    </row>
    <row r="245" spans="2:15">
      <c r="B245" s="76" t="s">
        <v>1490</v>
      </c>
      <c r="C245" s="73" t="s">
        <v>1491</v>
      </c>
      <c r="D245" s="86" t="s">
        <v>1375</v>
      </c>
      <c r="E245" s="86" t="s">
        <v>28</v>
      </c>
      <c r="F245" s="73"/>
      <c r="G245" s="86" t="s">
        <v>691</v>
      </c>
      <c r="H245" s="86" t="s">
        <v>121</v>
      </c>
      <c r="I245" s="83">
        <v>10.502076000000002</v>
      </c>
      <c r="J245" s="85">
        <v>14502</v>
      </c>
      <c r="K245" s="73"/>
      <c r="L245" s="83">
        <v>5.8239942990000007</v>
      </c>
      <c r="M245" s="84">
        <v>3.613822380772239E-9</v>
      </c>
      <c r="N245" s="84">
        <f t="shared" si="4"/>
        <v>4.426168502415285E-3</v>
      </c>
      <c r="O245" s="84">
        <f>L245/'סכום נכסי הקרן'!$C$42</f>
        <v>7.6276812760268627E-4</v>
      </c>
    </row>
    <row r="246" spans="2:15">
      <c r="B246" s="76" t="s">
        <v>1492</v>
      </c>
      <c r="C246" s="73" t="s">
        <v>1493</v>
      </c>
      <c r="D246" s="86" t="s">
        <v>1375</v>
      </c>
      <c r="E246" s="86" t="s">
        <v>28</v>
      </c>
      <c r="F246" s="73"/>
      <c r="G246" s="86" t="s">
        <v>752</v>
      </c>
      <c r="H246" s="86" t="s">
        <v>121</v>
      </c>
      <c r="I246" s="83">
        <v>5.2686000000000011</v>
      </c>
      <c r="J246" s="85">
        <v>11223</v>
      </c>
      <c r="K246" s="73"/>
      <c r="L246" s="83">
        <v>2.2611119960000003</v>
      </c>
      <c r="M246" s="84">
        <v>2.1061564408679296E-8</v>
      </c>
      <c r="N246" s="84">
        <f t="shared" si="4"/>
        <v>1.7184190408371409E-3</v>
      </c>
      <c r="O246" s="84">
        <f>L246/'סכום נכסי הקרן'!$C$42</f>
        <v>2.9613768059234369E-4</v>
      </c>
    </row>
    <row r="247" spans="2:15">
      <c r="B247" s="76" t="s">
        <v>1494</v>
      </c>
      <c r="C247" s="73" t="s">
        <v>1495</v>
      </c>
      <c r="D247" s="86" t="s">
        <v>28</v>
      </c>
      <c r="E247" s="86" t="s">
        <v>28</v>
      </c>
      <c r="F247" s="73"/>
      <c r="G247" s="86" t="s">
        <v>752</v>
      </c>
      <c r="H247" s="86" t="s">
        <v>123</v>
      </c>
      <c r="I247" s="83">
        <v>1.4400840000000001</v>
      </c>
      <c r="J247" s="85">
        <v>71640</v>
      </c>
      <c r="K247" s="73"/>
      <c r="L247" s="83">
        <v>4.181486715000001</v>
      </c>
      <c r="M247" s="84">
        <v>2.868416670583952E-9</v>
      </c>
      <c r="N247" s="84">
        <f t="shared" si="4"/>
        <v>3.1778816806841389E-3</v>
      </c>
      <c r="O247" s="84">
        <f>L247/'סכום נכסי הקרן'!$C$42</f>
        <v>5.476490237539736E-4</v>
      </c>
    </row>
    <row r="248" spans="2:15">
      <c r="B248" s="76" t="s">
        <v>1496</v>
      </c>
      <c r="C248" s="73" t="s">
        <v>1497</v>
      </c>
      <c r="D248" s="86" t="s">
        <v>1375</v>
      </c>
      <c r="E248" s="86" t="s">
        <v>28</v>
      </c>
      <c r="F248" s="73"/>
      <c r="G248" s="86" t="s">
        <v>749</v>
      </c>
      <c r="H248" s="86" t="s">
        <v>121</v>
      </c>
      <c r="I248" s="83">
        <v>3.3367800000000005</v>
      </c>
      <c r="J248" s="85">
        <v>39591</v>
      </c>
      <c r="K248" s="73"/>
      <c r="L248" s="83">
        <v>5.0517509150000004</v>
      </c>
      <c r="M248" s="84">
        <v>3.5693293032688312E-9</v>
      </c>
      <c r="N248" s="84">
        <f t="shared" si="4"/>
        <v>3.8392724364204596E-3</v>
      </c>
      <c r="O248" s="84">
        <f>L248/'סכום נכסי הקרן'!$C$42</f>
        <v>6.6162746539970589E-4</v>
      </c>
    </row>
    <row r="249" spans="2:15">
      <c r="B249" s="76" t="s">
        <v>1498</v>
      </c>
      <c r="C249" s="73" t="s">
        <v>1499</v>
      </c>
      <c r="D249" s="86" t="s">
        <v>1353</v>
      </c>
      <c r="E249" s="86" t="s">
        <v>28</v>
      </c>
      <c r="F249" s="73"/>
      <c r="G249" s="86" t="s">
        <v>783</v>
      </c>
      <c r="H249" s="86" t="s">
        <v>121</v>
      </c>
      <c r="I249" s="83">
        <v>9.9400919999999999</v>
      </c>
      <c r="J249" s="85">
        <v>30021</v>
      </c>
      <c r="K249" s="73"/>
      <c r="L249" s="83">
        <v>11.411255834000002</v>
      </c>
      <c r="M249" s="84">
        <v>4.4723162412026184E-9</v>
      </c>
      <c r="N249" s="84">
        <f t="shared" si="4"/>
        <v>8.6724228342953385E-3</v>
      </c>
      <c r="O249" s="84">
        <f>L249/'סכום נכסי הקרן'!$C$42</f>
        <v>1.4945313815966374E-3</v>
      </c>
    </row>
    <row r="250" spans="2:15">
      <c r="B250" s="76" t="s">
        <v>1500</v>
      </c>
      <c r="C250" s="73" t="s">
        <v>1501</v>
      </c>
      <c r="D250" s="86" t="s">
        <v>1353</v>
      </c>
      <c r="E250" s="86" t="s">
        <v>28</v>
      </c>
      <c r="F250" s="73"/>
      <c r="G250" s="86" t="s">
        <v>749</v>
      </c>
      <c r="H250" s="86" t="s">
        <v>121</v>
      </c>
      <c r="I250" s="83">
        <v>7.7975280000000007</v>
      </c>
      <c r="J250" s="85">
        <v>31575</v>
      </c>
      <c r="K250" s="73"/>
      <c r="L250" s="83">
        <v>9.4149536380000001</v>
      </c>
      <c r="M250" s="84">
        <v>1.0494987851243542E-9</v>
      </c>
      <c r="N250" s="84">
        <f t="shared" si="4"/>
        <v>7.1552561875568889E-3</v>
      </c>
      <c r="O250" s="84">
        <f>L250/'סכום נכסי הקרן'!$C$42</f>
        <v>1.2330758220619195E-3</v>
      </c>
    </row>
    <row r="251" spans="2:15">
      <c r="B251" s="76" t="s">
        <v>1502</v>
      </c>
      <c r="C251" s="73" t="s">
        <v>1503</v>
      </c>
      <c r="D251" s="86" t="s">
        <v>1375</v>
      </c>
      <c r="E251" s="86" t="s">
        <v>28</v>
      </c>
      <c r="F251" s="73"/>
      <c r="G251" s="86" t="s">
        <v>716</v>
      </c>
      <c r="H251" s="86" t="s">
        <v>121</v>
      </c>
      <c r="I251" s="83">
        <v>16.022515000000002</v>
      </c>
      <c r="J251" s="85">
        <v>8167</v>
      </c>
      <c r="K251" s="73"/>
      <c r="L251" s="83">
        <v>5.0039288760000007</v>
      </c>
      <c r="M251" s="84">
        <v>9.6697876670511976E-9</v>
      </c>
      <c r="N251" s="84">
        <f t="shared" si="4"/>
        <v>3.8029282382849258E-3</v>
      </c>
      <c r="O251" s="84">
        <f>L251/'סכום נכסי הקרן'!$C$42</f>
        <v>6.5536421628347038E-4</v>
      </c>
    </row>
    <row r="252" spans="2:15">
      <c r="B252" s="76" t="s">
        <v>1504</v>
      </c>
      <c r="C252" s="73" t="s">
        <v>1505</v>
      </c>
      <c r="D252" s="86" t="s">
        <v>1353</v>
      </c>
      <c r="E252" s="86" t="s">
        <v>28</v>
      </c>
      <c r="F252" s="73"/>
      <c r="G252" s="86" t="s">
        <v>1355</v>
      </c>
      <c r="H252" s="86" t="s">
        <v>121</v>
      </c>
      <c r="I252" s="83">
        <v>3.8636400000000011</v>
      </c>
      <c r="J252" s="85">
        <v>7588</v>
      </c>
      <c r="K252" s="73"/>
      <c r="L252" s="83">
        <v>1.1210935640000002</v>
      </c>
      <c r="M252" s="84">
        <v>1.8504806872685777E-8</v>
      </c>
      <c r="N252" s="84">
        <f t="shared" si="4"/>
        <v>8.5201817970345769E-4</v>
      </c>
      <c r="O252" s="84">
        <f>L252/'סכום נכסי הקרן'!$C$42</f>
        <v>1.4682954597440657E-4</v>
      </c>
    </row>
    <row r="253" spans="2:15">
      <c r="B253" s="76" t="s">
        <v>1506</v>
      </c>
      <c r="C253" s="73" t="s">
        <v>1507</v>
      </c>
      <c r="D253" s="86" t="s">
        <v>1353</v>
      </c>
      <c r="E253" s="86" t="s">
        <v>28</v>
      </c>
      <c r="F253" s="73"/>
      <c r="G253" s="86" t="s">
        <v>783</v>
      </c>
      <c r="H253" s="86" t="s">
        <v>121</v>
      </c>
      <c r="I253" s="83">
        <v>2.0371920000000001</v>
      </c>
      <c r="J253" s="85">
        <v>37760</v>
      </c>
      <c r="K253" s="73"/>
      <c r="L253" s="83">
        <v>2.9415879060000005</v>
      </c>
      <c r="M253" s="84">
        <v>4.5971046733455573E-9</v>
      </c>
      <c r="N253" s="84">
        <f t="shared" si="4"/>
        <v>2.2355728848942225E-3</v>
      </c>
      <c r="O253" s="84">
        <f>L253/'סכום נכסי הקרן'!$C$42</f>
        <v>3.8525956311866345E-4</v>
      </c>
    </row>
    <row r="254" spans="2:15">
      <c r="B254" s="76" t="s">
        <v>1508</v>
      </c>
      <c r="C254" s="73" t="s">
        <v>1509</v>
      </c>
      <c r="D254" s="86" t="s">
        <v>1353</v>
      </c>
      <c r="E254" s="86" t="s">
        <v>28</v>
      </c>
      <c r="F254" s="73"/>
      <c r="G254" s="86" t="s">
        <v>1419</v>
      </c>
      <c r="H254" s="86" t="s">
        <v>121</v>
      </c>
      <c r="I254" s="83">
        <v>9.378108000000001</v>
      </c>
      <c r="J254" s="85">
        <v>43499</v>
      </c>
      <c r="K254" s="73"/>
      <c r="L254" s="83">
        <v>15.599561353000002</v>
      </c>
      <c r="M254" s="84">
        <v>3.7968048582995959E-9</v>
      </c>
      <c r="N254" s="84">
        <f t="shared" si="4"/>
        <v>1.1855486727382075E-2</v>
      </c>
      <c r="O254" s="84">
        <f>L254/'סכום נכסי הקרן'!$C$42</f>
        <v>2.0430734636354485E-3</v>
      </c>
    </row>
    <row r="255" spans="2:15">
      <c r="B255" s="76" t="s">
        <v>1403</v>
      </c>
      <c r="C255" s="73" t="s">
        <v>1404</v>
      </c>
      <c r="D255" s="86" t="s">
        <v>1375</v>
      </c>
      <c r="E255" s="86" t="s">
        <v>28</v>
      </c>
      <c r="F255" s="73"/>
      <c r="G255" s="86" t="s">
        <v>518</v>
      </c>
      <c r="H255" s="86" t="s">
        <v>121</v>
      </c>
      <c r="I255" s="83">
        <v>30.918486000000009</v>
      </c>
      <c r="J255" s="85">
        <v>6992</v>
      </c>
      <c r="K255" s="73"/>
      <c r="L255" s="83">
        <v>8.2668017319999993</v>
      </c>
      <c r="M255" s="84">
        <v>5.1308188899185341E-7</v>
      </c>
      <c r="N255" s="84">
        <f t="shared" si="4"/>
        <v>6.2826739799819505E-3</v>
      </c>
      <c r="O255" s="84">
        <f>L255/'סכום נכסי הקרן'!$C$42</f>
        <v>1.0827024469208331E-3</v>
      </c>
    </row>
    <row r="256" spans="2:15">
      <c r="B256" s="76" t="s">
        <v>1510</v>
      </c>
      <c r="C256" s="73" t="s">
        <v>1511</v>
      </c>
      <c r="D256" s="86" t="s">
        <v>1353</v>
      </c>
      <c r="E256" s="86" t="s">
        <v>28</v>
      </c>
      <c r="F256" s="73"/>
      <c r="G256" s="86" t="s">
        <v>749</v>
      </c>
      <c r="H256" s="86" t="s">
        <v>121</v>
      </c>
      <c r="I256" s="83">
        <v>8.631260000000001</v>
      </c>
      <c r="J256" s="85">
        <v>23444</v>
      </c>
      <c r="K256" s="73"/>
      <c r="L256" s="83">
        <v>7.7379117130000017</v>
      </c>
      <c r="M256" s="84">
        <v>2.7969575255437716E-8</v>
      </c>
      <c r="N256" s="84">
        <f t="shared" si="4"/>
        <v>5.8807236649307216E-3</v>
      </c>
      <c r="O256" s="84">
        <f>L256/'סכום נכסי הקרן'!$C$42</f>
        <v>1.013433757978324E-3</v>
      </c>
    </row>
    <row r="257" spans="2:15">
      <c r="B257" s="76" t="s">
        <v>1512</v>
      </c>
      <c r="C257" s="73" t="s">
        <v>1513</v>
      </c>
      <c r="D257" s="86" t="s">
        <v>1353</v>
      </c>
      <c r="E257" s="86" t="s">
        <v>28</v>
      </c>
      <c r="F257" s="73"/>
      <c r="G257" s="86" t="s">
        <v>716</v>
      </c>
      <c r="H257" s="86" t="s">
        <v>121</v>
      </c>
      <c r="I257" s="83">
        <v>77.111760000000018</v>
      </c>
      <c r="J257" s="85">
        <v>612</v>
      </c>
      <c r="K257" s="73"/>
      <c r="L257" s="83">
        <v>1.8046372660000001</v>
      </c>
      <c r="M257" s="84">
        <v>2.1469348976049027E-7</v>
      </c>
      <c r="N257" s="84">
        <f t="shared" si="4"/>
        <v>1.3715035103014331E-3</v>
      </c>
      <c r="O257" s="84">
        <f>L257/'סכום נכסי הקרן'!$C$42</f>
        <v>2.3635321700524395E-4</v>
      </c>
    </row>
    <row r="258" spans="2:15">
      <c r="B258" s="76" t="s">
        <v>1514</v>
      </c>
      <c r="C258" s="73" t="s">
        <v>1515</v>
      </c>
      <c r="D258" s="86" t="s">
        <v>1375</v>
      </c>
      <c r="E258" s="86" t="s">
        <v>28</v>
      </c>
      <c r="F258" s="73"/>
      <c r="G258" s="86" t="s">
        <v>791</v>
      </c>
      <c r="H258" s="86" t="s">
        <v>121</v>
      </c>
      <c r="I258" s="83">
        <v>62.766588000000013</v>
      </c>
      <c r="J258" s="85">
        <v>3317</v>
      </c>
      <c r="K258" s="73"/>
      <c r="L258" s="83">
        <v>7.9614445760000008</v>
      </c>
      <c r="M258" s="84">
        <v>1.1117080670133104E-8</v>
      </c>
      <c r="N258" s="84">
        <f t="shared" si="4"/>
        <v>6.0506060629329289E-3</v>
      </c>
      <c r="O258" s="84">
        <f>L258/'סכום נכסי הקרן'!$C$42</f>
        <v>1.0427098414726799E-3</v>
      </c>
    </row>
    <row r="259" spans="2:15">
      <c r="B259" s="76" t="s">
        <v>1516</v>
      </c>
      <c r="C259" s="73" t="s">
        <v>1517</v>
      </c>
      <c r="D259" s="86" t="s">
        <v>1375</v>
      </c>
      <c r="E259" s="86" t="s">
        <v>28</v>
      </c>
      <c r="F259" s="73"/>
      <c r="G259" s="86" t="s">
        <v>1355</v>
      </c>
      <c r="H259" s="86" t="s">
        <v>121</v>
      </c>
      <c r="I259" s="83">
        <v>16.332660000000004</v>
      </c>
      <c r="J259" s="85">
        <v>3562</v>
      </c>
      <c r="K259" s="73"/>
      <c r="L259" s="83">
        <v>2.2246859910000003</v>
      </c>
      <c r="M259" s="84">
        <v>5.2355647517518277E-8</v>
      </c>
      <c r="N259" s="84">
        <f t="shared" si="4"/>
        <v>1.6907356971176072E-3</v>
      </c>
      <c r="O259" s="84">
        <f>L259/'סכום נכסי הקרן'!$C$42</f>
        <v>2.9136696925516624E-4</v>
      </c>
    </row>
    <row r="260" spans="2:15">
      <c r="B260" s="76" t="s">
        <v>1518</v>
      </c>
      <c r="C260" s="73" t="s">
        <v>1519</v>
      </c>
      <c r="D260" s="86" t="s">
        <v>28</v>
      </c>
      <c r="E260" s="86" t="s">
        <v>28</v>
      </c>
      <c r="F260" s="73"/>
      <c r="G260" s="86" t="s">
        <v>1355</v>
      </c>
      <c r="H260" s="86" t="s">
        <v>121</v>
      </c>
      <c r="I260" s="83">
        <v>1.2855380000000003</v>
      </c>
      <c r="J260" s="85">
        <v>126000</v>
      </c>
      <c r="K260" s="73"/>
      <c r="L260" s="83">
        <v>6.1940325400000011</v>
      </c>
      <c r="M260" s="84">
        <v>5.3835210463402907E-9</v>
      </c>
      <c r="N260" s="84">
        <f t="shared" si="4"/>
        <v>4.7073932981340216E-3</v>
      </c>
      <c r="O260" s="84">
        <f>L260/'סכום נכסי הקרן'!$C$42</f>
        <v>8.1123201024718434E-4</v>
      </c>
    </row>
    <row r="261" spans="2:15">
      <c r="B261" s="76" t="s">
        <v>1520</v>
      </c>
      <c r="C261" s="73" t="s">
        <v>1521</v>
      </c>
      <c r="D261" s="86" t="s">
        <v>1375</v>
      </c>
      <c r="E261" s="86" t="s">
        <v>28</v>
      </c>
      <c r="F261" s="73"/>
      <c r="G261" s="86" t="s">
        <v>749</v>
      </c>
      <c r="H261" s="86" t="s">
        <v>121</v>
      </c>
      <c r="I261" s="83">
        <v>20.446300000000004</v>
      </c>
      <c r="J261" s="85">
        <v>1686</v>
      </c>
      <c r="K261" s="73"/>
      <c r="L261" s="83">
        <v>1.3182269390000001</v>
      </c>
      <c r="M261" s="84">
        <v>8.4426124830506095E-8</v>
      </c>
      <c r="N261" s="84">
        <f t="shared" si="4"/>
        <v>1.0018372712759956E-3</v>
      </c>
      <c r="O261" s="84">
        <f>L261/'סכום נכסי הקרן'!$C$42</f>
        <v>1.7264809036456277E-4</v>
      </c>
    </row>
    <row r="262" spans="2:15">
      <c r="B262" s="76" t="s">
        <v>1522</v>
      </c>
      <c r="C262" s="73" t="s">
        <v>1523</v>
      </c>
      <c r="D262" s="86" t="s">
        <v>1353</v>
      </c>
      <c r="E262" s="86" t="s">
        <v>28</v>
      </c>
      <c r="F262" s="73"/>
      <c r="G262" s="86" t="s">
        <v>783</v>
      </c>
      <c r="H262" s="86" t="s">
        <v>121</v>
      </c>
      <c r="I262" s="83">
        <v>97.652551000000017</v>
      </c>
      <c r="J262" s="85">
        <v>379</v>
      </c>
      <c r="K262" s="73"/>
      <c r="L262" s="83">
        <v>1.4152745170000003</v>
      </c>
      <c r="M262" s="84">
        <v>3.2437462372364002E-7</v>
      </c>
      <c r="N262" s="84">
        <f t="shared" si="4"/>
        <v>1.0755923113612935E-3</v>
      </c>
      <c r="O262" s="84">
        <f>L262/'סכום נכסי הקרן'!$C$42</f>
        <v>1.8535840489425695E-4</v>
      </c>
    </row>
    <row r="263" spans="2:15">
      <c r="B263" s="76" t="s">
        <v>1524</v>
      </c>
      <c r="C263" s="73" t="s">
        <v>1525</v>
      </c>
      <c r="D263" s="86" t="s">
        <v>1375</v>
      </c>
      <c r="E263" s="86" t="s">
        <v>28</v>
      </c>
      <c r="F263" s="73"/>
      <c r="G263" s="86" t="s">
        <v>1419</v>
      </c>
      <c r="H263" s="86" t="s">
        <v>121</v>
      </c>
      <c r="I263" s="83">
        <v>25.113660000000003</v>
      </c>
      <c r="J263" s="85">
        <v>8690</v>
      </c>
      <c r="K263" s="83">
        <v>4.524239800000001E-2</v>
      </c>
      <c r="L263" s="83">
        <v>8.3906522520000024</v>
      </c>
      <c r="M263" s="84">
        <v>4.8422009969208408E-9</v>
      </c>
      <c r="N263" s="84">
        <f t="shared" si="4"/>
        <v>6.3767989468841149E-3</v>
      </c>
      <c r="O263" s="84">
        <f>L263/'סכום נכסי הקרן'!$C$42</f>
        <v>1.0989231408970004E-3</v>
      </c>
    </row>
    <row r="264" spans="2:15">
      <c r="B264" s="76" t="s">
        <v>1526</v>
      </c>
      <c r="C264" s="73" t="s">
        <v>1527</v>
      </c>
      <c r="D264" s="86" t="s">
        <v>1353</v>
      </c>
      <c r="E264" s="86" t="s">
        <v>28</v>
      </c>
      <c r="F264" s="73"/>
      <c r="G264" s="86" t="s">
        <v>794</v>
      </c>
      <c r="H264" s="86" t="s">
        <v>121</v>
      </c>
      <c r="I264" s="83">
        <v>58.418000000000013</v>
      </c>
      <c r="J264" s="85">
        <v>195</v>
      </c>
      <c r="K264" s="73"/>
      <c r="L264" s="83">
        <v>0.43561134200000007</v>
      </c>
      <c r="M264" s="84">
        <v>3.5082477301890023E-7</v>
      </c>
      <c r="N264" s="84">
        <f t="shared" si="4"/>
        <v>3.3105959626133434E-4</v>
      </c>
      <c r="O264" s="84">
        <f>L264/'סכום נכסי הקרן'!$C$42</f>
        <v>5.7051987114219086E-5</v>
      </c>
    </row>
    <row r="265" spans="2:15">
      <c r="B265" s="76" t="s">
        <v>1528</v>
      </c>
      <c r="C265" s="73" t="s">
        <v>1529</v>
      </c>
      <c r="D265" s="86" t="s">
        <v>1353</v>
      </c>
      <c r="E265" s="86" t="s">
        <v>28</v>
      </c>
      <c r="F265" s="73"/>
      <c r="G265" s="86" t="s">
        <v>711</v>
      </c>
      <c r="H265" s="86" t="s">
        <v>121</v>
      </c>
      <c r="I265" s="83">
        <v>3.0733500000000005</v>
      </c>
      <c r="J265" s="85">
        <v>25022</v>
      </c>
      <c r="K265" s="73"/>
      <c r="L265" s="83">
        <v>2.9407081480000006</v>
      </c>
      <c r="M265" s="84">
        <v>9.6829091290284239E-10</v>
      </c>
      <c r="N265" s="84">
        <f t="shared" si="4"/>
        <v>2.234904278959973E-3</v>
      </c>
      <c r="O265" s="84">
        <f>L265/'סכום נכסי הקרן'!$C$42</f>
        <v>3.8514434127469315E-4</v>
      </c>
    </row>
    <row r="266" spans="2:15">
      <c r="B266" s="76" t="s">
        <v>1433</v>
      </c>
      <c r="C266" s="73" t="s">
        <v>1434</v>
      </c>
      <c r="D266" s="86" t="s">
        <v>1353</v>
      </c>
      <c r="E266" s="86" t="s">
        <v>28</v>
      </c>
      <c r="F266" s="73"/>
      <c r="G266" s="86" t="s">
        <v>749</v>
      </c>
      <c r="H266" s="86" t="s">
        <v>121</v>
      </c>
      <c r="I266" s="83">
        <v>6.3383530000000006</v>
      </c>
      <c r="J266" s="85">
        <v>2299</v>
      </c>
      <c r="K266" s="73"/>
      <c r="L266" s="83">
        <v>0.55722844399999993</v>
      </c>
      <c r="M266" s="84">
        <v>9.8618978649324476E-8</v>
      </c>
      <c r="N266" s="84">
        <f t="shared" si="4"/>
        <v>4.2348719124023974E-4</v>
      </c>
      <c r="O266" s="84">
        <f>L266/'סכום נכסי הקרן'!$C$42</f>
        <v>7.2980170490520284E-5</v>
      </c>
    </row>
    <row r="267" spans="2:15">
      <c r="B267" s="76" t="s">
        <v>1530</v>
      </c>
      <c r="C267" s="73" t="s">
        <v>1531</v>
      </c>
      <c r="D267" s="86" t="s">
        <v>28</v>
      </c>
      <c r="E267" s="86" t="s">
        <v>28</v>
      </c>
      <c r="F267" s="73"/>
      <c r="G267" s="86" t="s">
        <v>703</v>
      </c>
      <c r="H267" s="86" t="s">
        <v>123</v>
      </c>
      <c r="I267" s="83">
        <v>20.898780000000002</v>
      </c>
      <c r="J267" s="85">
        <v>10502</v>
      </c>
      <c r="K267" s="73"/>
      <c r="L267" s="83">
        <v>8.8957028450000006</v>
      </c>
      <c r="M267" s="84">
        <v>3.4990056886103635E-8</v>
      </c>
      <c r="N267" s="84">
        <f t="shared" si="4"/>
        <v>6.7606315731019301E-3</v>
      </c>
      <c r="O267" s="84">
        <f>L267/'סכום נכסי הקרן'!$C$42</f>
        <v>1.1650695818770992E-3</v>
      </c>
    </row>
    <row r="268" spans="2:15">
      <c r="B268" s="76" t="s">
        <v>1532</v>
      </c>
      <c r="C268" s="73" t="s">
        <v>1533</v>
      </c>
      <c r="D268" s="86" t="s">
        <v>1375</v>
      </c>
      <c r="E268" s="86" t="s">
        <v>28</v>
      </c>
      <c r="F268" s="73"/>
      <c r="G268" s="86" t="s">
        <v>749</v>
      </c>
      <c r="H268" s="86" t="s">
        <v>121</v>
      </c>
      <c r="I268" s="83">
        <v>5.4442200000000005</v>
      </c>
      <c r="J268" s="85">
        <v>23001</v>
      </c>
      <c r="K268" s="73"/>
      <c r="L268" s="83">
        <v>4.7885085610000004</v>
      </c>
      <c r="M268" s="84">
        <v>3.3882636322530802E-9</v>
      </c>
      <c r="N268" s="84">
        <f t="shared" si="4"/>
        <v>3.6392112832053002E-3</v>
      </c>
      <c r="O268" s="84">
        <f>L268/'סכום נכסי הקרן'!$C$42</f>
        <v>6.2715063263550142E-4</v>
      </c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20" t="s">
        <v>206</v>
      </c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20" t="s">
        <v>101</v>
      </c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20" t="s">
        <v>189</v>
      </c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20" t="s">
        <v>197</v>
      </c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20" t="s">
        <v>203</v>
      </c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24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24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25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24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24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25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2"/>
      <c r="F401" s="112"/>
      <c r="G401" s="112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2"/>
      <c r="F402" s="112"/>
      <c r="G402" s="112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2"/>
      <c r="F403" s="112"/>
      <c r="G403" s="112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2"/>
      <c r="F404" s="112"/>
      <c r="G404" s="112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2"/>
      <c r="F405" s="112"/>
      <c r="G405" s="112"/>
      <c r="H405" s="113"/>
      <c r="I405" s="113"/>
      <c r="J405" s="113"/>
      <c r="K405" s="113"/>
      <c r="L405" s="113"/>
      <c r="M405" s="113"/>
      <c r="N405" s="113"/>
      <c r="O405" s="113"/>
    </row>
    <row r="406" spans="2:15">
      <c r="B406" s="112"/>
      <c r="C406" s="112"/>
      <c r="D406" s="112"/>
      <c r="E406" s="112"/>
      <c r="F406" s="112"/>
      <c r="G406" s="112"/>
      <c r="H406" s="113"/>
      <c r="I406" s="113"/>
      <c r="J406" s="113"/>
      <c r="K406" s="113"/>
      <c r="L406" s="113"/>
      <c r="M406" s="113"/>
      <c r="N406" s="113"/>
      <c r="O406" s="113"/>
    </row>
    <row r="407" spans="2:15">
      <c r="B407" s="112"/>
      <c r="C407" s="112"/>
      <c r="D407" s="112"/>
      <c r="E407" s="112"/>
      <c r="F407" s="112"/>
      <c r="G407" s="112"/>
      <c r="H407" s="113"/>
      <c r="I407" s="113"/>
      <c r="J407" s="113"/>
      <c r="K407" s="113"/>
      <c r="L407" s="113"/>
      <c r="M407" s="113"/>
      <c r="N407" s="113"/>
      <c r="O407" s="113"/>
    </row>
    <row r="408" spans="2:15">
      <c r="B408" s="112"/>
      <c r="C408" s="112"/>
      <c r="D408" s="112"/>
      <c r="E408" s="112"/>
      <c r="F408" s="112"/>
      <c r="G408" s="112"/>
      <c r="H408" s="113"/>
      <c r="I408" s="113"/>
      <c r="J408" s="113"/>
      <c r="K408" s="113"/>
      <c r="L408" s="113"/>
      <c r="M408" s="113"/>
      <c r="N408" s="113"/>
      <c r="O408" s="113"/>
    </row>
    <row r="409" spans="2:15">
      <c r="B409" s="112"/>
      <c r="C409" s="112"/>
      <c r="D409" s="112"/>
      <c r="E409" s="112"/>
      <c r="F409" s="112"/>
      <c r="G409" s="112"/>
      <c r="H409" s="113"/>
      <c r="I409" s="113"/>
      <c r="J409" s="113"/>
      <c r="K409" s="113"/>
      <c r="L409" s="113"/>
      <c r="M409" s="113"/>
      <c r="N409" s="113"/>
      <c r="O409" s="113"/>
    </row>
    <row r="410" spans="2:15">
      <c r="B410" s="112"/>
      <c r="C410" s="112"/>
      <c r="D410" s="112"/>
      <c r="E410" s="112"/>
      <c r="F410" s="112"/>
      <c r="G410" s="112"/>
      <c r="H410" s="113"/>
      <c r="I410" s="113"/>
      <c r="J410" s="113"/>
      <c r="K410" s="113"/>
      <c r="L410" s="113"/>
      <c r="M410" s="113"/>
      <c r="N410" s="113"/>
      <c r="O410" s="113"/>
    </row>
    <row r="411" spans="2:15">
      <c r="B411" s="112"/>
      <c r="C411" s="112"/>
      <c r="D411" s="112"/>
      <c r="E411" s="112"/>
      <c r="F411" s="112"/>
      <c r="G411" s="112"/>
      <c r="H411" s="113"/>
      <c r="I411" s="113"/>
      <c r="J411" s="113"/>
      <c r="K411" s="113"/>
      <c r="L411" s="113"/>
      <c r="M411" s="113"/>
      <c r="N411" s="113"/>
      <c r="O411" s="113"/>
    </row>
    <row r="412" spans="2:15">
      <c r="B412" s="112"/>
      <c r="C412" s="112"/>
      <c r="D412" s="112"/>
      <c r="E412" s="112"/>
      <c r="F412" s="112"/>
      <c r="G412" s="112"/>
      <c r="H412" s="113"/>
      <c r="I412" s="113"/>
      <c r="J412" s="113"/>
      <c r="K412" s="113"/>
      <c r="L412" s="113"/>
      <c r="M412" s="113"/>
      <c r="N412" s="113"/>
      <c r="O412" s="113"/>
    </row>
    <row r="413" spans="2:15">
      <c r="B413" s="112"/>
      <c r="C413" s="112"/>
      <c r="D413" s="112"/>
      <c r="E413" s="112"/>
      <c r="F413" s="112"/>
      <c r="G413" s="112"/>
      <c r="H413" s="113"/>
      <c r="I413" s="113"/>
      <c r="J413" s="113"/>
      <c r="K413" s="113"/>
      <c r="L413" s="113"/>
      <c r="M413" s="113"/>
      <c r="N413" s="113"/>
      <c r="O413" s="113"/>
    </row>
    <row r="414" spans="2:15">
      <c r="B414" s="112"/>
      <c r="C414" s="112"/>
      <c r="D414" s="112"/>
      <c r="E414" s="112"/>
      <c r="F414" s="112"/>
      <c r="G414" s="112"/>
      <c r="H414" s="113"/>
      <c r="I414" s="113"/>
      <c r="J414" s="113"/>
      <c r="K414" s="113"/>
      <c r="L414" s="113"/>
      <c r="M414" s="113"/>
      <c r="N414" s="113"/>
      <c r="O414" s="113"/>
    </row>
    <row r="415" spans="2:15">
      <c r="B415" s="112"/>
      <c r="C415" s="112"/>
      <c r="D415" s="112"/>
      <c r="E415" s="112"/>
      <c r="F415" s="112"/>
      <c r="G415" s="112"/>
      <c r="H415" s="113"/>
      <c r="I415" s="113"/>
      <c r="J415" s="113"/>
      <c r="K415" s="113"/>
      <c r="L415" s="113"/>
      <c r="M415" s="113"/>
      <c r="N415" s="113"/>
      <c r="O415" s="113"/>
    </row>
    <row r="416" spans="2:15">
      <c r="B416" s="112"/>
      <c r="C416" s="112"/>
      <c r="D416" s="112"/>
      <c r="E416" s="112"/>
      <c r="F416" s="112"/>
      <c r="G416" s="112"/>
      <c r="H416" s="113"/>
      <c r="I416" s="113"/>
      <c r="J416" s="113"/>
      <c r="K416" s="113"/>
      <c r="L416" s="113"/>
      <c r="M416" s="113"/>
      <c r="N416" s="113"/>
      <c r="O416" s="113"/>
    </row>
    <row r="417" spans="2:15">
      <c r="B417" s="112"/>
      <c r="C417" s="112"/>
      <c r="D417" s="112"/>
      <c r="E417" s="112"/>
      <c r="F417" s="112"/>
      <c r="G417" s="112"/>
      <c r="H417" s="113"/>
      <c r="I417" s="113"/>
      <c r="J417" s="113"/>
      <c r="K417" s="113"/>
      <c r="L417" s="113"/>
      <c r="M417" s="113"/>
      <c r="N417" s="113"/>
      <c r="O417" s="113"/>
    </row>
    <row r="418" spans="2:15">
      <c r="B418" s="112"/>
      <c r="C418" s="112"/>
      <c r="D418" s="112"/>
      <c r="E418" s="112"/>
      <c r="F418" s="112"/>
      <c r="G418" s="112"/>
      <c r="H418" s="113"/>
      <c r="I418" s="113"/>
      <c r="J418" s="113"/>
      <c r="K418" s="113"/>
      <c r="L418" s="113"/>
      <c r="M418" s="113"/>
      <c r="N418" s="113"/>
      <c r="O418" s="113"/>
    </row>
    <row r="419" spans="2:15">
      <c r="B419" s="112"/>
      <c r="C419" s="112"/>
      <c r="D419" s="112"/>
      <c r="E419" s="112"/>
      <c r="F419" s="112"/>
      <c r="G419" s="112"/>
      <c r="H419" s="113"/>
      <c r="I419" s="113"/>
      <c r="J419" s="113"/>
      <c r="K419" s="113"/>
      <c r="L419" s="113"/>
      <c r="M419" s="113"/>
      <c r="N419" s="113"/>
      <c r="O419" s="113"/>
    </row>
    <row r="420" spans="2:15">
      <c r="B420" s="112"/>
      <c r="C420" s="112"/>
      <c r="D420" s="112"/>
      <c r="E420" s="112"/>
      <c r="F420" s="112"/>
      <c r="G420" s="112"/>
      <c r="H420" s="113"/>
      <c r="I420" s="113"/>
      <c r="J420" s="113"/>
      <c r="K420" s="113"/>
      <c r="L420" s="113"/>
      <c r="M420" s="113"/>
      <c r="N420" s="113"/>
      <c r="O420" s="113"/>
    </row>
    <row r="421" spans="2:15">
      <c r="B421" s="112"/>
      <c r="C421" s="112"/>
      <c r="D421" s="112"/>
      <c r="E421" s="112"/>
      <c r="F421" s="112"/>
      <c r="G421" s="112"/>
      <c r="H421" s="113"/>
      <c r="I421" s="113"/>
      <c r="J421" s="113"/>
      <c r="K421" s="113"/>
      <c r="L421" s="113"/>
      <c r="M421" s="113"/>
      <c r="N421" s="113"/>
      <c r="O421" s="113"/>
    </row>
    <row r="422" spans="2:15">
      <c r="B422" s="112"/>
      <c r="C422" s="112"/>
      <c r="D422" s="112"/>
      <c r="E422" s="112"/>
      <c r="F422" s="112"/>
      <c r="G422" s="112"/>
      <c r="H422" s="113"/>
      <c r="I422" s="113"/>
      <c r="J422" s="113"/>
      <c r="K422" s="113"/>
      <c r="L422" s="113"/>
      <c r="M422" s="113"/>
      <c r="N422" s="113"/>
      <c r="O422" s="113"/>
    </row>
    <row r="423" spans="2:15">
      <c r="B423" s="112"/>
      <c r="C423" s="112"/>
      <c r="D423" s="112"/>
      <c r="E423" s="112"/>
      <c r="F423" s="112"/>
      <c r="G423" s="112"/>
      <c r="H423" s="113"/>
      <c r="I423" s="113"/>
      <c r="J423" s="113"/>
      <c r="K423" s="113"/>
      <c r="L423" s="113"/>
      <c r="M423" s="113"/>
      <c r="N423" s="113"/>
      <c r="O423" s="113"/>
    </row>
    <row r="424" spans="2:15">
      <c r="B424" s="112"/>
      <c r="C424" s="112"/>
      <c r="D424" s="112"/>
      <c r="E424" s="112"/>
      <c r="F424" s="112"/>
      <c r="G424" s="112"/>
      <c r="H424" s="113"/>
      <c r="I424" s="113"/>
      <c r="J424" s="113"/>
      <c r="K424" s="113"/>
      <c r="L424" s="113"/>
      <c r="M424" s="113"/>
      <c r="N424" s="113"/>
      <c r="O424" s="113"/>
    </row>
    <row r="425" spans="2:15">
      <c r="B425" s="112"/>
      <c r="C425" s="112"/>
      <c r="D425" s="112"/>
      <c r="E425" s="112"/>
      <c r="F425" s="112"/>
      <c r="G425" s="112"/>
      <c r="H425" s="113"/>
      <c r="I425" s="113"/>
      <c r="J425" s="113"/>
      <c r="K425" s="113"/>
      <c r="L425" s="113"/>
      <c r="M425" s="113"/>
      <c r="N425" s="113"/>
      <c r="O425" s="113"/>
    </row>
    <row r="426" spans="2:15">
      <c r="B426" s="112"/>
      <c r="C426" s="112"/>
      <c r="D426" s="112"/>
      <c r="E426" s="112"/>
      <c r="F426" s="112"/>
      <c r="G426" s="112"/>
      <c r="H426" s="113"/>
      <c r="I426" s="113"/>
      <c r="J426" s="113"/>
      <c r="K426" s="113"/>
      <c r="L426" s="113"/>
      <c r="M426" s="113"/>
      <c r="N426" s="113"/>
      <c r="O426" s="113"/>
    </row>
    <row r="427" spans="2:15">
      <c r="B427" s="112"/>
      <c r="C427" s="112"/>
      <c r="D427" s="112"/>
      <c r="E427" s="112"/>
      <c r="F427" s="112"/>
      <c r="G427" s="112"/>
      <c r="H427" s="113"/>
      <c r="I427" s="113"/>
      <c r="J427" s="113"/>
      <c r="K427" s="113"/>
      <c r="L427" s="113"/>
      <c r="M427" s="113"/>
      <c r="N427" s="113"/>
      <c r="O427" s="113"/>
    </row>
    <row r="428" spans="2:15">
      <c r="B428" s="112"/>
      <c r="C428" s="112"/>
      <c r="D428" s="112"/>
      <c r="E428" s="112"/>
      <c r="F428" s="112"/>
      <c r="G428" s="112"/>
      <c r="H428" s="113"/>
      <c r="I428" s="113"/>
      <c r="J428" s="113"/>
      <c r="K428" s="113"/>
      <c r="L428" s="113"/>
      <c r="M428" s="113"/>
      <c r="N428" s="113"/>
      <c r="O428" s="113"/>
    </row>
    <row r="429" spans="2:15">
      <c r="B429" s="112"/>
      <c r="C429" s="112"/>
      <c r="D429" s="112"/>
      <c r="E429" s="112"/>
      <c r="F429" s="112"/>
      <c r="G429" s="112"/>
      <c r="H429" s="113"/>
      <c r="I429" s="113"/>
      <c r="J429" s="113"/>
      <c r="K429" s="113"/>
      <c r="L429" s="113"/>
      <c r="M429" s="113"/>
      <c r="N429" s="113"/>
      <c r="O429" s="113"/>
    </row>
    <row r="430" spans="2:15">
      <c r="B430" s="112"/>
      <c r="C430" s="112"/>
      <c r="D430" s="112"/>
      <c r="E430" s="112"/>
      <c r="F430" s="112"/>
      <c r="G430" s="112"/>
      <c r="H430" s="113"/>
      <c r="I430" s="113"/>
      <c r="J430" s="113"/>
      <c r="K430" s="113"/>
      <c r="L430" s="113"/>
      <c r="M430" s="113"/>
      <c r="N430" s="113"/>
      <c r="O430" s="113"/>
    </row>
    <row r="431" spans="2:15">
      <c r="B431" s="112"/>
      <c r="C431" s="112"/>
      <c r="D431" s="112"/>
      <c r="E431" s="112"/>
      <c r="F431" s="112"/>
      <c r="G431" s="112"/>
      <c r="H431" s="113"/>
      <c r="I431" s="113"/>
      <c r="J431" s="113"/>
      <c r="K431" s="113"/>
      <c r="L431" s="113"/>
      <c r="M431" s="113"/>
      <c r="N431" s="113"/>
      <c r="O431" s="113"/>
    </row>
    <row r="432" spans="2:15">
      <c r="B432" s="112"/>
      <c r="C432" s="112"/>
      <c r="D432" s="112"/>
      <c r="E432" s="112"/>
      <c r="F432" s="112"/>
      <c r="G432" s="112"/>
      <c r="H432" s="113"/>
      <c r="I432" s="113"/>
      <c r="J432" s="113"/>
      <c r="K432" s="113"/>
      <c r="L432" s="113"/>
      <c r="M432" s="113"/>
      <c r="N432" s="113"/>
      <c r="O432" s="113"/>
    </row>
    <row r="433" spans="2:15">
      <c r="B433" s="112"/>
      <c r="C433" s="112"/>
      <c r="D433" s="112"/>
      <c r="E433" s="112"/>
      <c r="F433" s="112"/>
      <c r="G433" s="112"/>
      <c r="H433" s="113"/>
      <c r="I433" s="113"/>
      <c r="J433" s="113"/>
      <c r="K433" s="113"/>
      <c r="L433" s="113"/>
      <c r="M433" s="113"/>
      <c r="N433" s="113"/>
      <c r="O433" s="113"/>
    </row>
    <row r="434" spans="2:15">
      <c r="B434" s="112"/>
      <c r="C434" s="112"/>
      <c r="D434" s="112"/>
      <c r="E434" s="112"/>
      <c r="F434" s="112"/>
      <c r="G434" s="112"/>
      <c r="H434" s="113"/>
      <c r="I434" s="113"/>
      <c r="J434" s="113"/>
      <c r="K434" s="113"/>
      <c r="L434" s="113"/>
      <c r="M434" s="113"/>
      <c r="N434" s="113"/>
      <c r="O434" s="113"/>
    </row>
    <row r="435" spans="2:15">
      <c r="B435" s="112"/>
      <c r="C435" s="112"/>
      <c r="D435" s="112"/>
      <c r="E435" s="112"/>
      <c r="F435" s="112"/>
      <c r="G435" s="112"/>
      <c r="H435" s="113"/>
      <c r="I435" s="113"/>
      <c r="J435" s="113"/>
      <c r="K435" s="113"/>
      <c r="L435" s="113"/>
      <c r="M435" s="113"/>
      <c r="N435" s="113"/>
      <c r="O435" s="113"/>
    </row>
    <row r="436" spans="2:15">
      <c r="B436" s="112"/>
      <c r="C436" s="112"/>
      <c r="D436" s="112"/>
      <c r="E436" s="112"/>
      <c r="F436" s="112"/>
      <c r="G436" s="112"/>
      <c r="H436" s="113"/>
      <c r="I436" s="113"/>
      <c r="J436" s="113"/>
      <c r="K436" s="113"/>
      <c r="L436" s="113"/>
      <c r="M436" s="113"/>
      <c r="N436" s="113"/>
      <c r="O436" s="113"/>
    </row>
    <row r="437" spans="2:15">
      <c r="B437" s="112"/>
      <c r="C437" s="112"/>
      <c r="D437" s="112"/>
      <c r="E437" s="112"/>
      <c r="F437" s="112"/>
      <c r="G437" s="112"/>
      <c r="H437" s="113"/>
      <c r="I437" s="113"/>
      <c r="J437" s="113"/>
      <c r="K437" s="113"/>
      <c r="L437" s="113"/>
      <c r="M437" s="113"/>
      <c r="N437" s="113"/>
      <c r="O437" s="113"/>
    </row>
    <row r="438" spans="2:15">
      <c r="B438" s="112"/>
      <c r="C438" s="112"/>
      <c r="D438" s="112"/>
      <c r="E438" s="112"/>
      <c r="F438" s="112"/>
      <c r="G438" s="112"/>
      <c r="H438" s="113"/>
      <c r="I438" s="113"/>
      <c r="J438" s="113"/>
      <c r="K438" s="113"/>
      <c r="L438" s="113"/>
      <c r="M438" s="113"/>
      <c r="N438" s="113"/>
      <c r="O438" s="113"/>
    </row>
    <row r="439" spans="2:15">
      <c r="B439" s="112"/>
      <c r="C439" s="112"/>
      <c r="D439" s="112"/>
      <c r="E439" s="112"/>
      <c r="F439" s="112"/>
      <c r="G439" s="112"/>
      <c r="H439" s="113"/>
      <c r="I439" s="113"/>
      <c r="J439" s="113"/>
      <c r="K439" s="113"/>
      <c r="L439" s="113"/>
      <c r="M439" s="113"/>
      <c r="N439" s="113"/>
      <c r="O439" s="113"/>
    </row>
    <row r="440" spans="2:15">
      <c r="B440" s="112"/>
      <c r="C440" s="112"/>
      <c r="D440" s="112"/>
      <c r="E440" s="112"/>
      <c r="F440" s="112"/>
      <c r="G440" s="112"/>
      <c r="H440" s="113"/>
      <c r="I440" s="113"/>
      <c r="J440" s="113"/>
      <c r="K440" s="113"/>
      <c r="L440" s="113"/>
      <c r="M440" s="113"/>
      <c r="N440" s="113"/>
      <c r="O440" s="113"/>
    </row>
    <row r="441" spans="2:15">
      <c r="B441" s="112"/>
      <c r="C441" s="112"/>
      <c r="D441" s="112"/>
      <c r="E441" s="112"/>
      <c r="F441" s="112"/>
      <c r="G441" s="112"/>
      <c r="H441" s="113"/>
      <c r="I441" s="113"/>
      <c r="J441" s="113"/>
      <c r="K441" s="113"/>
      <c r="L441" s="113"/>
      <c r="M441" s="113"/>
      <c r="N441" s="113"/>
      <c r="O441" s="113"/>
    </row>
    <row r="442" spans="2:15">
      <c r="B442" s="112"/>
      <c r="C442" s="112"/>
      <c r="D442" s="112"/>
      <c r="E442" s="112"/>
      <c r="F442" s="112"/>
      <c r="G442" s="112"/>
      <c r="H442" s="113"/>
      <c r="I442" s="113"/>
      <c r="J442" s="113"/>
      <c r="K442" s="113"/>
      <c r="L442" s="113"/>
      <c r="M442" s="113"/>
      <c r="N442" s="113"/>
      <c r="O442" s="113"/>
    </row>
    <row r="443" spans="2:15">
      <c r="B443" s="112"/>
      <c r="C443" s="112"/>
      <c r="D443" s="112"/>
      <c r="E443" s="112"/>
      <c r="F443" s="112"/>
      <c r="G443" s="112"/>
      <c r="H443" s="113"/>
      <c r="I443" s="113"/>
      <c r="J443" s="113"/>
      <c r="K443" s="113"/>
      <c r="L443" s="113"/>
      <c r="M443" s="113"/>
      <c r="N443" s="113"/>
      <c r="O443" s="113"/>
    </row>
    <row r="444" spans="2:15">
      <c r="B444" s="112"/>
      <c r="C444" s="112"/>
      <c r="D444" s="112"/>
      <c r="E444" s="112"/>
      <c r="F444" s="112"/>
      <c r="G444" s="112"/>
      <c r="H444" s="113"/>
      <c r="I444" s="113"/>
      <c r="J444" s="113"/>
      <c r="K444" s="113"/>
      <c r="L444" s="113"/>
      <c r="M444" s="113"/>
      <c r="N444" s="113"/>
      <c r="O444" s="113"/>
    </row>
    <row r="445" spans="2:15">
      <c r="B445" s="112"/>
      <c r="C445" s="112"/>
      <c r="D445" s="112"/>
      <c r="E445" s="112"/>
      <c r="F445" s="112"/>
      <c r="G445" s="112"/>
      <c r="H445" s="113"/>
      <c r="I445" s="113"/>
      <c r="J445" s="113"/>
      <c r="K445" s="113"/>
      <c r="L445" s="113"/>
      <c r="M445" s="113"/>
      <c r="N445" s="113"/>
      <c r="O445" s="113"/>
    </row>
    <row r="446" spans="2:15">
      <c r="B446" s="112"/>
      <c r="C446" s="112"/>
      <c r="D446" s="112"/>
      <c r="E446" s="112"/>
      <c r="F446" s="112"/>
      <c r="G446" s="112"/>
      <c r="H446" s="113"/>
      <c r="I446" s="113"/>
      <c r="J446" s="113"/>
      <c r="K446" s="113"/>
      <c r="L446" s="113"/>
      <c r="M446" s="113"/>
      <c r="N446" s="113"/>
      <c r="O446" s="113"/>
    </row>
    <row r="447" spans="2:15">
      <c r="B447" s="112"/>
      <c r="C447" s="112"/>
      <c r="D447" s="112"/>
      <c r="E447" s="112"/>
      <c r="F447" s="112"/>
      <c r="G447" s="112"/>
      <c r="H447" s="113"/>
      <c r="I447" s="113"/>
      <c r="J447" s="113"/>
      <c r="K447" s="113"/>
      <c r="L447" s="113"/>
      <c r="M447" s="113"/>
      <c r="N447" s="113"/>
      <c r="O447" s="113"/>
    </row>
    <row r="448" spans="2:15">
      <c r="B448" s="112"/>
      <c r="C448" s="112"/>
      <c r="D448" s="112"/>
      <c r="E448" s="112"/>
      <c r="F448" s="112"/>
      <c r="G448" s="112"/>
      <c r="H448" s="113"/>
      <c r="I448" s="113"/>
      <c r="J448" s="113"/>
      <c r="K448" s="113"/>
      <c r="L448" s="113"/>
      <c r="M448" s="113"/>
      <c r="N448" s="113"/>
      <c r="O448" s="113"/>
    </row>
    <row r="449" spans="2:15">
      <c r="B449" s="112"/>
      <c r="C449" s="112"/>
      <c r="D449" s="112"/>
      <c r="E449" s="112"/>
      <c r="F449" s="112"/>
      <c r="G449" s="112"/>
      <c r="H449" s="113"/>
      <c r="I449" s="113"/>
      <c r="J449" s="113"/>
      <c r="K449" s="113"/>
      <c r="L449" s="113"/>
      <c r="M449" s="113"/>
      <c r="N449" s="113"/>
      <c r="O449" s="113"/>
    </row>
    <row r="450" spans="2:15">
      <c r="B450" s="112"/>
      <c r="C450" s="112"/>
      <c r="D450" s="112"/>
      <c r="E450" s="112"/>
      <c r="F450" s="112"/>
      <c r="G450" s="112"/>
      <c r="H450" s="113"/>
      <c r="I450" s="113"/>
      <c r="J450" s="113"/>
      <c r="K450" s="113"/>
      <c r="L450" s="113"/>
      <c r="M450" s="113"/>
      <c r="N450" s="113"/>
      <c r="O450" s="113"/>
    </row>
    <row r="451" spans="2:15">
      <c r="B451" s="112"/>
      <c r="C451" s="112"/>
      <c r="D451" s="112"/>
      <c r="E451" s="112"/>
      <c r="F451" s="112"/>
      <c r="G451" s="112"/>
      <c r="H451" s="113"/>
      <c r="I451" s="113"/>
      <c r="J451" s="113"/>
      <c r="K451" s="113"/>
      <c r="L451" s="113"/>
      <c r="M451" s="113"/>
      <c r="N451" s="113"/>
      <c r="O451" s="113"/>
    </row>
    <row r="452" spans="2:15">
      <c r="B452" s="112"/>
      <c r="C452" s="112"/>
      <c r="D452" s="112"/>
      <c r="E452" s="112"/>
      <c r="F452" s="112"/>
      <c r="G452" s="112"/>
      <c r="H452" s="113"/>
      <c r="I452" s="113"/>
      <c r="J452" s="113"/>
      <c r="K452" s="113"/>
      <c r="L452" s="113"/>
      <c r="M452" s="113"/>
      <c r="N452" s="113"/>
      <c r="O452" s="113"/>
    </row>
    <row r="453" spans="2:15">
      <c r="B453" s="112"/>
      <c r="C453" s="112"/>
      <c r="D453" s="112"/>
      <c r="E453" s="112"/>
      <c r="F453" s="112"/>
      <c r="G453" s="112"/>
      <c r="H453" s="113"/>
      <c r="I453" s="113"/>
      <c r="J453" s="113"/>
      <c r="K453" s="113"/>
      <c r="L453" s="113"/>
      <c r="M453" s="113"/>
      <c r="N453" s="113"/>
      <c r="O453" s="113"/>
    </row>
    <row r="454" spans="2:15">
      <c r="B454" s="112"/>
      <c r="C454" s="112"/>
      <c r="D454" s="112"/>
      <c r="E454" s="112"/>
      <c r="F454" s="112"/>
      <c r="G454" s="112"/>
      <c r="H454" s="113"/>
      <c r="I454" s="113"/>
      <c r="J454" s="113"/>
      <c r="K454" s="113"/>
      <c r="L454" s="113"/>
      <c r="M454" s="113"/>
      <c r="N454" s="113"/>
      <c r="O454" s="113"/>
    </row>
    <row r="455" spans="2:15">
      <c r="B455" s="112"/>
      <c r="C455" s="112"/>
      <c r="D455" s="112"/>
      <c r="E455" s="112"/>
      <c r="F455" s="112"/>
      <c r="G455" s="112"/>
      <c r="H455" s="113"/>
      <c r="I455" s="113"/>
      <c r="J455" s="113"/>
      <c r="K455" s="113"/>
      <c r="L455" s="113"/>
      <c r="M455" s="113"/>
      <c r="N455" s="113"/>
      <c r="O455" s="113"/>
    </row>
    <row r="456" spans="2:15">
      <c r="B456" s="112"/>
      <c r="C456" s="112"/>
      <c r="D456" s="112"/>
      <c r="E456" s="112"/>
      <c r="F456" s="112"/>
      <c r="G456" s="112"/>
      <c r="H456" s="113"/>
      <c r="I456" s="113"/>
      <c r="J456" s="113"/>
      <c r="K456" s="113"/>
      <c r="L456" s="113"/>
      <c r="M456" s="113"/>
      <c r="N456" s="113"/>
      <c r="O456" s="113"/>
    </row>
    <row r="457" spans="2:15">
      <c r="B457" s="112"/>
      <c r="C457" s="112"/>
      <c r="D457" s="112"/>
      <c r="E457" s="112"/>
      <c r="F457" s="112"/>
      <c r="G457" s="112"/>
      <c r="H457" s="113"/>
      <c r="I457" s="113"/>
      <c r="J457" s="113"/>
      <c r="K457" s="113"/>
      <c r="L457" s="113"/>
      <c r="M457" s="113"/>
      <c r="N457" s="113"/>
      <c r="O457" s="113"/>
    </row>
    <row r="458" spans="2:15">
      <c r="B458" s="112"/>
      <c r="C458" s="112"/>
      <c r="D458" s="112"/>
      <c r="E458" s="112"/>
      <c r="F458" s="112"/>
      <c r="G458" s="112"/>
      <c r="H458" s="113"/>
      <c r="I458" s="113"/>
      <c r="J458" s="113"/>
      <c r="K458" s="113"/>
      <c r="L458" s="113"/>
      <c r="M458" s="113"/>
      <c r="N458" s="113"/>
      <c r="O458" s="113"/>
    </row>
    <row r="459" spans="2:15">
      <c r="B459" s="112"/>
      <c r="C459" s="112"/>
      <c r="D459" s="112"/>
      <c r="E459" s="112"/>
      <c r="F459" s="112"/>
      <c r="G459" s="112"/>
      <c r="H459" s="113"/>
      <c r="I459" s="113"/>
      <c r="J459" s="113"/>
      <c r="K459" s="113"/>
      <c r="L459" s="113"/>
      <c r="M459" s="113"/>
      <c r="N459" s="113"/>
      <c r="O459" s="113"/>
    </row>
    <row r="460" spans="2:15">
      <c r="B460" s="112"/>
      <c r="C460" s="112"/>
      <c r="D460" s="112"/>
      <c r="E460" s="112"/>
      <c r="F460" s="112"/>
      <c r="G460" s="112"/>
      <c r="H460" s="113"/>
      <c r="I460" s="113"/>
      <c r="J460" s="113"/>
      <c r="K460" s="113"/>
      <c r="L460" s="113"/>
      <c r="M460" s="113"/>
      <c r="N460" s="113"/>
      <c r="O460" s="113"/>
    </row>
    <row r="461" spans="2:15">
      <c r="B461" s="112"/>
      <c r="C461" s="112"/>
      <c r="D461" s="112"/>
      <c r="E461" s="112"/>
      <c r="F461" s="112"/>
      <c r="G461" s="112"/>
      <c r="H461" s="113"/>
      <c r="I461" s="113"/>
      <c r="J461" s="113"/>
      <c r="K461" s="113"/>
      <c r="L461" s="113"/>
      <c r="M461" s="113"/>
      <c r="N461" s="113"/>
      <c r="O461" s="113"/>
    </row>
    <row r="462" spans="2:15">
      <c r="B462" s="112"/>
      <c r="C462" s="112"/>
      <c r="D462" s="112"/>
      <c r="E462" s="112"/>
      <c r="F462" s="112"/>
      <c r="G462" s="112"/>
      <c r="H462" s="113"/>
      <c r="I462" s="113"/>
      <c r="J462" s="113"/>
      <c r="K462" s="113"/>
      <c r="L462" s="113"/>
      <c r="M462" s="113"/>
      <c r="N462" s="113"/>
      <c r="O462" s="113"/>
    </row>
    <row r="463" spans="2:15">
      <c r="B463" s="112"/>
      <c r="C463" s="112"/>
      <c r="D463" s="112"/>
      <c r="E463" s="112"/>
      <c r="F463" s="112"/>
      <c r="G463" s="112"/>
      <c r="H463" s="113"/>
      <c r="I463" s="113"/>
      <c r="J463" s="113"/>
      <c r="K463" s="113"/>
      <c r="L463" s="113"/>
      <c r="M463" s="113"/>
      <c r="N463" s="113"/>
      <c r="O463" s="113"/>
    </row>
    <row r="464" spans="2:15">
      <c r="B464" s="112"/>
      <c r="C464" s="112"/>
      <c r="D464" s="112"/>
      <c r="E464" s="112"/>
      <c r="F464" s="112"/>
      <c r="G464" s="112"/>
      <c r="H464" s="113"/>
      <c r="I464" s="113"/>
      <c r="J464" s="113"/>
      <c r="K464" s="113"/>
      <c r="L464" s="113"/>
      <c r="M464" s="113"/>
      <c r="N464" s="113"/>
      <c r="O464" s="113"/>
    </row>
    <row r="465" spans="2:15">
      <c r="B465" s="112"/>
      <c r="C465" s="112"/>
      <c r="D465" s="112"/>
      <c r="E465" s="112"/>
      <c r="F465" s="112"/>
      <c r="G465" s="112"/>
      <c r="H465" s="113"/>
      <c r="I465" s="113"/>
      <c r="J465" s="113"/>
      <c r="K465" s="113"/>
      <c r="L465" s="113"/>
      <c r="M465" s="113"/>
      <c r="N465" s="113"/>
      <c r="O465" s="113"/>
    </row>
    <row r="466" spans="2:15">
      <c r="B466" s="112"/>
      <c r="C466" s="112"/>
      <c r="D466" s="112"/>
      <c r="E466" s="112"/>
      <c r="F466" s="112"/>
      <c r="G466" s="112"/>
      <c r="H466" s="113"/>
      <c r="I466" s="113"/>
      <c r="J466" s="113"/>
      <c r="K466" s="113"/>
      <c r="L466" s="113"/>
      <c r="M466" s="113"/>
      <c r="N466" s="113"/>
      <c r="O466" s="113"/>
    </row>
    <row r="467" spans="2:15">
      <c r="B467" s="112"/>
      <c r="C467" s="112"/>
      <c r="D467" s="112"/>
      <c r="E467" s="112"/>
      <c r="F467" s="112"/>
      <c r="G467" s="112"/>
      <c r="H467" s="113"/>
      <c r="I467" s="113"/>
      <c r="J467" s="113"/>
      <c r="K467" s="113"/>
      <c r="L467" s="113"/>
      <c r="M467" s="113"/>
      <c r="N467" s="113"/>
      <c r="O467" s="113"/>
    </row>
    <row r="468" spans="2:15">
      <c r="B468" s="112"/>
      <c r="C468" s="112"/>
      <c r="D468" s="112"/>
      <c r="E468" s="112"/>
      <c r="F468" s="112"/>
      <c r="G468" s="112"/>
      <c r="H468" s="113"/>
      <c r="I468" s="113"/>
      <c r="J468" s="113"/>
      <c r="K468" s="113"/>
      <c r="L468" s="113"/>
      <c r="M468" s="113"/>
      <c r="N468" s="113"/>
      <c r="O468" s="113"/>
    </row>
    <row r="469" spans="2:15">
      <c r="B469" s="112"/>
      <c r="C469" s="112"/>
      <c r="D469" s="112"/>
      <c r="E469" s="112"/>
      <c r="F469" s="112"/>
      <c r="G469" s="112"/>
      <c r="H469" s="113"/>
      <c r="I469" s="113"/>
      <c r="J469" s="113"/>
      <c r="K469" s="113"/>
      <c r="L469" s="113"/>
      <c r="M469" s="113"/>
      <c r="N469" s="113"/>
      <c r="O469" s="113"/>
    </row>
    <row r="470" spans="2:15">
      <c r="B470" s="112"/>
      <c r="C470" s="112"/>
      <c r="D470" s="112"/>
      <c r="E470" s="112"/>
      <c r="F470" s="112"/>
      <c r="G470" s="112"/>
      <c r="H470" s="113"/>
      <c r="I470" s="113"/>
      <c r="J470" s="113"/>
      <c r="K470" s="113"/>
      <c r="L470" s="113"/>
      <c r="M470" s="113"/>
      <c r="N470" s="113"/>
      <c r="O470" s="113"/>
    </row>
    <row r="471" spans="2:15">
      <c r="B471" s="112"/>
      <c r="C471" s="112"/>
      <c r="D471" s="112"/>
      <c r="E471" s="112"/>
      <c r="F471" s="112"/>
      <c r="G471" s="112"/>
      <c r="H471" s="113"/>
      <c r="I471" s="113"/>
      <c r="J471" s="113"/>
      <c r="K471" s="113"/>
      <c r="L471" s="113"/>
      <c r="M471" s="113"/>
      <c r="N471" s="113"/>
      <c r="O471" s="113"/>
    </row>
    <row r="472" spans="2:15">
      <c r="B472" s="112"/>
      <c r="C472" s="112"/>
      <c r="D472" s="112"/>
      <c r="E472" s="112"/>
      <c r="F472" s="112"/>
      <c r="G472" s="112"/>
      <c r="H472" s="113"/>
      <c r="I472" s="113"/>
      <c r="J472" s="113"/>
      <c r="K472" s="113"/>
      <c r="L472" s="113"/>
      <c r="M472" s="113"/>
      <c r="N472" s="113"/>
      <c r="O472" s="113"/>
    </row>
    <row r="473" spans="2:15">
      <c r="B473" s="112"/>
      <c r="C473" s="112"/>
      <c r="D473" s="112"/>
      <c r="E473" s="112"/>
      <c r="F473" s="112"/>
      <c r="G473" s="112"/>
      <c r="H473" s="113"/>
      <c r="I473" s="113"/>
      <c r="J473" s="113"/>
      <c r="K473" s="113"/>
      <c r="L473" s="113"/>
      <c r="M473" s="113"/>
      <c r="N473" s="113"/>
      <c r="O473" s="113"/>
    </row>
    <row r="474" spans="2:15">
      <c r="B474" s="112"/>
      <c r="C474" s="112"/>
      <c r="D474" s="112"/>
      <c r="E474" s="112"/>
      <c r="F474" s="112"/>
      <c r="G474" s="112"/>
      <c r="H474" s="113"/>
      <c r="I474" s="113"/>
      <c r="J474" s="113"/>
      <c r="K474" s="113"/>
      <c r="L474" s="113"/>
      <c r="M474" s="113"/>
      <c r="N474" s="113"/>
      <c r="O474" s="113"/>
    </row>
    <row r="475" spans="2:15">
      <c r="B475" s="112"/>
      <c r="C475" s="112"/>
      <c r="D475" s="112"/>
      <c r="E475" s="112"/>
      <c r="F475" s="112"/>
      <c r="G475" s="112"/>
      <c r="H475" s="113"/>
      <c r="I475" s="113"/>
      <c r="J475" s="113"/>
      <c r="K475" s="113"/>
      <c r="L475" s="113"/>
      <c r="M475" s="113"/>
      <c r="N475" s="113"/>
      <c r="O475" s="113"/>
    </row>
    <row r="476" spans="2:15">
      <c r="B476" s="112"/>
      <c r="C476" s="112"/>
      <c r="D476" s="112"/>
      <c r="E476" s="112"/>
      <c r="F476" s="112"/>
      <c r="G476" s="112"/>
      <c r="H476" s="113"/>
      <c r="I476" s="113"/>
      <c r="J476" s="113"/>
      <c r="K476" s="113"/>
      <c r="L476" s="113"/>
      <c r="M476" s="113"/>
      <c r="N476" s="113"/>
      <c r="O476" s="113"/>
    </row>
    <row r="477" spans="2:15">
      <c r="B477" s="112"/>
      <c r="C477" s="112"/>
      <c r="D477" s="112"/>
      <c r="E477" s="112"/>
      <c r="F477" s="112"/>
      <c r="G477" s="112"/>
      <c r="H477" s="113"/>
      <c r="I477" s="113"/>
      <c r="J477" s="113"/>
      <c r="K477" s="113"/>
      <c r="L477" s="113"/>
      <c r="M477" s="113"/>
      <c r="N477" s="113"/>
      <c r="O477" s="113"/>
    </row>
    <row r="478" spans="2:15">
      <c r="B478" s="112"/>
      <c r="C478" s="112"/>
      <c r="D478" s="112"/>
      <c r="E478" s="112"/>
      <c r="F478" s="112"/>
      <c r="G478" s="112"/>
      <c r="H478" s="113"/>
      <c r="I478" s="113"/>
      <c r="J478" s="113"/>
      <c r="K478" s="113"/>
      <c r="L478" s="113"/>
      <c r="M478" s="113"/>
      <c r="N478" s="113"/>
      <c r="O478" s="113"/>
    </row>
    <row r="479" spans="2:15">
      <c r="B479" s="112"/>
      <c r="C479" s="112"/>
      <c r="D479" s="112"/>
      <c r="E479" s="112"/>
      <c r="F479" s="112"/>
      <c r="G479" s="112"/>
      <c r="H479" s="113"/>
      <c r="I479" s="113"/>
      <c r="J479" s="113"/>
      <c r="K479" s="113"/>
      <c r="L479" s="113"/>
      <c r="M479" s="113"/>
      <c r="N479" s="113"/>
      <c r="O479" s="113"/>
    </row>
    <row r="480" spans="2:15">
      <c r="B480" s="112"/>
      <c r="C480" s="112"/>
      <c r="D480" s="112"/>
      <c r="E480" s="112"/>
      <c r="F480" s="112"/>
      <c r="G480" s="112"/>
      <c r="H480" s="113"/>
      <c r="I480" s="113"/>
      <c r="J480" s="113"/>
      <c r="K480" s="113"/>
      <c r="L480" s="113"/>
      <c r="M480" s="113"/>
      <c r="N480" s="113"/>
      <c r="O480" s="113"/>
    </row>
    <row r="481" spans="2:15">
      <c r="B481" s="112"/>
      <c r="C481" s="112"/>
      <c r="D481" s="112"/>
      <c r="E481" s="112"/>
      <c r="F481" s="112"/>
      <c r="G481" s="112"/>
      <c r="H481" s="113"/>
      <c r="I481" s="113"/>
      <c r="J481" s="113"/>
      <c r="K481" s="113"/>
      <c r="L481" s="113"/>
      <c r="M481" s="113"/>
      <c r="N481" s="113"/>
      <c r="O481" s="113"/>
    </row>
    <row r="482" spans="2:15">
      <c r="B482" s="112"/>
      <c r="C482" s="112"/>
      <c r="D482" s="112"/>
      <c r="E482" s="112"/>
      <c r="F482" s="112"/>
      <c r="G482" s="112"/>
      <c r="H482" s="113"/>
      <c r="I482" s="113"/>
      <c r="J482" s="113"/>
      <c r="K482" s="113"/>
      <c r="L482" s="113"/>
      <c r="M482" s="113"/>
      <c r="N482" s="113"/>
      <c r="O482" s="113"/>
    </row>
    <row r="483" spans="2:15">
      <c r="B483" s="112"/>
      <c r="C483" s="112"/>
      <c r="D483" s="112"/>
      <c r="E483" s="112"/>
      <c r="F483" s="112"/>
      <c r="G483" s="112"/>
      <c r="H483" s="113"/>
      <c r="I483" s="113"/>
      <c r="J483" s="113"/>
      <c r="K483" s="113"/>
      <c r="L483" s="113"/>
      <c r="M483" s="113"/>
      <c r="N483" s="113"/>
      <c r="O483" s="113"/>
    </row>
    <row r="484" spans="2:15">
      <c r="B484" s="112"/>
      <c r="C484" s="112"/>
      <c r="D484" s="112"/>
      <c r="E484" s="112"/>
      <c r="F484" s="112"/>
      <c r="G484" s="112"/>
      <c r="H484" s="113"/>
      <c r="I484" s="113"/>
      <c r="J484" s="113"/>
      <c r="K484" s="113"/>
      <c r="L484" s="113"/>
      <c r="M484" s="113"/>
      <c r="N484" s="113"/>
      <c r="O484" s="113"/>
    </row>
    <row r="485" spans="2:15">
      <c r="B485" s="112"/>
      <c r="C485" s="112"/>
      <c r="D485" s="112"/>
      <c r="E485" s="112"/>
      <c r="F485" s="112"/>
      <c r="G485" s="112"/>
      <c r="H485" s="113"/>
      <c r="I485" s="113"/>
      <c r="J485" s="113"/>
      <c r="K485" s="113"/>
      <c r="L485" s="113"/>
      <c r="M485" s="113"/>
      <c r="N485" s="113"/>
      <c r="O485" s="113"/>
    </row>
    <row r="486" spans="2:15">
      <c r="B486" s="112"/>
      <c r="C486" s="112"/>
      <c r="D486" s="112"/>
      <c r="E486" s="112"/>
      <c r="F486" s="112"/>
      <c r="G486" s="112"/>
      <c r="H486" s="113"/>
      <c r="I486" s="113"/>
      <c r="J486" s="113"/>
      <c r="K486" s="113"/>
      <c r="L486" s="113"/>
      <c r="M486" s="113"/>
      <c r="N486" s="113"/>
      <c r="O486" s="113"/>
    </row>
    <row r="487" spans="2:15">
      <c r="B487" s="112"/>
      <c r="C487" s="112"/>
      <c r="D487" s="112"/>
      <c r="E487" s="112"/>
      <c r="F487" s="112"/>
      <c r="G487" s="112"/>
      <c r="H487" s="113"/>
      <c r="I487" s="113"/>
      <c r="J487" s="113"/>
      <c r="K487" s="113"/>
      <c r="L487" s="113"/>
      <c r="M487" s="113"/>
      <c r="N487" s="113"/>
      <c r="O487" s="113"/>
    </row>
    <row r="488" spans="2:15">
      <c r="B488" s="112"/>
      <c r="C488" s="112"/>
      <c r="D488" s="112"/>
      <c r="E488" s="112"/>
      <c r="F488" s="112"/>
      <c r="G488" s="112"/>
      <c r="H488" s="113"/>
      <c r="I488" s="113"/>
      <c r="J488" s="113"/>
      <c r="K488" s="113"/>
      <c r="L488" s="113"/>
      <c r="M488" s="113"/>
      <c r="N488" s="113"/>
      <c r="O488" s="113"/>
    </row>
    <row r="489" spans="2:15">
      <c r="B489" s="112"/>
      <c r="C489" s="112"/>
      <c r="D489" s="112"/>
      <c r="E489" s="112"/>
      <c r="F489" s="112"/>
      <c r="G489" s="112"/>
      <c r="H489" s="113"/>
      <c r="I489" s="113"/>
      <c r="J489" s="113"/>
      <c r="K489" s="113"/>
      <c r="L489" s="113"/>
      <c r="M489" s="113"/>
      <c r="N489" s="113"/>
      <c r="O489" s="113"/>
    </row>
    <row r="490" spans="2:15">
      <c r="B490" s="112"/>
      <c r="C490" s="112"/>
      <c r="D490" s="112"/>
      <c r="E490" s="112"/>
      <c r="F490" s="112"/>
      <c r="G490" s="112"/>
      <c r="H490" s="113"/>
      <c r="I490" s="113"/>
      <c r="J490" s="113"/>
      <c r="K490" s="113"/>
      <c r="L490" s="113"/>
      <c r="M490" s="113"/>
      <c r="N490" s="113"/>
      <c r="O490" s="113"/>
    </row>
    <row r="491" spans="2:15">
      <c r="B491" s="112"/>
      <c r="C491" s="112"/>
      <c r="D491" s="112"/>
      <c r="E491" s="112"/>
      <c r="F491" s="112"/>
      <c r="G491" s="112"/>
      <c r="H491" s="113"/>
      <c r="I491" s="113"/>
      <c r="J491" s="113"/>
      <c r="K491" s="113"/>
      <c r="L491" s="113"/>
      <c r="M491" s="113"/>
      <c r="N491" s="113"/>
      <c r="O491" s="113"/>
    </row>
    <row r="492" spans="2:15">
      <c r="B492" s="112"/>
      <c r="C492" s="112"/>
      <c r="D492" s="112"/>
      <c r="E492" s="112"/>
      <c r="F492" s="112"/>
      <c r="G492" s="112"/>
      <c r="H492" s="113"/>
      <c r="I492" s="113"/>
      <c r="J492" s="113"/>
      <c r="K492" s="113"/>
      <c r="L492" s="113"/>
      <c r="M492" s="113"/>
      <c r="N492" s="113"/>
      <c r="O492" s="113"/>
    </row>
    <row r="493" spans="2:15">
      <c r="B493" s="112"/>
      <c r="C493" s="112"/>
      <c r="D493" s="112"/>
      <c r="E493" s="112"/>
      <c r="F493" s="112"/>
      <c r="G493" s="112"/>
      <c r="H493" s="113"/>
      <c r="I493" s="113"/>
      <c r="J493" s="113"/>
      <c r="K493" s="113"/>
      <c r="L493" s="113"/>
      <c r="M493" s="113"/>
      <c r="N493" s="113"/>
      <c r="O493" s="113"/>
    </row>
    <row r="494" spans="2:15">
      <c r="B494" s="112"/>
      <c r="C494" s="112"/>
      <c r="D494" s="112"/>
      <c r="E494" s="112"/>
      <c r="F494" s="112"/>
      <c r="G494" s="112"/>
      <c r="H494" s="113"/>
      <c r="I494" s="113"/>
      <c r="J494" s="113"/>
      <c r="K494" s="113"/>
      <c r="L494" s="113"/>
      <c r="M494" s="113"/>
      <c r="N494" s="113"/>
      <c r="O494" s="113"/>
    </row>
    <row r="495" spans="2:15">
      <c r="B495" s="112"/>
      <c r="C495" s="112"/>
      <c r="D495" s="112"/>
      <c r="E495" s="112"/>
      <c r="F495" s="112"/>
      <c r="G495" s="112"/>
      <c r="H495" s="113"/>
      <c r="I495" s="113"/>
      <c r="J495" s="113"/>
      <c r="K495" s="113"/>
      <c r="L495" s="113"/>
      <c r="M495" s="113"/>
      <c r="N495" s="113"/>
      <c r="O495" s="113"/>
    </row>
    <row r="496" spans="2:15">
      <c r="B496" s="112"/>
      <c r="C496" s="112"/>
      <c r="D496" s="112"/>
      <c r="E496" s="112"/>
      <c r="F496" s="112"/>
      <c r="G496" s="112"/>
      <c r="H496" s="113"/>
      <c r="I496" s="113"/>
      <c r="J496" s="113"/>
      <c r="K496" s="113"/>
      <c r="L496" s="113"/>
      <c r="M496" s="113"/>
      <c r="N496" s="113"/>
      <c r="O496" s="113"/>
    </row>
    <row r="497" spans="2:15">
      <c r="B497" s="112"/>
      <c r="C497" s="112"/>
      <c r="D497" s="112"/>
      <c r="E497" s="112"/>
      <c r="F497" s="112"/>
      <c r="G497" s="112"/>
      <c r="H497" s="113"/>
      <c r="I497" s="113"/>
      <c r="J497" s="113"/>
      <c r="K497" s="113"/>
      <c r="L497" s="113"/>
      <c r="M497" s="113"/>
      <c r="N497" s="113"/>
      <c r="O497" s="113"/>
    </row>
    <row r="498" spans="2:15">
      <c r="B498" s="112"/>
      <c r="C498" s="112"/>
      <c r="D498" s="112"/>
      <c r="E498" s="112"/>
      <c r="F498" s="112"/>
      <c r="G498" s="112"/>
      <c r="H498" s="113"/>
      <c r="I498" s="113"/>
      <c r="J498" s="113"/>
      <c r="K498" s="113"/>
      <c r="L498" s="113"/>
      <c r="M498" s="113"/>
      <c r="N498" s="113"/>
      <c r="O498" s="113"/>
    </row>
    <row r="499" spans="2:15">
      <c r="B499" s="112"/>
      <c r="C499" s="112"/>
      <c r="D499" s="112"/>
      <c r="E499" s="112"/>
      <c r="F499" s="112"/>
      <c r="G499" s="112"/>
      <c r="H499" s="113"/>
      <c r="I499" s="113"/>
      <c r="J499" s="113"/>
      <c r="K499" s="113"/>
      <c r="L499" s="113"/>
      <c r="M499" s="113"/>
      <c r="N499" s="113"/>
      <c r="O499" s="113"/>
    </row>
    <row r="500" spans="2:15">
      <c r="B500" s="112"/>
      <c r="C500" s="112"/>
      <c r="D500" s="112"/>
      <c r="E500" s="112"/>
      <c r="F500" s="112"/>
      <c r="G500" s="112"/>
      <c r="H500" s="113"/>
      <c r="I500" s="113"/>
      <c r="J500" s="113"/>
      <c r="K500" s="113"/>
      <c r="L500" s="113"/>
      <c r="M500" s="113"/>
      <c r="N500" s="113"/>
      <c r="O500" s="113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1406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135</v>
      </c>
      <c r="C1" s="67" t="s" vm="1">
        <v>216</v>
      </c>
    </row>
    <row r="2" spans="2:14">
      <c r="B2" s="46" t="s">
        <v>134</v>
      </c>
      <c r="C2" s="67" t="s">
        <v>217</v>
      </c>
    </row>
    <row r="3" spans="2:14">
      <c r="B3" s="46" t="s">
        <v>136</v>
      </c>
      <c r="C3" s="67" t="s">
        <v>215</v>
      </c>
    </row>
    <row r="4" spans="2:14">
      <c r="B4" s="46" t="s">
        <v>137</v>
      </c>
      <c r="C4" s="67">
        <v>14242</v>
      </c>
    </row>
    <row r="6" spans="2:14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2:14" ht="26.25" customHeight="1">
      <c r="B7" s="143" t="s">
        <v>213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2:14" s="3" customFormat="1" ht="74.25" customHeight="1">
      <c r="B8" s="21" t="s">
        <v>104</v>
      </c>
      <c r="C8" s="29" t="s">
        <v>40</v>
      </c>
      <c r="D8" s="29" t="s">
        <v>108</v>
      </c>
      <c r="E8" s="29" t="s">
        <v>106</v>
      </c>
      <c r="F8" s="29" t="s">
        <v>58</v>
      </c>
      <c r="G8" s="29" t="s">
        <v>92</v>
      </c>
      <c r="H8" s="29" t="s">
        <v>191</v>
      </c>
      <c r="I8" s="29" t="s">
        <v>190</v>
      </c>
      <c r="J8" s="29" t="s">
        <v>205</v>
      </c>
      <c r="K8" s="29" t="s">
        <v>54</v>
      </c>
      <c r="L8" s="29" t="s">
        <v>53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198</v>
      </c>
      <c r="I9" s="31"/>
      <c r="J9" s="15" t="s">
        <v>194</v>
      </c>
      <c r="K9" s="15" t="s">
        <v>194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208</v>
      </c>
      <c r="C11" s="69"/>
      <c r="D11" s="69"/>
      <c r="E11" s="69"/>
      <c r="F11" s="69"/>
      <c r="G11" s="69"/>
      <c r="H11" s="77"/>
      <c r="I11" s="79"/>
      <c r="J11" s="69"/>
      <c r="K11" s="77">
        <v>1159.0062535889999</v>
      </c>
      <c r="L11" s="69"/>
      <c r="M11" s="78">
        <f>IFERROR(K11/$K$11,0)</f>
        <v>1</v>
      </c>
      <c r="N11" s="78">
        <f>K11/'סכום נכסי הקרן'!$C$42</f>
        <v>0.1517949682886332</v>
      </c>
    </row>
    <row r="12" spans="2:14">
      <c r="B12" s="70" t="s">
        <v>185</v>
      </c>
      <c r="C12" s="71"/>
      <c r="D12" s="71"/>
      <c r="E12" s="71"/>
      <c r="F12" s="71"/>
      <c r="G12" s="71"/>
      <c r="H12" s="80"/>
      <c r="I12" s="82"/>
      <c r="J12" s="71"/>
      <c r="K12" s="80">
        <v>246.86287695800004</v>
      </c>
      <c r="L12" s="71"/>
      <c r="M12" s="81">
        <f t="shared" ref="M12:M74" si="0">IFERROR(K12/$K$11,0)</f>
        <v>0.21299529333302555</v>
      </c>
      <c r="N12" s="81">
        <f>K12/'סכום נכסי הקרן'!$C$42</f>
        <v>3.2331613797114737E-2</v>
      </c>
    </row>
    <row r="13" spans="2:14">
      <c r="B13" s="89" t="s">
        <v>209</v>
      </c>
      <c r="C13" s="71"/>
      <c r="D13" s="71"/>
      <c r="E13" s="71"/>
      <c r="F13" s="71"/>
      <c r="G13" s="71"/>
      <c r="H13" s="80"/>
      <c r="I13" s="82"/>
      <c r="J13" s="71"/>
      <c r="K13" s="80">
        <v>240.77421565000006</v>
      </c>
      <c r="L13" s="71"/>
      <c r="M13" s="81">
        <f t="shared" si="0"/>
        <v>0.20774194695189455</v>
      </c>
      <c r="N13" s="81">
        <f>K13/'סכום נכסי הקרן'!$C$42</f>
        <v>3.1534182249781752E-2</v>
      </c>
    </row>
    <row r="14" spans="2:14">
      <c r="B14" s="76" t="s">
        <v>1534</v>
      </c>
      <c r="C14" s="73" t="s">
        <v>1535</v>
      </c>
      <c r="D14" s="86" t="s">
        <v>109</v>
      </c>
      <c r="E14" s="73" t="s">
        <v>1536</v>
      </c>
      <c r="F14" s="86" t="s">
        <v>1537</v>
      </c>
      <c r="G14" s="86" t="s">
        <v>122</v>
      </c>
      <c r="H14" s="83">
        <v>835.02689200000009</v>
      </c>
      <c r="I14" s="85">
        <v>1854</v>
      </c>
      <c r="J14" s="73"/>
      <c r="K14" s="83">
        <v>15.481398578000004</v>
      </c>
      <c r="L14" s="84">
        <v>8.9632784697456388E-6</v>
      </c>
      <c r="M14" s="84">
        <f t="shared" si="0"/>
        <v>1.3357476312194194E-2</v>
      </c>
      <c r="N14" s="84">
        <f>K14/'סכום נכסי הקרן'!$C$42</f>
        <v>2.0275976932256868E-3</v>
      </c>
    </row>
    <row r="15" spans="2:14">
      <c r="B15" s="76" t="s">
        <v>1538</v>
      </c>
      <c r="C15" s="73" t="s">
        <v>1539</v>
      </c>
      <c r="D15" s="86" t="s">
        <v>109</v>
      </c>
      <c r="E15" s="73" t="s">
        <v>1536</v>
      </c>
      <c r="F15" s="86" t="s">
        <v>1537</v>
      </c>
      <c r="G15" s="86" t="s">
        <v>122</v>
      </c>
      <c r="H15" s="83">
        <v>516.67145800000014</v>
      </c>
      <c r="I15" s="85">
        <v>3597</v>
      </c>
      <c r="J15" s="73"/>
      <c r="K15" s="83">
        <v>18.584672351000005</v>
      </c>
      <c r="L15" s="84">
        <v>7.8324528651526561E-6</v>
      </c>
      <c r="M15" s="84">
        <f t="shared" si="0"/>
        <v>1.6035006104108903E-2</v>
      </c>
      <c r="N15" s="84">
        <f>K15/'סכום נכסי הקרן'!$C$42</f>
        <v>2.4340332430812508E-3</v>
      </c>
    </row>
    <row r="16" spans="2:14">
      <c r="B16" s="76" t="s">
        <v>1540</v>
      </c>
      <c r="C16" s="73" t="s">
        <v>1541</v>
      </c>
      <c r="D16" s="86" t="s">
        <v>109</v>
      </c>
      <c r="E16" s="73" t="s">
        <v>1542</v>
      </c>
      <c r="F16" s="86" t="s">
        <v>1537</v>
      </c>
      <c r="G16" s="86" t="s">
        <v>122</v>
      </c>
      <c r="H16" s="83">
        <v>262.72449800000004</v>
      </c>
      <c r="I16" s="85">
        <v>3560</v>
      </c>
      <c r="J16" s="73"/>
      <c r="K16" s="83">
        <v>9.3529921350000027</v>
      </c>
      <c r="L16" s="84">
        <v>2.6075792172864459E-6</v>
      </c>
      <c r="M16" s="84">
        <f t="shared" si="0"/>
        <v>8.0698375060853696E-3</v>
      </c>
      <c r="N16" s="84">
        <f>K16/'סכום נכסי הקרן'!$C$42</f>
        <v>1.2249607283306514E-3</v>
      </c>
    </row>
    <row r="17" spans="2:14">
      <c r="B17" s="76" t="s">
        <v>1543</v>
      </c>
      <c r="C17" s="73" t="s">
        <v>1544</v>
      </c>
      <c r="D17" s="86" t="s">
        <v>109</v>
      </c>
      <c r="E17" s="73" t="s">
        <v>1545</v>
      </c>
      <c r="F17" s="86" t="s">
        <v>1537</v>
      </c>
      <c r="G17" s="86" t="s">
        <v>122</v>
      </c>
      <c r="H17" s="83">
        <v>594.00000000000011</v>
      </c>
      <c r="I17" s="85">
        <v>17920</v>
      </c>
      <c r="J17" s="73"/>
      <c r="K17" s="83">
        <v>106.44480000000001</v>
      </c>
      <c r="L17" s="84">
        <v>5.322373663963248E-5</v>
      </c>
      <c r="M17" s="84">
        <f t="shared" si="0"/>
        <v>9.1841437153924843E-2</v>
      </c>
      <c r="N17" s="84">
        <f>K17/'סכום נכסי הקרן'!$C$42</f>
        <v>1.394106804036252E-2</v>
      </c>
    </row>
    <row r="18" spans="2:14">
      <c r="B18" s="76" t="s">
        <v>1546</v>
      </c>
      <c r="C18" s="73" t="s">
        <v>1547</v>
      </c>
      <c r="D18" s="86" t="s">
        <v>109</v>
      </c>
      <c r="E18" s="73" t="s">
        <v>1545</v>
      </c>
      <c r="F18" s="86" t="s">
        <v>1537</v>
      </c>
      <c r="G18" s="86" t="s">
        <v>122</v>
      </c>
      <c r="H18" s="83">
        <v>25.917146000000002</v>
      </c>
      <c r="I18" s="85">
        <v>18200</v>
      </c>
      <c r="J18" s="73"/>
      <c r="K18" s="83">
        <v>4.7169205170000001</v>
      </c>
      <c r="L18" s="84">
        <v>2.3159266442387843E-6</v>
      </c>
      <c r="M18" s="84">
        <f t="shared" si="0"/>
        <v>4.0697972960831727E-3</v>
      </c>
      <c r="N18" s="84">
        <f>K18/'סכום נכסי הקרן'!$C$42</f>
        <v>6.1777475150011038E-4</v>
      </c>
    </row>
    <row r="19" spans="2:14">
      <c r="B19" s="76" t="s">
        <v>1548</v>
      </c>
      <c r="C19" s="73" t="s">
        <v>1549</v>
      </c>
      <c r="D19" s="86" t="s">
        <v>109</v>
      </c>
      <c r="E19" s="73" t="s">
        <v>1545</v>
      </c>
      <c r="F19" s="86" t="s">
        <v>1537</v>
      </c>
      <c r="G19" s="86" t="s">
        <v>122</v>
      </c>
      <c r="H19" s="83">
        <v>37.119673000000006</v>
      </c>
      <c r="I19" s="85">
        <v>34690</v>
      </c>
      <c r="J19" s="73"/>
      <c r="K19" s="83">
        <v>12.876814727000003</v>
      </c>
      <c r="L19" s="84">
        <v>4.5781043570321397E-6</v>
      </c>
      <c r="M19" s="84">
        <f t="shared" si="0"/>
        <v>1.1110220231448642E-2</v>
      </c>
      <c r="N19" s="84">
        <f>K19/'סכום נכסי הקרן'!$C$42</f>
        <v>1.6864755277124777E-3</v>
      </c>
    </row>
    <row r="20" spans="2:14">
      <c r="B20" s="76" t="s">
        <v>1550</v>
      </c>
      <c r="C20" s="73" t="s">
        <v>1551</v>
      </c>
      <c r="D20" s="86" t="s">
        <v>109</v>
      </c>
      <c r="E20" s="73" t="s">
        <v>1545</v>
      </c>
      <c r="F20" s="86" t="s">
        <v>1537</v>
      </c>
      <c r="G20" s="86" t="s">
        <v>122</v>
      </c>
      <c r="H20" s="83">
        <v>88.926801000000012</v>
      </c>
      <c r="I20" s="85">
        <v>18410</v>
      </c>
      <c r="J20" s="73"/>
      <c r="K20" s="83">
        <v>16.371423972000002</v>
      </c>
      <c r="L20" s="84">
        <v>2.9709388430969143E-6</v>
      </c>
      <c r="M20" s="84">
        <f t="shared" si="0"/>
        <v>1.4125397443977504E-2</v>
      </c>
      <c r="N20" s="84">
        <f>K20/'סכום נכסי הקרן'!$C$42</f>
        <v>2.1441642570729056E-3</v>
      </c>
    </row>
    <row r="21" spans="2:14">
      <c r="B21" s="76" t="s">
        <v>1552</v>
      </c>
      <c r="C21" s="73" t="s">
        <v>1553</v>
      </c>
      <c r="D21" s="86" t="s">
        <v>109</v>
      </c>
      <c r="E21" s="73" t="s">
        <v>1554</v>
      </c>
      <c r="F21" s="86" t="s">
        <v>1537</v>
      </c>
      <c r="G21" s="86" t="s">
        <v>122</v>
      </c>
      <c r="H21" s="83">
        <v>60.316585000000011</v>
      </c>
      <c r="I21" s="85">
        <v>2858</v>
      </c>
      <c r="J21" s="73"/>
      <c r="K21" s="83">
        <v>1.7238479990000006</v>
      </c>
      <c r="L21" s="84">
        <v>1.818756475465299E-5</v>
      </c>
      <c r="M21" s="84">
        <f t="shared" si="0"/>
        <v>1.487350041177001E-3</v>
      </c>
      <c r="N21" s="84">
        <f>K21/'סכום נכסי הקרן'!$C$42</f>
        <v>2.2577225233456013E-4</v>
      </c>
    </row>
    <row r="22" spans="2:14">
      <c r="B22" s="76" t="s">
        <v>1555</v>
      </c>
      <c r="C22" s="73" t="s">
        <v>1556</v>
      </c>
      <c r="D22" s="86" t="s">
        <v>109</v>
      </c>
      <c r="E22" s="73" t="s">
        <v>1554</v>
      </c>
      <c r="F22" s="86" t="s">
        <v>1537</v>
      </c>
      <c r="G22" s="86" t="s">
        <v>122</v>
      </c>
      <c r="H22" s="83">
        <v>901.06844100000012</v>
      </c>
      <c r="I22" s="85">
        <v>1852</v>
      </c>
      <c r="J22" s="73"/>
      <c r="K22" s="83">
        <v>16.687787527000005</v>
      </c>
      <c r="L22" s="84">
        <v>4.9463157511404106E-6</v>
      </c>
      <c r="M22" s="84">
        <f t="shared" si="0"/>
        <v>1.4398358486267263E-2</v>
      </c>
      <c r="N22" s="84">
        <f>K22/'סכום נכסי הקרן'!$C$42</f>
        <v>2.1855983698313118E-3</v>
      </c>
    </row>
    <row r="23" spans="2:14">
      <c r="B23" s="76" t="s">
        <v>1557</v>
      </c>
      <c r="C23" s="73" t="s">
        <v>1558</v>
      </c>
      <c r="D23" s="86" t="s">
        <v>109</v>
      </c>
      <c r="E23" s="73" t="s">
        <v>1554</v>
      </c>
      <c r="F23" s="86" t="s">
        <v>1537</v>
      </c>
      <c r="G23" s="86" t="s">
        <v>122</v>
      </c>
      <c r="H23" s="83">
        <v>241.48547600000006</v>
      </c>
      <c r="I23" s="85">
        <v>1827</v>
      </c>
      <c r="J23" s="73"/>
      <c r="K23" s="83">
        <v>4.4119396550000003</v>
      </c>
      <c r="L23" s="84">
        <v>2.9414181764875452E-6</v>
      </c>
      <c r="M23" s="84">
        <f t="shared" si="0"/>
        <v>3.8066573336752131E-3</v>
      </c>
      <c r="N23" s="84">
        <f>K23/'סכום נכסי הקרן'!$C$42</f>
        <v>5.7783142925092192E-4</v>
      </c>
    </row>
    <row r="24" spans="2:14">
      <c r="B24" s="76" t="s">
        <v>1559</v>
      </c>
      <c r="C24" s="73" t="s">
        <v>1560</v>
      </c>
      <c r="D24" s="86" t="s">
        <v>109</v>
      </c>
      <c r="E24" s="73" t="s">
        <v>1554</v>
      </c>
      <c r="F24" s="86" t="s">
        <v>1537</v>
      </c>
      <c r="G24" s="86" t="s">
        <v>122</v>
      </c>
      <c r="H24" s="83">
        <v>964.15988100000015</v>
      </c>
      <c r="I24" s="85">
        <v>3539</v>
      </c>
      <c r="J24" s="73"/>
      <c r="K24" s="83">
        <v>34.12161818900001</v>
      </c>
      <c r="L24" s="84">
        <v>6.5518122453804583E-6</v>
      </c>
      <c r="M24" s="84">
        <f t="shared" si="0"/>
        <v>2.9440409042952431E-2</v>
      </c>
      <c r="N24" s="84">
        <f>K24/'סכום נכסי הקרן'!$C$42</f>
        <v>4.4689059570793537E-3</v>
      </c>
    </row>
    <row r="25" spans="2:14">
      <c r="B25" s="72"/>
      <c r="C25" s="73"/>
      <c r="D25" s="73"/>
      <c r="E25" s="73"/>
      <c r="F25" s="73"/>
      <c r="G25" s="73"/>
      <c r="H25" s="83"/>
      <c r="I25" s="85"/>
      <c r="J25" s="73"/>
      <c r="K25" s="73"/>
      <c r="L25" s="73"/>
      <c r="M25" s="84"/>
      <c r="N25" s="73"/>
    </row>
    <row r="26" spans="2:14">
      <c r="B26" s="89" t="s">
        <v>210</v>
      </c>
      <c r="C26" s="71"/>
      <c r="D26" s="71"/>
      <c r="E26" s="71"/>
      <c r="F26" s="71"/>
      <c r="G26" s="71"/>
      <c r="H26" s="80"/>
      <c r="I26" s="82"/>
      <c r="J26" s="71"/>
      <c r="K26" s="80">
        <v>6.0886613080000007</v>
      </c>
      <c r="L26" s="71"/>
      <c r="M26" s="81">
        <f t="shared" si="0"/>
        <v>5.2533463811310259E-3</v>
      </c>
      <c r="N26" s="81">
        <f>K26/'סכום נכסי הקרן'!$C$42</f>
        <v>7.9743154733299005E-4</v>
      </c>
    </row>
    <row r="27" spans="2:14">
      <c r="B27" s="76" t="s">
        <v>1561</v>
      </c>
      <c r="C27" s="73" t="s">
        <v>1562</v>
      </c>
      <c r="D27" s="86" t="s">
        <v>109</v>
      </c>
      <c r="E27" s="73" t="s">
        <v>1536</v>
      </c>
      <c r="F27" s="86" t="s">
        <v>1563</v>
      </c>
      <c r="G27" s="86" t="s">
        <v>122</v>
      </c>
      <c r="H27" s="83">
        <v>455.44800000000004</v>
      </c>
      <c r="I27" s="85">
        <v>368.92</v>
      </c>
      <c r="J27" s="73"/>
      <c r="K27" s="83">
        <v>1.6802387620000001</v>
      </c>
      <c r="L27" s="84">
        <v>5.3857908791038782E-6</v>
      </c>
      <c r="M27" s="84">
        <f t="shared" si="0"/>
        <v>1.4497236376395228E-3</v>
      </c>
      <c r="N27" s="84">
        <f>K27/'סכום נכסי הקרן'!$C$42</f>
        <v>2.2006075360277331E-4</v>
      </c>
    </row>
    <row r="28" spans="2:14">
      <c r="B28" s="76" t="s">
        <v>1564</v>
      </c>
      <c r="C28" s="73" t="s">
        <v>1565</v>
      </c>
      <c r="D28" s="86" t="s">
        <v>109</v>
      </c>
      <c r="E28" s="73" t="s">
        <v>1536</v>
      </c>
      <c r="F28" s="86" t="s">
        <v>1563</v>
      </c>
      <c r="G28" s="86" t="s">
        <v>122</v>
      </c>
      <c r="H28" s="83">
        <v>1.6800340000000002</v>
      </c>
      <c r="I28" s="85">
        <v>344.75</v>
      </c>
      <c r="J28" s="73"/>
      <c r="K28" s="83">
        <v>5.7919170000000006E-3</v>
      </c>
      <c r="L28" s="84">
        <v>1.164792668743635E-8</v>
      </c>
      <c r="M28" s="84">
        <f t="shared" si="0"/>
        <v>4.997312984347276E-6</v>
      </c>
      <c r="N28" s="84">
        <f>K28/'סכום נכסי הקרן'!$C$42</f>
        <v>7.5856696598736963E-7</v>
      </c>
    </row>
    <row r="29" spans="2:14">
      <c r="B29" s="76" t="s">
        <v>1566</v>
      </c>
      <c r="C29" s="73" t="s">
        <v>1567</v>
      </c>
      <c r="D29" s="86" t="s">
        <v>109</v>
      </c>
      <c r="E29" s="73" t="s">
        <v>1545</v>
      </c>
      <c r="F29" s="86" t="s">
        <v>1563</v>
      </c>
      <c r="G29" s="86" t="s">
        <v>122</v>
      </c>
      <c r="H29" s="83">
        <v>71.220225999999997</v>
      </c>
      <c r="I29" s="85">
        <v>3694.17</v>
      </c>
      <c r="J29" s="73"/>
      <c r="K29" s="83">
        <v>2.6309962060000003</v>
      </c>
      <c r="L29" s="84">
        <v>6.7442738011172803E-6</v>
      </c>
      <c r="M29" s="84">
        <f t="shared" si="0"/>
        <v>2.2700448749545651E-3</v>
      </c>
      <c r="N29" s="84">
        <f>K29/'סכום נכסי הקרן'!$C$42</f>
        <v>3.4458138980750252E-4</v>
      </c>
    </row>
    <row r="30" spans="2:14">
      <c r="B30" s="76" t="s">
        <v>1568</v>
      </c>
      <c r="C30" s="73" t="s">
        <v>1569</v>
      </c>
      <c r="D30" s="86" t="s">
        <v>109</v>
      </c>
      <c r="E30" s="73" t="s">
        <v>1554</v>
      </c>
      <c r="F30" s="86" t="s">
        <v>1563</v>
      </c>
      <c r="G30" s="86" t="s">
        <v>122</v>
      </c>
      <c r="H30" s="83">
        <v>47.822040000000008</v>
      </c>
      <c r="I30" s="85">
        <v>3704.64</v>
      </c>
      <c r="J30" s="73"/>
      <c r="K30" s="83">
        <v>1.7716344230000003</v>
      </c>
      <c r="L30" s="84">
        <v>3.7820203526018081E-6</v>
      </c>
      <c r="M30" s="84">
        <f t="shared" si="0"/>
        <v>1.5285805555525908E-3</v>
      </c>
      <c r="N30" s="84">
        <f>K30/'סכום נכסי הקרן'!$C$42</f>
        <v>2.3203083695672681E-4</v>
      </c>
    </row>
    <row r="31" spans="2:14">
      <c r="B31" s="72"/>
      <c r="C31" s="73"/>
      <c r="D31" s="73"/>
      <c r="E31" s="73"/>
      <c r="F31" s="73"/>
      <c r="G31" s="73"/>
      <c r="H31" s="83"/>
      <c r="I31" s="85"/>
      <c r="J31" s="73"/>
      <c r="K31" s="73"/>
      <c r="L31" s="73"/>
      <c r="M31" s="84"/>
      <c r="N31" s="73"/>
    </row>
    <row r="32" spans="2:14">
      <c r="B32" s="70" t="s">
        <v>184</v>
      </c>
      <c r="C32" s="71"/>
      <c r="D32" s="71"/>
      <c r="E32" s="71"/>
      <c r="F32" s="71"/>
      <c r="G32" s="71"/>
      <c r="H32" s="80"/>
      <c r="I32" s="82"/>
      <c r="J32" s="71"/>
      <c r="K32" s="80">
        <v>912.14337663100002</v>
      </c>
      <c r="L32" s="71"/>
      <c r="M32" s="81">
        <f t="shared" si="0"/>
        <v>0.78700470666697453</v>
      </c>
      <c r="N32" s="81">
        <f>K32/'סכום נכסי הקרן'!$C$42</f>
        <v>0.11946335449151847</v>
      </c>
    </row>
    <row r="33" spans="2:14">
      <c r="B33" s="89" t="s">
        <v>211</v>
      </c>
      <c r="C33" s="71"/>
      <c r="D33" s="71"/>
      <c r="E33" s="71"/>
      <c r="F33" s="71"/>
      <c r="G33" s="71"/>
      <c r="H33" s="80"/>
      <c r="I33" s="82"/>
      <c r="J33" s="71"/>
      <c r="K33" s="80">
        <v>902.19882272799998</v>
      </c>
      <c r="L33" s="71"/>
      <c r="M33" s="81">
        <f t="shared" si="0"/>
        <v>0.7784244648674109</v>
      </c>
      <c r="N33" s="81">
        <f>K33/'סכום נכסי הקרן'!$C$42</f>
        <v>0.1181609169596449</v>
      </c>
    </row>
    <row r="34" spans="2:14">
      <c r="B34" s="76" t="s">
        <v>1570</v>
      </c>
      <c r="C34" s="73" t="s">
        <v>1571</v>
      </c>
      <c r="D34" s="86" t="s">
        <v>28</v>
      </c>
      <c r="E34" s="73"/>
      <c r="F34" s="86" t="s">
        <v>1537</v>
      </c>
      <c r="G34" s="86" t="s">
        <v>121</v>
      </c>
      <c r="H34" s="83">
        <v>279.17647800000009</v>
      </c>
      <c r="I34" s="85">
        <v>6110.2</v>
      </c>
      <c r="J34" s="73"/>
      <c r="K34" s="83">
        <v>65.230713621000021</v>
      </c>
      <c r="L34" s="84">
        <v>6.3380263425755328E-6</v>
      </c>
      <c r="M34" s="84">
        <f t="shared" si="0"/>
        <v>5.6281589006966441E-2</v>
      </c>
      <c r="N34" s="84">
        <f>K34/'סכום נכסי הקרן'!$C$42</f>
        <v>8.5432620185463583E-3</v>
      </c>
    </row>
    <row r="35" spans="2:14">
      <c r="B35" s="76" t="s">
        <v>1572</v>
      </c>
      <c r="C35" s="73" t="s">
        <v>1573</v>
      </c>
      <c r="D35" s="86" t="s">
        <v>28</v>
      </c>
      <c r="E35" s="73"/>
      <c r="F35" s="86" t="s">
        <v>1537</v>
      </c>
      <c r="G35" s="86" t="s">
        <v>121</v>
      </c>
      <c r="H35" s="83">
        <v>30.206640000000007</v>
      </c>
      <c r="I35" s="85">
        <v>4497.5</v>
      </c>
      <c r="J35" s="73"/>
      <c r="K35" s="83">
        <v>5.195070856000001</v>
      </c>
      <c r="L35" s="84">
        <v>1.7093502863607538E-6</v>
      </c>
      <c r="M35" s="84">
        <f t="shared" si="0"/>
        <v>4.4823492883777375E-3</v>
      </c>
      <c r="N35" s="84">
        <f>K35/'סכום נכסי הקרן'!$C$42</f>
        <v>6.8039806808787618E-4</v>
      </c>
    </row>
    <row r="36" spans="2:14">
      <c r="B36" s="76" t="s">
        <v>1574</v>
      </c>
      <c r="C36" s="73" t="s">
        <v>1575</v>
      </c>
      <c r="D36" s="86" t="s">
        <v>1375</v>
      </c>
      <c r="E36" s="73"/>
      <c r="F36" s="86" t="s">
        <v>1537</v>
      </c>
      <c r="G36" s="86" t="s">
        <v>121</v>
      </c>
      <c r="H36" s="83">
        <v>75.062552000000011</v>
      </c>
      <c r="I36" s="85">
        <v>6557</v>
      </c>
      <c r="J36" s="73"/>
      <c r="K36" s="83">
        <v>18.821160282000005</v>
      </c>
      <c r="L36" s="84">
        <v>3.760648897795592E-7</v>
      </c>
      <c r="M36" s="84">
        <f t="shared" si="0"/>
        <v>1.6239049809885026E-2</v>
      </c>
      <c r="N36" s="84">
        <f>K36/'סכום נכסי הקרן'!$C$42</f>
        <v>2.4650060509290323E-3</v>
      </c>
    </row>
    <row r="37" spans="2:14">
      <c r="B37" s="76" t="s">
        <v>1576</v>
      </c>
      <c r="C37" s="73" t="s">
        <v>1577</v>
      </c>
      <c r="D37" s="86" t="s">
        <v>1375</v>
      </c>
      <c r="E37" s="73"/>
      <c r="F37" s="86" t="s">
        <v>1537</v>
      </c>
      <c r="G37" s="86" t="s">
        <v>121</v>
      </c>
      <c r="H37" s="83">
        <v>21.844107000000005</v>
      </c>
      <c r="I37" s="85">
        <v>16098</v>
      </c>
      <c r="J37" s="73"/>
      <c r="K37" s="83">
        <v>13.446959861000002</v>
      </c>
      <c r="L37" s="84">
        <v>2.0049063794809912E-7</v>
      </c>
      <c r="M37" s="84">
        <f t="shared" si="0"/>
        <v>1.1602146079332963E-2</v>
      </c>
      <c r="N37" s="84">
        <f>K37/'סכום נכסי הקרן'!$C$42</f>
        <v>1.7611473961924372E-3</v>
      </c>
    </row>
    <row r="38" spans="2:14">
      <c r="B38" s="76" t="s">
        <v>1578</v>
      </c>
      <c r="C38" s="73" t="s">
        <v>1579</v>
      </c>
      <c r="D38" s="86" t="s">
        <v>1375</v>
      </c>
      <c r="E38" s="73"/>
      <c r="F38" s="86" t="s">
        <v>1537</v>
      </c>
      <c r="G38" s="86" t="s">
        <v>121</v>
      </c>
      <c r="H38" s="83">
        <v>43.11688800000001</v>
      </c>
      <c r="I38" s="85">
        <v>6881</v>
      </c>
      <c r="J38" s="73"/>
      <c r="K38" s="83">
        <v>11.345322512000003</v>
      </c>
      <c r="L38" s="84">
        <v>1.8369357403853345E-7</v>
      </c>
      <c r="M38" s="84">
        <f t="shared" si="0"/>
        <v>9.7888363215192925E-3</v>
      </c>
      <c r="N38" s="84">
        <f>K38/'סכום נכסי הקרן'!$C$42</f>
        <v>1.4858960990076419E-3</v>
      </c>
    </row>
    <row r="39" spans="2:14">
      <c r="B39" s="76" t="s">
        <v>1580</v>
      </c>
      <c r="C39" s="73" t="s">
        <v>1581</v>
      </c>
      <c r="D39" s="86" t="s">
        <v>1375</v>
      </c>
      <c r="E39" s="73"/>
      <c r="F39" s="86" t="s">
        <v>1537</v>
      </c>
      <c r="G39" s="86" t="s">
        <v>121</v>
      </c>
      <c r="H39" s="83">
        <v>11.099184000000001</v>
      </c>
      <c r="I39" s="85">
        <v>9039</v>
      </c>
      <c r="J39" s="73"/>
      <c r="K39" s="83">
        <v>3.8364480440000008</v>
      </c>
      <c r="L39" s="84">
        <v>2.5590418980541093E-8</v>
      </c>
      <c r="M39" s="84">
        <f t="shared" si="0"/>
        <v>3.3101185020529317E-3</v>
      </c>
      <c r="N39" s="84">
        <f>K39/'סכום נכסי הקרן'!$C$42</f>
        <v>5.0245933305074282E-4</v>
      </c>
    </row>
    <row r="40" spans="2:14">
      <c r="B40" s="76" t="s">
        <v>1582</v>
      </c>
      <c r="C40" s="73" t="s">
        <v>1583</v>
      </c>
      <c r="D40" s="86" t="s">
        <v>1375</v>
      </c>
      <c r="E40" s="73"/>
      <c r="F40" s="86" t="s">
        <v>1537</v>
      </c>
      <c r="G40" s="86" t="s">
        <v>121</v>
      </c>
      <c r="H40" s="83">
        <v>104.23236700000001</v>
      </c>
      <c r="I40" s="85">
        <v>3317</v>
      </c>
      <c r="J40" s="73"/>
      <c r="K40" s="83">
        <v>13.221050195000002</v>
      </c>
      <c r="L40" s="84">
        <v>1.1418402712773848E-7</v>
      </c>
      <c r="M40" s="84">
        <f t="shared" si="0"/>
        <v>1.1407229386432951E-2</v>
      </c>
      <c r="N40" s="84">
        <f>K40/'סכום נכסי הקרן'!$C$42</f>
        <v>1.7315600229747545E-3</v>
      </c>
    </row>
    <row r="41" spans="2:14">
      <c r="B41" s="76" t="s">
        <v>1584</v>
      </c>
      <c r="C41" s="73" t="s">
        <v>1585</v>
      </c>
      <c r="D41" s="86" t="s">
        <v>28</v>
      </c>
      <c r="E41" s="73"/>
      <c r="F41" s="86" t="s">
        <v>1537</v>
      </c>
      <c r="G41" s="86" t="s">
        <v>129</v>
      </c>
      <c r="H41" s="83">
        <v>135.70139800000004</v>
      </c>
      <c r="I41" s="85">
        <v>4911</v>
      </c>
      <c r="J41" s="73"/>
      <c r="K41" s="83">
        <v>18.943260455000004</v>
      </c>
      <c r="L41" s="84">
        <v>2.0127592194324285E-6</v>
      </c>
      <c r="M41" s="84">
        <f t="shared" si="0"/>
        <v>1.6344398829894108E-2</v>
      </c>
      <c r="N41" s="84">
        <f>K41/'סכום נכסי הקרן'!$C$42</f>
        <v>2.4809975020805494E-3</v>
      </c>
    </row>
    <row r="42" spans="2:14">
      <c r="B42" s="76" t="s">
        <v>1586</v>
      </c>
      <c r="C42" s="73" t="s">
        <v>1587</v>
      </c>
      <c r="D42" s="86" t="s">
        <v>110</v>
      </c>
      <c r="E42" s="73"/>
      <c r="F42" s="86" t="s">
        <v>1537</v>
      </c>
      <c r="G42" s="86" t="s">
        <v>121</v>
      </c>
      <c r="H42" s="83">
        <v>328.41038300000008</v>
      </c>
      <c r="I42" s="85">
        <v>959.38</v>
      </c>
      <c r="J42" s="73"/>
      <c r="K42" s="83">
        <v>12.048290388</v>
      </c>
      <c r="L42" s="84">
        <v>1.4875234091255547E-6</v>
      </c>
      <c r="M42" s="84">
        <f t="shared" si="0"/>
        <v>1.0395362708950917E-2</v>
      </c>
      <c r="N42" s="84">
        <f>K42/'סכום נכסי הקרן'!$C$42</f>
        <v>1.5779637527540446E-3</v>
      </c>
    </row>
    <row r="43" spans="2:14">
      <c r="B43" s="76" t="s">
        <v>1588</v>
      </c>
      <c r="C43" s="73" t="s">
        <v>1589</v>
      </c>
      <c r="D43" s="86" t="s">
        <v>1375</v>
      </c>
      <c r="E43" s="73"/>
      <c r="F43" s="86" t="s">
        <v>1537</v>
      </c>
      <c r="G43" s="86" t="s">
        <v>121</v>
      </c>
      <c r="H43" s="83">
        <v>153.91336800000002</v>
      </c>
      <c r="I43" s="85">
        <v>10138</v>
      </c>
      <c r="J43" s="73"/>
      <c r="K43" s="83">
        <v>59.668691236000008</v>
      </c>
      <c r="L43" s="84">
        <v>1.0802757517055506E-6</v>
      </c>
      <c r="M43" s="84">
        <f t="shared" si="0"/>
        <v>5.1482630961851024E-2</v>
      </c>
      <c r="N43" s="84">
        <f>K43/'סכום נכסי הקרן'!$C$42</f>
        <v>7.8148043342695823E-3</v>
      </c>
    </row>
    <row r="44" spans="2:14">
      <c r="B44" s="76" t="s">
        <v>1590</v>
      </c>
      <c r="C44" s="73" t="s">
        <v>1591</v>
      </c>
      <c r="D44" s="86" t="s">
        <v>28</v>
      </c>
      <c r="E44" s="73"/>
      <c r="F44" s="86" t="s">
        <v>1537</v>
      </c>
      <c r="G44" s="86" t="s">
        <v>121</v>
      </c>
      <c r="H44" s="83">
        <v>46.539299999999997</v>
      </c>
      <c r="I44" s="85">
        <v>4475</v>
      </c>
      <c r="J44" s="73"/>
      <c r="K44" s="83">
        <v>7.9639911750000021</v>
      </c>
      <c r="L44" s="84">
        <v>5.4450277339065947E-6</v>
      </c>
      <c r="M44" s="84">
        <f t="shared" si="0"/>
        <v>6.8713962071719299E-3</v>
      </c>
      <c r="N44" s="84">
        <f>K44/'סכום נכסי הקרן'!$C$42</f>
        <v>1.0430433693662975E-3</v>
      </c>
    </row>
    <row r="45" spans="2:14">
      <c r="B45" s="76" t="s">
        <v>1592</v>
      </c>
      <c r="C45" s="73" t="s">
        <v>1593</v>
      </c>
      <c r="D45" s="86" t="s">
        <v>1375</v>
      </c>
      <c r="E45" s="73"/>
      <c r="F45" s="86" t="s">
        <v>1537</v>
      </c>
      <c r="G45" s="86" t="s">
        <v>121</v>
      </c>
      <c r="H45" s="83">
        <v>131.50425600000003</v>
      </c>
      <c r="I45" s="85">
        <v>5859</v>
      </c>
      <c r="J45" s="73"/>
      <c r="K45" s="83">
        <v>29.463286589000003</v>
      </c>
      <c r="L45" s="84">
        <v>3.6173519997326279E-6</v>
      </c>
      <c r="M45" s="84">
        <f t="shared" si="0"/>
        <v>2.5421162739858782E-2</v>
      </c>
      <c r="N45" s="84">
        <f>K45/'סכום נכסי הקרן'!$C$42</f>
        <v>3.8588045919570476E-3</v>
      </c>
    </row>
    <row r="46" spans="2:14">
      <c r="B46" s="76" t="s">
        <v>1594</v>
      </c>
      <c r="C46" s="73" t="s">
        <v>1595</v>
      </c>
      <c r="D46" s="86" t="s">
        <v>110</v>
      </c>
      <c r="E46" s="73"/>
      <c r="F46" s="86" t="s">
        <v>1537</v>
      </c>
      <c r="G46" s="86" t="s">
        <v>121</v>
      </c>
      <c r="H46" s="83">
        <v>1799.6079950000003</v>
      </c>
      <c r="I46" s="85">
        <v>768.2</v>
      </c>
      <c r="J46" s="73"/>
      <c r="K46" s="83">
        <v>52.865226885000006</v>
      </c>
      <c r="L46" s="84">
        <v>2.0233514372449813E-6</v>
      </c>
      <c r="M46" s="84">
        <f t="shared" si="0"/>
        <v>4.5612546715167908E-2</v>
      </c>
      <c r="N46" s="84">
        <f>K46/'סכום נכסי הקרן'!$C$42</f>
        <v>6.9237550821927129E-3</v>
      </c>
    </row>
    <row r="47" spans="2:14">
      <c r="B47" s="76" t="s">
        <v>1596</v>
      </c>
      <c r="C47" s="73" t="s">
        <v>1597</v>
      </c>
      <c r="D47" s="86" t="s">
        <v>1598</v>
      </c>
      <c r="E47" s="73"/>
      <c r="F47" s="86" t="s">
        <v>1537</v>
      </c>
      <c r="G47" s="86" t="s">
        <v>126</v>
      </c>
      <c r="H47" s="83">
        <v>1103.3939770000002</v>
      </c>
      <c r="I47" s="85">
        <v>1892</v>
      </c>
      <c r="J47" s="73"/>
      <c r="K47" s="83">
        <v>10.194481600000001</v>
      </c>
      <c r="L47" s="84">
        <v>3.4245761402034718E-6</v>
      </c>
      <c r="M47" s="84">
        <f t="shared" si="0"/>
        <v>8.7958814444974599E-3</v>
      </c>
      <c r="N47" s="84">
        <f>K47/'סכום נכסי הקרן'!$C$42</f>
        <v>1.335170544938069E-3</v>
      </c>
    </row>
    <row r="48" spans="2:14">
      <c r="B48" s="76" t="s">
        <v>1599</v>
      </c>
      <c r="C48" s="73" t="s">
        <v>1600</v>
      </c>
      <c r="D48" s="86" t="s">
        <v>28</v>
      </c>
      <c r="E48" s="73"/>
      <c r="F48" s="86" t="s">
        <v>1537</v>
      </c>
      <c r="G48" s="86" t="s">
        <v>123</v>
      </c>
      <c r="H48" s="83">
        <v>662.06769400000019</v>
      </c>
      <c r="I48" s="85">
        <v>2808.5</v>
      </c>
      <c r="J48" s="73"/>
      <c r="K48" s="83">
        <v>75.364035398000027</v>
      </c>
      <c r="L48" s="84">
        <v>2.7344849181130911E-6</v>
      </c>
      <c r="M48" s="84">
        <f t="shared" si="0"/>
        <v>6.5024701259916745E-2</v>
      </c>
      <c r="N48" s="84">
        <f>K48/'סכום נכסי הקרן'!$C$42</f>
        <v>9.8704224657269087E-3</v>
      </c>
    </row>
    <row r="49" spans="2:14">
      <c r="B49" s="76" t="s">
        <v>1601</v>
      </c>
      <c r="C49" s="73" t="s">
        <v>1602</v>
      </c>
      <c r="D49" s="86" t="s">
        <v>28</v>
      </c>
      <c r="E49" s="73"/>
      <c r="F49" s="86" t="s">
        <v>1537</v>
      </c>
      <c r="G49" s="86" t="s">
        <v>121</v>
      </c>
      <c r="H49" s="83">
        <v>91.806409000000016</v>
      </c>
      <c r="I49" s="85">
        <v>3647.5</v>
      </c>
      <c r="J49" s="73"/>
      <c r="K49" s="83">
        <v>12.805194611000003</v>
      </c>
      <c r="L49" s="84">
        <v>1.3686107483601672E-6</v>
      </c>
      <c r="M49" s="84">
        <f t="shared" si="0"/>
        <v>1.1048425814224215E-2</v>
      </c>
      <c r="N49" s="84">
        <f>K49/'סכום נכסי הקרן'!$C$42</f>
        <v>1.6770954461094809E-3</v>
      </c>
    </row>
    <row r="50" spans="2:14">
      <c r="B50" s="76" t="s">
        <v>1603</v>
      </c>
      <c r="C50" s="73" t="s">
        <v>1604</v>
      </c>
      <c r="D50" s="86" t="s">
        <v>110</v>
      </c>
      <c r="E50" s="73"/>
      <c r="F50" s="86" t="s">
        <v>1537</v>
      </c>
      <c r="G50" s="86" t="s">
        <v>121</v>
      </c>
      <c r="H50" s="83">
        <v>573.05807299999981</v>
      </c>
      <c r="I50" s="85">
        <v>462.75</v>
      </c>
      <c r="J50" s="73"/>
      <c r="K50" s="83">
        <v>10.140583464999999</v>
      </c>
      <c r="L50" s="84">
        <v>4.8578671751770186E-6</v>
      </c>
      <c r="M50" s="84">
        <f t="shared" si="0"/>
        <v>8.7493776962794482E-3</v>
      </c>
      <c r="N50" s="84">
        <f>K50/'סכום נכסי הקרן'!$C$42</f>
        <v>1.3281115099520134E-3</v>
      </c>
    </row>
    <row r="51" spans="2:14">
      <c r="B51" s="76" t="s">
        <v>1605</v>
      </c>
      <c r="C51" s="73" t="s">
        <v>1606</v>
      </c>
      <c r="D51" s="86" t="s">
        <v>110</v>
      </c>
      <c r="E51" s="73"/>
      <c r="F51" s="86" t="s">
        <v>1537</v>
      </c>
      <c r="G51" s="86" t="s">
        <v>121</v>
      </c>
      <c r="H51" s="83">
        <v>66.946347000000017</v>
      </c>
      <c r="I51" s="85">
        <v>3687.75</v>
      </c>
      <c r="J51" s="73"/>
      <c r="K51" s="83">
        <v>9.4407439740000019</v>
      </c>
      <c r="L51" s="84">
        <v>6.5362522870564675E-7</v>
      </c>
      <c r="M51" s="84">
        <f t="shared" si="0"/>
        <v>8.1455505048101517E-3</v>
      </c>
      <c r="N51" s="84">
        <f>K51/'סכום נכסי הקרן'!$C$42</f>
        <v>1.2364535805711172E-3</v>
      </c>
    </row>
    <row r="52" spans="2:14">
      <c r="B52" s="76" t="s">
        <v>1607</v>
      </c>
      <c r="C52" s="73" t="s">
        <v>1608</v>
      </c>
      <c r="D52" s="86" t="s">
        <v>28</v>
      </c>
      <c r="E52" s="73"/>
      <c r="F52" s="86" t="s">
        <v>1537</v>
      </c>
      <c r="G52" s="86" t="s">
        <v>123</v>
      </c>
      <c r="H52" s="83">
        <v>509.29799900000006</v>
      </c>
      <c r="I52" s="85">
        <v>641.1</v>
      </c>
      <c r="J52" s="73"/>
      <c r="K52" s="83">
        <v>13.233815223999999</v>
      </c>
      <c r="L52" s="84">
        <v>2.4851570278230797E-6</v>
      </c>
      <c r="M52" s="84">
        <f t="shared" si="0"/>
        <v>1.141824315703209E-2</v>
      </c>
      <c r="N52" s="84">
        <f>K52/'סכום נכסי הקרן'!$C$42</f>
        <v>1.7332318579335892E-3</v>
      </c>
    </row>
    <row r="53" spans="2:14">
      <c r="B53" s="76" t="s">
        <v>1609</v>
      </c>
      <c r="C53" s="73" t="s">
        <v>1610</v>
      </c>
      <c r="D53" s="86" t="s">
        <v>110</v>
      </c>
      <c r="E53" s="73"/>
      <c r="F53" s="86" t="s">
        <v>1537</v>
      </c>
      <c r="G53" s="86" t="s">
        <v>121</v>
      </c>
      <c r="H53" s="83">
        <v>635.21764500000006</v>
      </c>
      <c r="I53" s="85">
        <v>1004</v>
      </c>
      <c r="J53" s="73"/>
      <c r="K53" s="83">
        <v>24.387885650000005</v>
      </c>
      <c r="L53" s="84">
        <v>2.7320851546298323E-6</v>
      </c>
      <c r="M53" s="84">
        <f t="shared" si="0"/>
        <v>2.1042065626893758E-2</v>
      </c>
      <c r="N53" s="84">
        <f>K53/'סכום נכסי הקרן'!$C$42</f>
        <v>3.1940796845616763E-3</v>
      </c>
    </row>
    <row r="54" spans="2:14">
      <c r="B54" s="76" t="s">
        <v>1611</v>
      </c>
      <c r="C54" s="73" t="s">
        <v>1612</v>
      </c>
      <c r="D54" s="86" t="s">
        <v>1375</v>
      </c>
      <c r="E54" s="73"/>
      <c r="F54" s="86" t="s">
        <v>1537</v>
      </c>
      <c r="G54" s="86" t="s">
        <v>121</v>
      </c>
      <c r="H54" s="83">
        <v>23.543231000000002</v>
      </c>
      <c r="I54" s="85">
        <v>34126</v>
      </c>
      <c r="J54" s="73"/>
      <c r="K54" s="83">
        <v>30.723403940000004</v>
      </c>
      <c r="L54" s="84">
        <v>1.2795234239130436E-6</v>
      </c>
      <c r="M54" s="84">
        <f t="shared" si="0"/>
        <v>2.6508402215140212E-2</v>
      </c>
      <c r="N54" s="84">
        <f>K54/'סכום נכסי הקרן'!$C$42</f>
        <v>4.0238420736295423E-3</v>
      </c>
    </row>
    <row r="55" spans="2:14">
      <c r="B55" s="76" t="s">
        <v>1613</v>
      </c>
      <c r="C55" s="73" t="s">
        <v>1614</v>
      </c>
      <c r="D55" s="86" t="s">
        <v>28</v>
      </c>
      <c r="E55" s="73"/>
      <c r="F55" s="86" t="s">
        <v>1537</v>
      </c>
      <c r="G55" s="86" t="s">
        <v>121</v>
      </c>
      <c r="H55" s="83">
        <v>537.49526600000013</v>
      </c>
      <c r="I55" s="85">
        <v>697.87</v>
      </c>
      <c r="J55" s="73"/>
      <c r="K55" s="83">
        <v>14.343893651000002</v>
      </c>
      <c r="L55" s="84">
        <v>1.4913936201953092E-6</v>
      </c>
      <c r="M55" s="84">
        <f t="shared" si="0"/>
        <v>1.237602783124115E-2</v>
      </c>
      <c r="N55" s="84">
        <f>K55/'סכום נכסי הקרן'!$C$42</f>
        <v>1.8786187521824924E-3</v>
      </c>
    </row>
    <row r="56" spans="2:14">
      <c r="B56" s="76" t="s">
        <v>1615</v>
      </c>
      <c r="C56" s="73" t="s">
        <v>1616</v>
      </c>
      <c r="D56" s="86" t="s">
        <v>28</v>
      </c>
      <c r="E56" s="73"/>
      <c r="F56" s="86" t="s">
        <v>1537</v>
      </c>
      <c r="G56" s="86" t="s">
        <v>121</v>
      </c>
      <c r="H56" s="83">
        <v>340.70280000000008</v>
      </c>
      <c r="I56" s="85">
        <v>517.01</v>
      </c>
      <c r="J56" s="73"/>
      <c r="K56" s="83">
        <v>6.7358518970000016</v>
      </c>
      <c r="L56" s="84">
        <v>1.1356760000000003E-5</v>
      </c>
      <c r="M56" s="84">
        <f t="shared" si="0"/>
        <v>5.8117476727512383E-3</v>
      </c>
      <c r="N56" s="84">
        <f>K56/'סכום נכסי הקרן'!$C$42</f>
        <v>8.8219405368681193E-4</v>
      </c>
    </row>
    <row r="57" spans="2:14">
      <c r="B57" s="76" t="s">
        <v>1617</v>
      </c>
      <c r="C57" s="73" t="s">
        <v>1618</v>
      </c>
      <c r="D57" s="86" t="s">
        <v>28</v>
      </c>
      <c r="E57" s="73"/>
      <c r="F57" s="86" t="s">
        <v>1537</v>
      </c>
      <c r="G57" s="86" t="s">
        <v>123</v>
      </c>
      <c r="H57" s="83">
        <v>6.1818230000000032</v>
      </c>
      <c r="I57" s="85">
        <v>6867</v>
      </c>
      <c r="J57" s="73"/>
      <c r="K57" s="83">
        <v>1.7205646780000001</v>
      </c>
      <c r="L57" s="84">
        <v>2.9507508353221972E-6</v>
      </c>
      <c r="M57" s="84">
        <f t="shared" si="0"/>
        <v>1.4845171651766919E-3</v>
      </c>
      <c r="N57" s="84">
        <f>K57/'סכום נכסי הקרן'!$C$42</f>
        <v>2.2534223601192757E-4</v>
      </c>
    </row>
    <row r="58" spans="2:14">
      <c r="B58" s="76" t="s">
        <v>1619</v>
      </c>
      <c r="C58" s="73" t="s">
        <v>1620</v>
      </c>
      <c r="D58" s="86" t="s">
        <v>28</v>
      </c>
      <c r="E58" s="73"/>
      <c r="F58" s="86" t="s">
        <v>1537</v>
      </c>
      <c r="G58" s="86" t="s">
        <v>123</v>
      </c>
      <c r="H58" s="83">
        <v>127.31638600000001</v>
      </c>
      <c r="I58" s="85">
        <v>20418</v>
      </c>
      <c r="J58" s="73"/>
      <c r="K58" s="83">
        <v>105.36219797800001</v>
      </c>
      <c r="L58" s="84">
        <v>4.4758567745642907E-6</v>
      </c>
      <c r="M58" s="84">
        <f t="shared" si="0"/>
        <v>9.09073593448987E-2</v>
      </c>
      <c r="N58" s="84">
        <f>K58/'סכום נכסי הקרן'!$C$42</f>
        <v>1.3799279728962282E-2</v>
      </c>
    </row>
    <row r="59" spans="2:14">
      <c r="B59" s="76" t="s">
        <v>1621</v>
      </c>
      <c r="C59" s="73" t="s">
        <v>1622</v>
      </c>
      <c r="D59" s="86" t="s">
        <v>28</v>
      </c>
      <c r="E59" s="73"/>
      <c r="F59" s="86" t="s">
        <v>1537</v>
      </c>
      <c r="G59" s="86" t="s">
        <v>123</v>
      </c>
      <c r="H59" s="83">
        <v>70.072379999999995</v>
      </c>
      <c r="I59" s="85">
        <v>8676.1</v>
      </c>
      <c r="J59" s="73"/>
      <c r="K59" s="83">
        <v>24.641023138000005</v>
      </c>
      <c r="L59" s="84">
        <v>1.3529139757812103E-5</v>
      </c>
      <c r="M59" s="84">
        <f t="shared" si="0"/>
        <v>2.126047470554724E-2</v>
      </c>
      <c r="N59" s="84">
        <f>K59/'סכום נכסי הקרן'!$C$42</f>
        <v>3.2272330837298316E-3</v>
      </c>
    </row>
    <row r="60" spans="2:14">
      <c r="B60" s="76" t="s">
        <v>1623</v>
      </c>
      <c r="C60" s="73" t="s">
        <v>1624</v>
      </c>
      <c r="D60" s="86" t="s">
        <v>28</v>
      </c>
      <c r="E60" s="73"/>
      <c r="F60" s="86" t="s">
        <v>1537</v>
      </c>
      <c r="G60" s="86" t="s">
        <v>123</v>
      </c>
      <c r="H60" s="83">
        <v>109.467422</v>
      </c>
      <c r="I60" s="85">
        <v>2427.8000000000002</v>
      </c>
      <c r="J60" s="73"/>
      <c r="K60" s="83">
        <v>10.771721628000003</v>
      </c>
      <c r="L60" s="84">
        <v>4.6292136266418932E-6</v>
      </c>
      <c r="M60" s="84">
        <f t="shared" si="0"/>
        <v>9.2939288244943408E-3</v>
      </c>
      <c r="N60" s="84">
        <f>K60/'סכום נכסי הקרן'!$C$42</f>
        <v>1.4107716311909323E-3</v>
      </c>
    </row>
    <row r="61" spans="2:14">
      <c r="B61" s="76" t="s">
        <v>1625</v>
      </c>
      <c r="C61" s="73" t="s">
        <v>1626</v>
      </c>
      <c r="D61" s="86" t="s">
        <v>111</v>
      </c>
      <c r="E61" s="73"/>
      <c r="F61" s="86" t="s">
        <v>1537</v>
      </c>
      <c r="G61" s="86" t="s">
        <v>130</v>
      </c>
      <c r="H61" s="83">
        <v>923.93186800000012</v>
      </c>
      <c r="I61" s="85">
        <v>242750</v>
      </c>
      <c r="J61" s="73"/>
      <c r="K61" s="83">
        <v>57.551392652000011</v>
      </c>
      <c r="L61" s="84">
        <v>1.1469024580176891E-7</v>
      </c>
      <c r="M61" s="84">
        <f t="shared" si="0"/>
        <v>4.965580856340103E-2</v>
      </c>
      <c r="N61" s="84">
        <f>K61/'סכום נכסי הקרן'!$C$42</f>
        <v>7.5375018862279004E-3</v>
      </c>
    </row>
    <row r="62" spans="2:14">
      <c r="B62" s="76" t="s">
        <v>1627</v>
      </c>
      <c r="C62" s="73" t="s">
        <v>1628</v>
      </c>
      <c r="D62" s="86" t="s">
        <v>110</v>
      </c>
      <c r="E62" s="73"/>
      <c r="F62" s="86" t="s">
        <v>1537</v>
      </c>
      <c r="G62" s="86" t="s">
        <v>121</v>
      </c>
      <c r="H62" s="83">
        <v>2.9925650000000004</v>
      </c>
      <c r="I62" s="85">
        <v>83576</v>
      </c>
      <c r="J62" s="73"/>
      <c r="K62" s="83">
        <v>9.5640762210000005</v>
      </c>
      <c r="L62" s="84">
        <v>1.6675075997411172E-7</v>
      </c>
      <c r="M62" s="84">
        <f t="shared" si="0"/>
        <v>8.2519625682637241E-3</v>
      </c>
      <c r="N62" s="84">
        <f>K62/'סכום נכסי הקרן'!$C$42</f>
        <v>1.2526063963685802E-3</v>
      </c>
    </row>
    <row r="63" spans="2:14">
      <c r="B63" s="76" t="s">
        <v>1629</v>
      </c>
      <c r="C63" s="73" t="s">
        <v>1630</v>
      </c>
      <c r="D63" s="86" t="s">
        <v>110</v>
      </c>
      <c r="E63" s="73"/>
      <c r="F63" s="86" t="s">
        <v>1537</v>
      </c>
      <c r="G63" s="86" t="s">
        <v>121</v>
      </c>
      <c r="H63" s="83">
        <v>68.228369999999998</v>
      </c>
      <c r="I63" s="85">
        <v>5460</v>
      </c>
      <c r="J63" s="73"/>
      <c r="K63" s="83">
        <v>14.245428664</v>
      </c>
      <c r="L63" s="84">
        <v>1.0829899999999999E-5</v>
      </c>
      <c r="M63" s="84">
        <f t="shared" si="0"/>
        <v>1.2291071441493388E-2</v>
      </c>
      <c r="N63" s="84">
        <f>K63/'סכום נכסי הקרן'!$C$42</f>
        <v>1.8657227996948138E-3</v>
      </c>
    </row>
    <row r="64" spans="2:14">
      <c r="B64" s="76" t="s">
        <v>1631</v>
      </c>
      <c r="C64" s="73" t="s">
        <v>1632</v>
      </c>
      <c r="D64" s="86" t="s">
        <v>28</v>
      </c>
      <c r="E64" s="73"/>
      <c r="F64" s="86" t="s">
        <v>1537</v>
      </c>
      <c r="G64" s="86" t="s">
        <v>123</v>
      </c>
      <c r="H64" s="83">
        <v>13.438372000000001</v>
      </c>
      <c r="I64" s="85">
        <v>20350</v>
      </c>
      <c r="J64" s="73"/>
      <c r="K64" s="83">
        <v>11.084047966000002</v>
      </c>
      <c r="L64" s="84">
        <v>2.4444514779445206E-6</v>
      </c>
      <c r="M64" s="84">
        <f t="shared" si="0"/>
        <v>9.5634065231977282E-3</v>
      </c>
      <c r="N64" s="84">
        <f>K64/'סכום נכסי הקרן'!$C$42</f>
        <v>1.4516769899201069E-3</v>
      </c>
    </row>
    <row r="65" spans="2:14">
      <c r="B65" s="76" t="s">
        <v>1633</v>
      </c>
      <c r="C65" s="73" t="s">
        <v>1634</v>
      </c>
      <c r="D65" s="86" t="s">
        <v>28</v>
      </c>
      <c r="E65" s="73"/>
      <c r="F65" s="86" t="s">
        <v>1537</v>
      </c>
      <c r="G65" s="86" t="s">
        <v>123</v>
      </c>
      <c r="H65" s="83">
        <v>10.961498000000001</v>
      </c>
      <c r="I65" s="85">
        <v>21675</v>
      </c>
      <c r="J65" s="73"/>
      <c r="K65" s="83">
        <v>9.6297792340000026</v>
      </c>
      <c r="L65" s="84">
        <v>6.6332816944024207E-6</v>
      </c>
      <c r="M65" s="84">
        <f t="shared" si="0"/>
        <v>8.3086516610072231E-3</v>
      </c>
      <c r="N65" s="84">
        <f>K65/'סכום נכסי הקרן'!$C$42</f>
        <v>1.2612115154038909E-3</v>
      </c>
    </row>
    <row r="66" spans="2:14">
      <c r="B66" s="76" t="s">
        <v>1635</v>
      </c>
      <c r="C66" s="73" t="s">
        <v>1636</v>
      </c>
      <c r="D66" s="86" t="s">
        <v>28</v>
      </c>
      <c r="E66" s="73"/>
      <c r="F66" s="86" t="s">
        <v>1537</v>
      </c>
      <c r="G66" s="86" t="s">
        <v>123</v>
      </c>
      <c r="H66" s="83">
        <v>31.22523600000001</v>
      </c>
      <c r="I66" s="85">
        <v>20215</v>
      </c>
      <c r="J66" s="73"/>
      <c r="K66" s="83">
        <v>25.583902664999997</v>
      </c>
      <c r="L66" s="84">
        <v>1.1323748322756124E-5</v>
      </c>
      <c r="M66" s="84">
        <f t="shared" si="0"/>
        <v>2.2073998812151718E-2</v>
      </c>
      <c r="N66" s="84">
        <f>K66/'סכום נכסי הקרן'!$C$42</f>
        <v>3.3507219496938965E-3</v>
      </c>
    </row>
    <row r="67" spans="2:14">
      <c r="B67" s="76" t="s">
        <v>1637</v>
      </c>
      <c r="C67" s="73" t="s">
        <v>1638</v>
      </c>
      <c r="D67" s="86" t="s">
        <v>1375</v>
      </c>
      <c r="E67" s="73"/>
      <c r="F67" s="86" t="s">
        <v>1537</v>
      </c>
      <c r="G67" s="86" t="s">
        <v>121</v>
      </c>
      <c r="H67" s="83">
        <v>49.496741000000014</v>
      </c>
      <c r="I67" s="85">
        <v>7302</v>
      </c>
      <c r="J67" s="73"/>
      <c r="K67" s="83">
        <v>13.820899699000002</v>
      </c>
      <c r="L67" s="84">
        <v>6.5798259887005665E-7</v>
      </c>
      <c r="M67" s="84">
        <f t="shared" si="0"/>
        <v>1.1924784405780341E-2</v>
      </c>
      <c r="N67" s="84">
        <f>K67/'סכום נכסי הקרן'!$C$42</f>
        <v>1.8101222707242145E-3</v>
      </c>
    </row>
    <row r="68" spans="2:14">
      <c r="B68" s="76" t="s">
        <v>1639</v>
      </c>
      <c r="C68" s="73" t="s">
        <v>1640</v>
      </c>
      <c r="D68" s="86" t="s">
        <v>110</v>
      </c>
      <c r="E68" s="73"/>
      <c r="F68" s="86" t="s">
        <v>1537</v>
      </c>
      <c r="G68" s="86" t="s">
        <v>121</v>
      </c>
      <c r="H68" s="83">
        <v>224.44236000000004</v>
      </c>
      <c r="I68" s="85">
        <v>3381</v>
      </c>
      <c r="J68" s="73"/>
      <c r="K68" s="83">
        <v>29.018027037000003</v>
      </c>
      <c r="L68" s="84">
        <v>7.3108260586319228E-6</v>
      </c>
      <c r="M68" s="84">
        <f t="shared" si="0"/>
        <v>2.5036989185470097E-2</v>
      </c>
      <c r="N68" s="84">
        <f>K68/'סכום נכסי הקרן'!$C$42</f>
        <v>3.8004889794512856E-3</v>
      </c>
    </row>
    <row r="69" spans="2:14">
      <c r="B69" s="76" t="s">
        <v>1641</v>
      </c>
      <c r="C69" s="73" t="s">
        <v>1642</v>
      </c>
      <c r="D69" s="86" t="s">
        <v>1375</v>
      </c>
      <c r="E69" s="73"/>
      <c r="F69" s="86" t="s">
        <v>1537</v>
      </c>
      <c r="G69" s="86" t="s">
        <v>121</v>
      </c>
      <c r="H69" s="83">
        <v>58.936386000000013</v>
      </c>
      <c r="I69" s="85">
        <v>16393</v>
      </c>
      <c r="J69" s="73"/>
      <c r="K69" s="83">
        <v>36.945353309000005</v>
      </c>
      <c r="L69" s="84">
        <v>2.0266571829525182E-7</v>
      </c>
      <c r="M69" s="84">
        <f t="shared" si="0"/>
        <v>3.1876750616827432E-2</v>
      </c>
      <c r="N69" s="84">
        <f>K69/'סכום נכסי הקרן'!$C$42</f>
        <v>4.838730349025989E-3</v>
      </c>
    </row>
    <row r="70" spans="2:14">
      <c r="B70" s="76" t="s">
        <v>1643</v>
      </c>
      <c r="C70" s="73" t="s">
        <v>1644</v>
      </c>
      <c r="D70" s="86" t="s">
        <v>1375</v>
      </c>
      <c r="E70" s="73"/>
      <c r="F70" s="86" t="s">
        <v>1537</v>
      </c>
      <c r="G70" s="86" t="s">
        <v>121</v>
      </c>
      <c r="H70" s="83">
        <v>14.822328000000002</v>
      </c>
      <c r="I70" s="85">
        <v>14498</v>
      </c>
      <c r="J70" s="73"/>
      <c r="K70" s="83">
        <v>8.2175508179999994</v>
      </c>
      <c r="L70" s="84">
        <v>2.2823991805348892E-7</v>
      </c>
      <c r="M70" s="84">
        <f t="shared" si="0"/>
        <v>7.0901695245848603E-3</v>
      </c>
      <c r="N70" s="84">
        <f>K70/'סכום נכסי הקרן'!$C$42</f>
        <v>1.0762520581453923E-3</v>
      </c>
    </row>
    <row r="71" spans="2:14">
      <c r="B71" s="76" t="s">
        <v>1645</v>
      </c>
      <c r="C71" s="73" t="s">
        <v>1646</v>
      </c>
      <c r="D71" s="86" t="s">
        <v>112</v>
      </c>
      <c r="E71" s="73"/>
      <c r="F71" s="86" t="s">
        <v>1537</v>
      </c>
      <c r="G71" s="86" t="s">
        <v>125</v>
      </c>
      <c r="H71" s="83">
        <v>112.39680000000003</v>
      </c>
      <c r="I71" s="85">
        <v>8843</v>
      </c>
      <c r="J71" s="73"/>
      <c r="K71" s="83">
        <v>24.623495532000003</v>
      </c>
      <c r="L71" s="84">
        <v>7.9333167392419967E-7</v>
      </c>
      <c r="M71" s="84">
        <f t="shared" si="0"/>
        <v>2.1245351744868017E-2</v>
      </c>
      <c r="N71" s="84">
        <f>K71/'סכום נכסי הקרן'!$C$42</f>
        <v>3.2249374943930987E-3</v>
      </c>
    </row>
    <row r="72" spans="2:14">
      <c r="B72" s="72"/>
      <c r="C72" s="73"/>
      <c r="D72" s="73"/>
      <c r="E72" s="73"/>
      <c r="F72" s="73"/>
      <c r="G72" s="73"/>
      <c r="H72" s="83"/>
      <c r="I72" s="85"/>
      <c r="J72" s="73"/>
      <c r="K72" s="73"/>
      <c r="L72" s="73"/>
      <c r="M72" s="84"/>
      <c r="N72" s="73"/>
    </row>
    <row r="73" spans="2:14">
      <c r="B73" s="89" t="s">
        <v>212</v>
      </c>
      <c r="C73" s="71"/>
      <c r="D73" s="71"/>
      <c r="E73" s="71"/>
      <c r="F73" s="71"/>
      <c r="G73" s="71"/>
      <c r="H73" s="80"/>
      <c r="I73" s="82"/>
      <c r="J73" s="71"/>
      <c r="K73" s="80">
        <v>9.9445539029999992</v>
      </c>
      <c r="L73" s="71"/>
      <c r="M73" s="81">
        <f t="shared" si="0"/>
        <v>8.5802417995636451E-3</v>
      </c>
      <c r="N73" s="81">
        <f>K73/'סכום נכסי הקרן'!$C$42</f>
        <v>1.3024375318735684E-3</v>
      </c>
    </row>
    <row r="74" spans="2:14">
      <c r="B74" s="76" t="s">
        <v>1647</v>
      </c>
      <c r="C74" s="73" t="s">
        <v>1648</v>
      </c>
      <c r="D74" s="86" t="s">
        <v>110</v>
      </c>
      <c r="E74" s="73"/>
      <c r="F74" s="86" t="s">
        <v>1563</v>
      </c>
      <c r="G74" s="86" t="s">
        <v>121</v>
      </c>
      <c r="H74" s="83">
        <v>28.853470000000005</v>
      </c>
      <c r="I74" s="85">
        <v>9013</v>
      </c>
      <c r="J74" s="73"/>
      <c r="K74" s="83">
        <v>9.9445539029999992</v>
      </c>
      <c r="L74" s="84">
        <v>8.1991221259707704E-7</v>
      </c>
      <c r="M74" s="84">
        <f t="shared" si="0"/>
        <v>8.5802417995636451E-3</v>
      </c>
      <c r="N74" s="84">
        <f>K74/'סכום נכסי הקרן'!$C$42</f>
        <v>1.3024375318735684E-3</v>
      </c>
    </row>
    <row r="75" spans="2:14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2:14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2:14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2:14">
      <c r="B78" s="120" t="s">
        <v>206</v>
      </c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2:14">
      <c r="B79" s="120" t="s">
        <v>101</v>
      </c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2:14">
      <c r="B80" s="120" t="s">
        <v>189</v>
      </c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</row>
    <row r="81" spans="2:14">
      <c r="B81" s="120" t="s">
        <v>197</v>
      </c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2:14">
      <c r="B82" s="120" t="s">
        <v>204</v>
      </c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2:14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2:14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2:14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2:14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2:14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2:14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2:14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2:14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24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24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25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  <row r="301" spans="2:14">
      <c r="B301" s="112"/>
      <c r="C301" s="112"/>
      <c r="D301" s="112"/>
      <c r="E301" s="112"/>
      <c r="F301" s="112"/>
      <c r="G301" s="112"/>
      <c r="H301" s="113"/>
      <c r="I301" s="113"/>
      <c r="J301" s="113"/>
      <c r="K301" s="113"/>
      <c r="L301" s="113"/>
      <c r="M301" s="113"/>
      <c r="N301" s="113"/>
    </row>
    <row r="302" spans="2:14">
      <c r="B302" s="112"/>
      <c r="C302" s="112"/>
      <c r="D302" s="112"/>
      <c r="E302" s="112"/>
      <c r="F302" s="112"/>
      <c r="G302" s="112"/>
      <c r="H302" s="113"/>
      <c r="I302" s="113"/>
      <c r="J302" s="113"/>
      <c r="K302" s="113"/>
      <c r="L302" s="113"/>
      <c r="M302" s="113"/>
      <c r="N302" s="113"/>
    </row>
    <row r="303" spans="2:14">
      <c r="B303" s="112"/>
      <c r="C303" s="112"/>
      <c r="D303" s="112"/>
      <c r="E303" s="112"/>
      <c r="F303" s="112"/>
      <c r="G303" s="112"/>
      <c r="H303" s="113"/>
      <c r="I303" s="113"/>
      <c r="J303" s="113"/>
      <c r="K303" s="113"/>
      <c r="L303" s="113"/>
      <c r="M303" s="113"/>
      <c r="N303" s="113"/>
    </row>
    <row r="304" spans="2:14">
      <c r="B304" s="112"/>
      <c r="C304" s="112"/>
      <c r="D304" s="112"/>
      <c r="E304" s="112"/>
      <c r="F304" s="112"/>
      <c r="G304" s="112"/>
      <c r="H304" s="113"/>
      <c r="I304" s="113"/>
      <c r="J304" s="113"/>
      <c r="K304" s="113"/>
      <c r="L304" s="113"/>
      <c r="M304" s="113"/>
      <c r="N304" s="113"/>
    </row>
    <row r="305" spans="2:14">
      <c r="B305" s="112"/>
      <c r="C305" s="112"/>
      <c r="D305" s="112"/>
      <c r="E305" s="112"/>
      <c r="F305" s="112"/>
      <c r="G305" s="112"/>
      <c r="H305" s="113"/>
      <c r="I305" s="113"/>
      <c r="J305" s="113"/>
      <c r="K305" s="113"/>
      <c r="L305" s="113"/>
      <c r="M305" s="113"/>
      <c r="N305" s="113"/>
    </row>
    <row r="306" spans="2:14">
      <c r="B306" s="112"/>
      <c r="C306" s="112"/>
      <c r="D306" s="112"/>
      <c r="E306" s="112"/>
      <c r="F306" s="112"/>
      <c r="G306" s="112"/>
      <c r="H306" s="113"/>
      <c r="I306" s="113"/>
      <c r="J306" s="113"/>
      <c r="K306" s="113"/>
      <c r="L306" s="113"/>
      <c r="M306" s="113"/>
      <c r="N306" s="113"/>
    </row>
    <row r="307" spans="2:14">
      <c r="B307" s="112"/>
      <c r="C307" s="112"/>
      <c r="D307" s="112"/>
      <c r="E307" s="112"/>
      <c r="F307" s="112"/>
      <c r="G307" s="112"/>
      <c r="H307" s="113"/>
      <c r="I307" s="113"/>
      <c r="J307" s="113"/>
      <c r="K307" s="113"/>
      <c r="L307" s="113"/>
      <c r="M307" s="113"/>
      <c r="N307" s="113"/>
    </row>
    <row r="308" spans="2:14">
      <c r="B308" s="112"/>
      <c r="C308" s="112"/>
      <c r="D308" s="112"/>
      <c r="E308" s="112"/>
      <c r="F308" s="112"/>
      <c r="G308" s="112"/>
      <c r="H308" s="113"/>
      <c r="I308" s="113"/>
      <c r="J308" s="113"/>
      <c r="K308" s="113"/>
      <c r="L308" s="113"/>
      <c r="M308" s="113"/>
      <c r="N308" s="113"/>
    </row>
    <row r="309" spans="2:14">
      <c r="B309" s="112"/>
      <c r="C309" s="112"/>
      <c r="D309" s="112"/>
      <c r="E309" s="112"/>
      <c r="F309" s="112"/>
      <c r="G309" s="112"/>
      <c r="H309" s="113"/>
      <c r="I309" s="113"/>
      <c r="J309" s="113"/>
      <c r="K309" s="113"/>
      <c r="L309" s="113"/>
      <c r="M309" s="113"/>
      <c r="N309" s="113"/>
    </row>
    <row r="310" spans="2:14">
      <c r="B310" s="112"/>
      <c r="C310" s="112"/>
      <c r="D310" s="112"/>
      <c r="E310" s="112"/>
      <c r="F310" s="112"/>
      <c r="G310" s="112"/>
      <c r="H310" s="113"/>
      <c r="I310" s="113"/>
      <c r="J310" s="113"/>
      <c r="K310" s="113"/>
      <c r="L310" s="113"/>
      <c r="M310" s="113"/>
      <c r="N310" s="113"/>
    </row>
    <row r="311" spans="2:14">
      <c r="B311" s="112"/>
      <c r="C311" s="112"/>
      <c r="D311" s="112"/>
      <c r="E311" s="112"/>
      <c r="F311" s="112"/>
      <c r="G311" s="112"/>
      <c r="H311" s="113"/>
      <c r="I311" s="113"/>
      <c r="J311" s="113"/>
      <c r="K311" s="113"/>
      <c r="L311" s="113"/>
      <c r="M311" s="113"/>
      <c r="N311" s="113"/>
    </row>
    <row r="312" spans="2:14">
      <c r="B312" s="112"/>
      <c r="C312" s="112"/>
      <c r="D312" s="112"/>
      <c r="E312" s="112"/>
      <c r="F312" s="112"/>
      <c r="G312" s="112"/>
      <c r="H312" s="113"/>
      <c r="I312" s="113"/>
      <c r="J312" s="113"/>
      <c r="K312" s="113"/>
      <c r="L312" s="113"/>
      <c r="M312" s="113"/>
      <c r="N312" s="113"/>
    </row>
    <row r="313" spans="2:14">
      <c r="B313" s="112"/>
      <c r="C313" s="112"/>
      <c r="D313" s="112"/>
      <c r="E313" s="112"/>
      <c r="F313" s="112"/>
      <c r="G313" s="112"/>
      <c r="H313" s="113"/>
      <c r="I313" s="113"/>
      <c r="J313" s="113"/>
      <c r="K313" s="113"/>
      <c r="L313" s="113"/>
      <c r="M313" s="113"/>
      <c r="N313" s="113"/>
    </row>
    <row r="314" spans="2:14">
      <c r="B314" s="112"/>
      <c r="C314" s="112"/>
      <c r="D314" s="112"/>
      <c r="E314" s="112"/>
      <c r="F314" s="112"/>
      <c r="G314" s="112"/>
      <c r="H314" s="113"/>
      <c r="I314" s="113"/>
      <c r="J314" s="113"/>
      <c r="K314" s="113"/>
      <c r="L314" s="113"/>
      <c r="M314" s="113"/>
      <c r="N314" s="113"/>
    </row>
    <row r="315" spans="2:14">
      <c r="B315" s="112"/>
      <c r="C315" s="112"/>
      <c r="D315" s="112"/>
      <c r="E315" s="112"/>
      <c r="F315" s="112"/>
      <c r="G315" s="112"/>
      <c r="H315" s="113"/>
      <c r="I315" s="113"/>
      <c r="J315" s="113"/>
      <c r="K315" s="113"/>
      <c r="L315" s="113"/>
      <c r="M315" s="113"/>
      <c r="N315" s="113"/>
    </row>
    <row r="316" spans="2:14">
      <c r="B316" s="112"/>
      <c r="C316" s="112"/>
      <c r="D316" s="112"/>
      <c r="E316" s="112"/>
      <c r="F316" s="112"/>
      <c r="G316" s="112"/>
      <c r="H316" s="113"/>
      <c r="I316" s="113"/>
      <c r="J316" s="113"/>
      <c r="K316" s="113"/>
      <c r="L316" s="113"/>
      <c r="M316" s="113"/>
      <c r="N316" s="113"/>
    </row>
    <row r="317" spans="2:14">
      <c r="B317" s="112"/>
      <c r="C317" s="112"/>
      <c r="D317" s="112"/>
      <c r="E317" s="112"/>
      <c r="F317" s="112"/>
      <c r="G317" s="112"/>
      <c r="H317" s="113"/>
      <c r="I317" s="113"/>
      <c r="J317" s="113"/>
      <c r="K317" s="113"/>
      <c r="L317" s="113"/>
      <c r="M317" s="113"/>
      <c r="N317" s="113"/>
    </row>
    <row r="318" spans="2:14">
      <c r="B318" s="112"/>
      <c r="C318" s="112"/>
      <c r="D318" s="112"/>
      <c r="E318" s="112"/>
      <c r="F318" s="112"/>
      <c r="G318" s="112"/>
      <c r="H318" s="113"/>
      <c r="I318" s="113"/>
      <c r="J318" s="113"/>
      <c r="K318" s="113"/>
      <c r="L318" s="113"/>
      <c r="M318" s="113"/>
      <c r="N318" s="113"/>
    </row>
    <row r="319" spans="2:14">
      <c r="B319" s="112"/>
      <c r="C319" s="112"/>
      <c r="D319" s="112"/>
      <c r="E319" s="112"/>
      <c r="F319" s="112"/>
      <c r="G319" s="112"/>
      <c r="H319" s="113"/>
      <c r="I319" s="113"/>
      <c r="J319" s="113"/>
      <c r="K319" s="113"/>
      <c r="L319" s="113"/>
      <c r="M319" s="113"/>
      <c r="N319" s="113"/>
    </row>
    <row r="320" spans="2:14">
      <c r="B320" s="112"/>
      <c r="C320" s="112"/>
      <c r="D320" s="112"/>
      <c r="E320" s="112"/>
      <c r="F320" s="112"/>
      <c r="G320" s="112"/>
      <c r="H320" s="113"/>
      <c r="I320" s="113"/>
      <c r="J320" s="113"/>
      <c r="K320" s="113"/>
      <c r="L320" s="113"/>
      <c r="M320" s="113"/>
      <c r="N320" s="113"/>
    </row>
    <row r="321" spans="2:14">
      <c r="B321" s="112"/>
      <c r="C321" s="112"/>
      <c r="D321" s="112"/>
      <c r="E321" s="112"/>
      <c r="F321" s="112"/>
      <c r="G321" s="112"/>
      <c r="H321" s="113"/>
      <c r="I321" s="113"/>
      <c r="J321" s="113"/>
      <c r="K321" s="113"/>
      <c r="L321" s="113"/>
      <c r="M321" s="113"/>
      <c r="N321" s="113"/>
    </row>
    <row r="322" spans="2:14">
      <c r="B322" s="112"/>
      <c r="C322" s="112"/>
      <c r="D322" s="112"/>
      <c r="E322" s="112"/>
      <c r="F322" s="112"/>
      <c r="G322" s="112"/>
      <c r="H322" s="113"/>
      <c r="I322" s="113"/>
      <c r="J322" s="113"/>
      <c r="K322" s="113"/>
      <c r="L322" s="113"/>
      <c r="M322" s="113"/>
      <c r="N322" s="113"/>
    </row>
    <row r="323" spans="2:14">
      <c r="B323" s="112"/>
      <c r="C323" s="112"/>
      <c r="D323" s="112"/>
      <c r="E323" s="112"/>
      <c r="F323" s="112"/>
      <c r="G323" s="112"/>
      <c r="H323" s="113"/>
      <c r="I323" s="113"/>
      <c r="J323" s="113"/>
      <c r="K323" s="113"/>
      <c r="L323" s="113"/>
      <c r="M323" s="113"/>
      <c r="N323" s="113"/>
    </row>
    <row r="324" spans="2:14">
      <c r="B324" s="112"/>
      <c r="C324" s="112"/>
      <c r="D324" s="112"/>
      <c r="E324" s="112"/>
      <c r="F324" s="112"/>
      <c r="G324" s="112"/>
      <c r="H324" s="113"/>
      <c r="I324" s="113"/>
      <c r="J324" s="113"/>
      <c r="K324" s="113"/>
      <c r="L324" s="113"/>
      <c r="M324" s="113"/>
      <c r="N324" s="113"/>
    </row>
    <row r="325" spans="2:14">
      <c r="B325" s="112"/>
      <c r="C325" s="112"/>
      <c r="D325" s="112"/>
      <c r="E325" s="112"/>
      <c r="F325" s="112"/>
      <c r="G325" s="112"/>
      <c r="H325" s="113"/>
      <c r="I325" s="113"/>
      <c r="J325" s="113"/>
      <c r="K325" s="113"/>
      <c r="L325" s="113"/>
      <c r="M325" s="113"/>
      <c r="N325" s="113"/>
    </row>
    <row r="326" spans="2:14">
      <c r="B326" s="112"/>
      <c r="C326" s="112"/>
      <c r="D326" s="112"/>
      <c r="E326" s="112"/>
      <c r="F326" s="112"/>
      <c r="G326" s="112"/>
      <c r="H326" s="113"/>
      <c r="I326" s="113"/>
      <c r="J326" s="113"/>
      <c r="K326" s="113"/>
      <c r="L326" s="113"/>
      <c r="M326" s="113"/>
      <c r="N326" s="113"/>
    </row>
    <row r="327" spans="2:14">
      <c r="B327" s="112"/>
      <c r="C327" s="112"/>
      <c r="D327" s="112"/>
      <c r="E327" s="112"/>
      <c r="F327" s="112"/>
      <c r="G327" s="112"/>
      <c r="H327" s="113"/>
      <c r="I327" s="113"/>
      <c r="J327" s="113"/>
      <c r="K327" s="113"/>
      <c r="L327" s="113"/>
      <c r="M327" s="113"/>
      <c r="N327" s="113"/>
    </row>
    <row r="328" spans="2:14">
      <c r="B328" s="112"/>
      <c r="C328" s="112"/>
      <c r="D328" s="112"/>
      <c r="E328" s="112"/>
      <c r="F328" s="112"/>
      <c r="G328" s="112"/>
      <c r="H328" s="113"/>
      <c r="I328" s="113"/>
      <c r="J328" s="113"/>
      <c r="K328" s="113"/>
      <c r="L328" s="113"/>
      <c r="M328" s="113"/>
      <c r="N328" s="113"/>
    </row>
    <row r="329" spans="2:14">
      <c r="B329" s="112"/>
      <c r="C329" s="112"/>
      <c r="D329" s="112"/>
      <c r="E329" s="112"/>
      <c r="F329" s="112"/>
      <c r="G329" s="112"/>
      <c r="H329" s="113"/>
      <c r="I329" s="113"/>
      <c r="J329" s="113"/>
      <c r="K329" s="113"/>
      <c r="L329" s="113"/>
      <c r="M329" s="113"/>
      <c r="N329" s="113"/>
    </row>
    <row r="330" spans="2:14">
      <c r="B330" s="112"/>
      <c r="C330" s="112"/>
      <c r="D330" s="112"/>
      <c r="E330" s="112"/>
      <c r="F330" s="112"/>
      <c r="G330" s="112"/>
      <c r="H330" s="113"/>
      <c r="I330" s="113"/>
      <c r="J330" s="113"/>
      <c r="K330" s="113"/>
      <c r="L330" s="113"/>
      <c r="M330" s="113"/>
      <c r="N330" s="113"/>
    </row>
    <row r="331" spans="2:14">
      <c r="B331" s="112"/>
      <c r="C331" s="112"/>
      <c r="D331" s="112"/>
      <c r="E331" s="112"/>
      <c r="F331" s="112"/>
      <c r="G331" s="112"/>
      <c r="H331" s="113"/>
      <c r="I331" s="113"/>
      <c r="J331" s="113"/>
      <c r="K331" s="113"/>
      <c r="L331" s="113"/>
      <c r="M331" s="113"/>
      <c r="N331" s="113"/>
    </row>
    <row r="332" spans="2:14">
      <c r="B332" s="112"/>
      <c r="C332" s="112"/>
      <c r="D332" s="112"/>
      <c r="E332" s="112"/>
      <c r="F332" s="112"/>
      <c r="G332" s="112"/>
      <c r="H332" s="113"/>
      <c r="I332" s="113"/>
      <c r="J332" s="113"/>
      <c r="K332" s="113"/>
      <c r="L332" s="113"/>
      <c r="M332" s="113"/>
      <c r="N332" s="113"/>
    </row>
    <row r="333" spans="2:14">
      <c r="B333" s="112"/>
      <c r="C333" s="112"/>
      <c r="D333" s="112"/>
      <c r="E333" s="112"/>
      <c r="F333" s="112"/>
      <c r="G333" s="112"/>
      <c r="H333" s="113"/>
      <c r="I333" s="113"/>
      <c r="J333" s="113"/>
      <c r="K333" s="113"/>
      <c r="L333" s="113"/>
      <c r="M333" s="113"/>
      <c r="N333" s="113"/>
    </row>
    <row r="334" spans="2:14">
      <c r="B334" s="112"/>
      <c r="C334" s="112"/>
      <c r="D334" s="112"/>
      <c r="E334" s="112"/>
      <c r="F334" s="112"/>
      <c r="G334" s="112"/>
      <c r="H334" s="113"/>
      <c r="I334" s="113"/>
      <c r="J334" s="113"/>
      <c r="K334" s="113"/>
      <c r="L334" s="113"/>
      <c r="M334" s="113"/>
      <c r="N334" s="113"/>
    </row>
    <row r="335" spans="2:14">
      <c r="B335" s="112"/>
      <c r="C335" s="112"/>
      <c r="D335" s="112"/>
      <c r="E335" s="112"/>
      <c r="F335" s="112"/>
      <c r="G335" s="112"/>
      <c r="H335" s="113"/>
      <c r="I335" s="113"/>
      <c r="J335" s="113"/>
      <c r="K335" s="113"/>
      <c r="L335" s="113"/>
      <c r="M335" s="113"/>
      <c r="N335" s="113"/>
    </row>
    <row r="336" spans="2:14">
      <c r="B336" s="112"/>
      <c r="C336" s="112"/>
      <c r="D336" s="112"/>
      <c r="E336" s="112"/>
      <c r="F336" s="112"/>
      <c r="G336" s="112"/>
      <c r="H336" s="113"/>
      <c r="I336" s="113"/>
      <c r="J336" s="113"/>
      <c r="K336" s="113"/>
      <c r="L336" s="113"/>
      <c r="M336" s="113"/>
      <c r="N336" s="113"/>
    </row>
    <row r="337" spans="2:14">
      <c r="B337" s="112"/>
      <c r="C337" s="112"/>
      <c r="D337" s="112"/>
      <c r="E337" s="112"/>
      <c r="F337" s="112"/>
      <c r="G337" s="112"/>
      <c r="H337" s="113"/>
      <c r="I337" s="113"/>
      <c r="J337" s="113"/>
      <c r="K337" s="113"/>
      <c r="L337" s="113"/>
      <c r="M337" s="113"/>
      <c r="N337" s="113"/>
    </row>
    <row r="338" spans="2:14">
      <c r="B338" s="112"/>
      <c r="C338" s="112"/>
      <c r="D338" s="112"/>
      <c r="E338" s="112"/>
      <c r="F338" s="112"/>
      <c r="G338" s="112"/>
      <c r="H338" s="113"/>
      <c r="I338" s="113"/>
      <c r="J338" s="113"/>
      <c r="K338" s="113"/>
      <c r="L338" s="113"/>
      <c r="M338" s="113"/>
      <c r="N338" s="113"/>
    </row>
    <row r="339" spans="2:14">
      <c r="B339" s="112"/>
      <c r="C339" s="112"/>
      <c r="D339" s="112"/>
      <c r="E339" s="112"/>
      <c r="F339" s="112"/>
      <c r="G339" s="112"/>
      <c r="H339" s="113"/>
      <c r="I339" s="113"/>
      <c r="J339" s="113"/>
      <c r="K339" s="113"/>
      <c r="L339" s="113"/>
      <c r="M339" s="113"/>
      <c r="N339" s="113"/>
    </row>
    <row r="340" spans="2:14">
      <c r="B340" s="112"/>
      <c r="C340" s="112"/>
      <c r="D340" s="112"/>
      <c r="E340" s="112"/>
      <c r="F340" s="112"/>
      <c r="G340" s="112"/>
      <c r="H340" s="113"/>
      <c r="I340" s="113"/>
      <c r="J340" s="113"/>
      <c r="K340" s="113"/>
      <c r="L340" s="113"/>
      <c r="M340" s="113"/>
      <c r="N340" s="113"/>
    </row>
    <row r="341" spans="2:14">
      <c r="B341" s="112"/>
      <c r="C341" s="112"/>
      <c r="D341" s="112"/>
      <c r="E341" s="112"/>
      <c r="F341" s="112"/>
      <c r="G341" s="112"/>
      <c r="H341" s="113"/>
      <c r="I341" s="113"/>
      <c r="J341" s="113"/>
      <c r="K341" s="113"/>
      <c r="L341" s="113"/>
      <c r="M341" s="113"/>
      <c r="N341" s="113"/>
    </row>
    <row r="342" spans="2:14">
      <c r="B342" s="112"/>
      <c r="C342" s="112"/>
      <c r="D342" s="112"/>
      <c r="E342" s="112"/>
      <c r="F342" s="112"/>
      <c r="G342" s="112"/>
      <c r="H342" s="113"/>
      <c r="I342" s="113"/>
      <c r="J342" s="113"/>
      <c r="K342" s="113"/>
      <c r="L342" s="113"/>
      <c r="M342" s="113"/>
      <c r="N342" s="113"/>
    </row>
    <row r="343" spans="2:14">
      <c r="B343" s="112"/>
      <c r="C343" s="112"/>
      <c r="D343" s="112"/>
      <c r="E343" s="112"/>
      <c r="F343" s="112"/>
      <c r="G343" s="112"/>
      <c r="H343" s="113"/>
      <c r="I343" s="113"/>
      <c r="J343" s="113"/>
      <c r="K343" s="113"/>
      <c r="L343" s="113"/>
      <c r="M343" s="113"/>
      <c r="N343" s="113"/>
    </row>
    <row r="344" spans="2:14">
      <c r="B344" s="112"/>
      <c r="C344" s="112"/>
      <c r="D344" s="112"/>
      <c r="E344" s="112"/>
      <c r="F344" s="112"/>
      <c r="G344" s="112"/>
      <c r="H344" s="113"/>
      <c r="I344" s="113"/>
      <c r="J344" s="113"/>
      <c r="K344" s="113"/>
      <c r="L344" s="113"/>
      <c r="M344" s="113"/>
      <c r="N344" s="113"/>
    </row>
    <row r="345" spans="2:14">
      <c r="B345" s="112"/>
      <c r="C345" s="112"/>
      <c r="D345" s="112"/>
      <c r="E345" s="112"/>
      <c r="F345" s="112"/>
      <c r="G345" s="112"/>
      <c r="H345" s="113"/>
      <c r="I345" s="113"/>
      <c r="J345" s="113"/>
      <c r="K345" s="113"/>
      <c r="L345" s="113"/>
      <c r="M345" s="113"/>
      <c r="N345" s="113"/>
    </row>
    <row r="346" spans="2:14">
      <c r="B346" s="112"/>
      <c r="C346" s="112"/>
      <c r="D346" s="112"/>
      <c r="E346" s="112"/>
      <c r="F346" s="112"/>
      <c r="G346" s="112"/>
      <c r="H346" s="113"/>
      <c r="I346" s="113"/>
      <c r="J346" s="113"/>
      <c r="K346" s="113"/>
      <c r="L346" s="113"/>
      <c r="M346" s="113"/>
      <c r="N346" s="113"/>
    </row>
    <row r="347" spans="2:14">
      <c r="B347" s="112"/>
      <c r="C347" s="112"/>
      <c r="D347" s="112"/>
      <c r="E347" s="112"/>
      <c r="F347" s="112"/>
      <c r="G347" s="112"/>
      <c r="H347" s="113"/>
      <c r="I347" s="113"/>
      <c r="J347" s="113"/>
      <c r="K347" s="113"/>
      <c r="L347" s="113"/>
      <c r="M347" s="113"/>
      <c r="N347" s="113"/>
    </row>
    <row r="348" spans="2:14">
      <c r="B348" s="112"/>
      <c r="C348" s="112"/>
      <c r="D348" s="112"/>
      <c r="E348" s="112"/>
      <c r="F348" s="112"/>
      <c r="G348" s="112"/>
      <c r="H348" s="113"/>
      <c r="I348" s="113"/>
      <c r="J348" s="113"/>
      <c r="K348" s="113"/>
      <c r="L348" s="113"/>
      <c r="M348" s="113"/>
      <c r="N348" s="113"/>
    </row>
    <row r="349" spans="2:14">
      <c r="B349" s="112"/>
      <c r="C349" s="112"/>
      <c r="D349" s="112"/>
      <c r="E349" s="112"/>
      <c r="F349" s="112"/>
      <c r="G349" s="112"/>
      <c r="H349" s="113"/>
      <c r="I349" s="113"/>
      <c r="J349" s="113"/>
      <c r="K349" s="113"/>
      <c r="L349" s="113"/>
      <c r="M349" s="113"/>
      <c r="N349" s="113"/>
    </row>
    <row r="350" spans="2:14">
      <c r="B350" s="112"/>
      <c r="C350" s="112"/>
      <c r="D350" s="112"/>
      <c r="E350" s="112"/>
      <c r="F350" s="112"/>
      <c r="G350" s="112"/>
      <c r="H350" s="113"/>
      <c r="I350" s="113"/>
      <c r="J350" s="113"/>
      <c r="K350" s="113"/>
      <c r="L350" s="113"/>
      <c r="M350" s="113"/>
      <c r="N350" s="113"/>
    </row>
    <row r="351" spans="2:14">
      <c r="B351" s="112"/>
      <c r="C351" s="112"/>
      <c r="D351" s="112"/>
      <c r="E351" s="112"/>
      <c r="F351" s="112"/>
      <c r="G351" s="112"/>
      <c r="H351" s="113"/>
      <c r="I351" s="113"/>
      <c r="J351" s="113"/>
      <c r="K351" s="113"/>
      <c r="L351" s="113"/>
      <c r="M351" s="113"/>
      <c r="N351" s="113"/>
    </row>
    <row r="352" spans="2:14">
      <c r="B352" s="112"/>
      <c r="C352" s="112"/>
      <c r="D352" s="112"/>
      <c r="E352" s="112"/>
      <c r="F352" s="112"/>
      <c r="G352" s="112"/>
      <c r="H352" s="113"/>
      <c r="I352" s="113"/>
      <c r="J352" s="113"/>
      <c r="K352" s="113"/>
      <c r="L352" s="113"/>
      <c r="M352" s="113"/>
      <c r="N352" s="113"/>
    </row>
    <row r="353" spans="2:14">
      <c r="B353" s="112"/>
      <c r="C353" s="112"/>
      <c r="D353" s="112"/>
      <c r="E353" s="112"/>
      <c r="F353" s="112"/>
      <c r="G353" s="112"/>
      <c r="H353" s="113"/>
      <c r="I353" s="113"/>
      <c r="J353" s="113"/>
      <c r="K353" s="113"/>
      <c r="L353" s="113"/>
      <c r="M353" s="113"/>
      <c r="N353" s="113"/>
    </row>
    <row r="354" spans="2:14">
      <c r="B354" s="112"/>
      <c r="C354" s="112"/>
      <c r="D354" s="112"/>
      <c r="E354" s="112"/>
      <c r="F354" s="112"/>
      <c r="G354" s="112"/>
      <c r="H354" s="113"/>
      <c r="I354" s="113"/>
      <c r="J354" s="113"/>
      <c r="K354" s="113"/>
      <c r="L354" s="113"/>
      <c r="M354" s="113"/>
      <c r="N354" s="113"/>
    </row>
    <row r="355" spans="2:14">
      <c r="B355" s="112"/>
      <c r="C355" s="112"/>
      <c r="D355" s="112"/>
      <c r="E355" s="112"/>
      <c r="F355" s="112"/>
      <c r="G355" s="112"/>
      <c r="H355" s="113"/>
      <c r="I355" s="113"/>
      <c r="J355" s="113"/>
      <c r="K355" s="113"/>
      <c r="L355" s="113"/>
      <c r="M355" s="113"/>
      <c r="N355" s="113"/>
    </row>
    <row r="356" spans="2:14">
      <c r="B356" s="112"/>
      <c r="C356" s="112"/>
      <c r="D356" s="112"/>
      <c r="E356" s="112"/>
      <c r="F356" s="112"/>
      <c r="G356" s="112"/>
      <c r="H356" s="113"/>
      <c r="I356" s="113"/>
      <c r="J356" s="113"/>
      <c r="K356" s="113"/>
      <c r="L356" s="113"/>
      <c r="M356" s="113"/>
      <c r="N356" s="113"/>
    </row>
    <row r="357" spans="2:14">
      <c r="B357" s="112"/>
      <c r="C357" s="112"/>
      <c r="D357" s="112"/>
      <c r="E357" s="112"/>
      <c r="F357" s="112"/>
      <c r="G357" s="112"/>
      <c r="H357" s="113"/>
      <c r="I357" s="113"/>
      <c r="J357" s="113"/>
      <c r="K357" s="113"/>
      <c r="L357" s="113"/>
      <c r="M357" s="113"/>
      <c r="N357" s="113"/>
    </row>
    <row r="358" spans="2:14">
      <c r="B358" s="112"/>
      <c r="C358" s="112"/>
      <c r="D358" s="112"/>
      <c r="E358" s="112"/>
      <c r="F358" s="112"/>
      <c r="G358" s="112"/>
      <c r="H358" s="113"/>
      <c r="I358" s="113"/>
      <c r="J358" s="113"/>
      <c r="K358" s="113"/>
      <c r="L358" s="113"/>
      <c r="M358" s="113"/>
      <c r="N358" s="113"/>
    </row>
    <row r="359" spans="2:14">
      <c r="B359" s="112"/>
      <c r="C359" s="112"/>
      <c r="D359" s="112"/>
      <c r="E359" s="112"/>
      <c r="F359" s="112"/>
      <c r="G359" s="112"/>
      <c r="H359" s="113"/>
      <c r="I359" s="113"/>
      <c r="J359" s="113"/>
      <c r="K359" s="113"/>
      <c r="L359" s="113"/>
      <c r="M359" s="113"/>
      <c r="N359" s="113"/>
    </row>
    <row r="360" spans="2:14">
      <c r="B360" s="112"/>
      <c r="C360" s="112"/>
      <c r="D360" s="112"/>
      <c r="E360" s="112"/>
      <c r="F360" s="112"/>
      <c r="G360" s="112"/>
      <c r="H360" s="113"/>
      <c r="I360" s="113"/>
      <c r="J360" s="113"/>
      <c r="K360" s="113"/>
      <c r="L360" s="113"/>
      <c r="M360" s="113"/>
      <c r="N360" s="113"/>
    </row>
    <row r="361" spans="2:14">
      <c r="B361" s="112"/>
      <c r="C361" s="112"/>
      <c r="D361" s="112"/>
      <c r="E361" s="112"/>
      <c r="F361" s="112"/>
      <c r="G361" s="112"/>
      <c r="H361" s="113"/>
      <c r="I361" s="113"/>
      <c r="J361" s="113"/>
      <c r="K361" s="113"/>
      <c r="L361" s="113"/>
      <c r="M361" s="113"/>
      <c r="N361" s="113"/>
    </row>
    <row r="362" spans="2:14">
      <c r="B362" s="112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</row>
    <row r="363" spans="2:14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</row>
    <row r="364" spans="2:14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</row>
    <row r="365" spans="2:14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</row>
    <row r="366" spans="2:14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</row>
    <row r="367" spans="2:14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</row>
    <row r="368" spans="2:14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</row>
    <row r="369" spans="2:14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</row>
    <row r="370" spans="2:14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</row>
    <row r="371" spans="2:14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</row>
    <row r="372" spans="2:14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</row>
    <row r="373" spans="2:14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</row>
    <row r="374" spans="2:14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</row>
    <row r="375" spans="2:14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</row>
    <row r="376" spans="2:14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</row>
    <row r="377" spans="2:14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</row>
    <row r="378" spans="2:14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</row>
    <row r="379" spans="2:14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</row>
    <row r="380" spans="2:14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</row>
    <row r="381" spans="2:14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</row>
    <row r="382" spans="2:14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</row>
    <row r="383" spans="2:14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</row>
    <row r="384" spans="2:14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</row>
    <row r="385" spans="2:14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</row>
    <row r="386" spans="2:14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</row>
    <row r="387" spans="2:14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</row>
    <row r="388" spans="2:14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</row>
    <row r="389" spans="2:14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</row>
    <row r="390" spans="2:14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</row>
    <row r="391" spans="2:14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</row>
    <row r="392" spans="2:14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</row>
    <row r="393" spans="2:14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</row>
    <row r="394" spans="2:14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</row>
    <row r="395" spans="2:14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</row>
    <row r="396" spans="2:14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</row>
    <row r="397" spans="2:14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</row>
    <row r="398" spans="2:14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</row>
    <row r="399" spans="2:14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</row>
    <row r="400" spans="2:14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</row>
    <row r="401" spans="2:14">
      <c r="B401" s="112"/>
      <c r="C401" s="112"/>
      <c r="D401" s="112"/>
      <c r="E401" s="112"/>
      <c r="F401" s="112"/>
      <c r="G401" s="112"/>
      <c r="H401" s="113"/>
      <c r="I401" s="113"/>
      <c r="J401" s="113"/>
      <c r="K401" s="113"/>
      <c r="L401" s="113"/>
      <c r="M401" s="113"/>
      <c r="N401" s="113"/>
    </row>
    <row r="402" spans="2:14">
      <c r="B402" s="112"/>
      <c r="C402" s="112"/>
      <c r="D402" s="112"/>
      <c r="E402" s="112"/>
      <c r="F402" s="112"/>
      <c r="G402" s="112"/>
      <c r="H402" s="113"/>
      <c r="I402" s="113"/>
      <c r="J402" s="113"/>
      <c r="K402" s="113"/>
      <c r="L402" s="113"/>
      <c r="M402" s="113"/>
      <c r="N402" s="113"/>
    </row>
    <row r="403" spans="2:14">
      <c r="B403" s="112"/>
      <c r="C403" s="112"/>
      <c r="D403" s="112"/>
      <c r="E403" s="112"/>
      <c r="F403" s="112"/>
      <c r="G403" s="112"/>
      <c r="H403" s="113"/>
      <c r="I403" s="113"/>
      <c r="J403" s="113"/>
      <c r="K403" s="113"/>
      <c r="L403" s="113"/>
      <c r="M403" s="113"/>
      <c r="N403" s="113"/>
    </row>
    <row r="404" spans="2:14">
      <c r="B404" s="112"/>
      <c r="C404" s="112"/>
      <c r="D404" s="112"/>
      <c r="E404" s="112"/>
      <c r="F404" s="112"/>
      <c r="G404" s="112"/>
      <c r="H404" s="113"/>
      <c r="I404" s="113"/>
      <c r="J404" s="113"/>
      <c r="K404" s="113"/>
      <c r="L404" s="113"/>
      <c r="M404" s="113"/>
      <c r="N404" s="113"/>
    </row>
    <row r="405" spans="2:14">
      <c r="B405" s="112"/>
      <c r="C405" s="112"/>
      <c r="D405" s="112"/>
      <c r="E405" s="112"/>
      <c r="F405" s="112"/>
      <c r="G405" s="112"/>
      <c r="H405" s="113"/>
      <c r="I405" s="113"/>
      <c r="J405" s="113"/>
      <c r="K405" s="113"/>
      <c r="L405" s="113"/>
      <c r="M405" s="113"/>
      <c r="N405" s="113"/>
    </row>
    <row r="406" spans="2:14">
      <c r="B406" s="112"/>
      <c r="C406" s="112"/>
      <c r="D406" s="112"/>
      <c r="E406" s="112"/>
      <c r="F406" s="112"/>
      <c r="G406" s="112"/>
      <c r="H406" s="113"/>
      <c r="I406" s="113"/>
      <c r="J406" s="113"/>
      <c r="K406" s="113"/>
      <c r="L406" s="113"/>
      <c r="M406" s="113"/>
      <c r="N406" s="113"/>
    </row>
    <row r="407" spans="2:14">
      <c r="B407" s="112"/>
      <c r="C407" s="112"/>
      <c r="D407" s="112"/>
      <c r="E407" s="112"/>
      <c r="F407" s="112"/>
      <c r="G407" s="112"/>
      <c r="H407" s="113"/>
      <c r="I407" s="113"/>
      <c r="J407" s="113"/>
      <c r="K407" s="113"/>
      <c r="L407" s="113"/>
      <c r="M407" s="113"/>
      <c r="N407" s="113"/>
    </row>
    <row r="408" spans="2:14">
      <c r="B408" s="112"/>
      <c r="C408" s="112"/>
      <c r="D408" s="112"/>
      <c r="E408" s="112"/>
      <c r="F408" s="112"/>
      <c r="G408" s="112"/>
      <c r="H408" s="113"/>
      <c r="I408" s="113"/>
      <c r="J408" s="113"/>
      <c r="K408" s="113"/>
      <c r="L408" s="113"/>
      <c r="M408" s="113"/>
      <c r="N408" s="113"/>
    </row>
    <row r="409" spans="2:14">
      <c r="B409" s="112"/>
      <c r="C409" s="112"/>
      <c r="D409" s="112"/>
      <c r="E409" s="112"/>
      <c r="F409" s="112"/>
      <c r="G409" s="112"/>
      <c r="H409" s="113"/>
      <c r="I409" s="113"/>
      <c r="J409" s="113"/>
      <c r="K409" s="113"/>
      <c r="L409" s="113"/>
      <c r="M409" s="113"/>
      <c r="N409" s="113"/>
    </row>
    <row r="410" spans="2:14">
      <c r="B410" s="112"/>
      <c r="C410" s="112"/>
      <c r="D410" s="112"/>
      <c r="E410" s="112"/>
      <c r="F410" s="112"/>
      <c r="G410" s="112"/>
      <c r="H410" s="113"/>
      <c r="I410" s="113"/>
      <c r="J410" s="113"/>
      <c r="K410" s="113"/>
      <c r="L410" s="113"/>
      <c r="M410" s="113"/>
      <c r="N410" s="113"/>
    </row>
    <row r="411" spans="2:14">
      <c r="B411" s="112"/>
      <c r="C411" s="112"/>
      <c r="D411" s="112"/>
      <c r="E411" s="112"/>
      <c r="F411" s="112"/>
      <c r="G411" s="112"/>
      <c r="H411" s="113"/>
      <c r="I411" s="113"/>
      <c r="J411" s="113"/>
      <c r="K411" s="113"/>
      <c r="L411" s="113"/>
      <c r="M411" s="113"/>
      <c r="N411" s="113"/>
    </row>
    <row r="412" spans="2:14">
      <c r="B412" s="112"/>
      <c r="C412" s="112"/>
      <c r="D412" s="112"/>
      <c r="E412" s="112"/>
      <c r="F412" s="112"/>
      <c r="G412" s="112"/>
      <c r="H412" s="113"/>
      <c r="I412" s="113"/>
      <c r="J412" s="113"/>
      <c r="K412" s="113"/>
      <c r="L412" s="113"/>
      <c r="M412" s="113"/>
      <c r="N412" s="113"/>
    </row>
    <row r="413" spans="2:14">
      <c r="B413" s="112"/>
      <c r="C413" s="112"/>
      <c r="D413" s="112"/>
      <c r="E413" s="112"/>
      <c r="F413" s="112"/>
      <c r="G413" s="112"/>
      <c r="H413" s="113"/>
      <c r="I413" s="113"/>
      <c r="J413" s="113"/>
      <c r="K413" s="113"/>
      <c r="L413" s="113"/>
      <c r="M413" s="113"/>
      <c r="N413" s="113"/>
    </row>
    <row r="414" spans="2:14">
      <c r="B414" s="112"/>
      <c r="C414" s="112"/>
      <c r="D414" s="112"/>
      <c r="E414" s="112"/>
      <c r="F414" s="112"/>
      <c r="G414" s="112"/>
      <c r="H414" s="113"/>
      <c r="I414" s="113"/>
      <c r="J414" s="113"/>
      <c r="K414" s="113"/>
      <c r="L414" s="113"/>
      <c r="M414" s="113"/>
      <c r="N414" s="113"/>
    </row>
    <row r="415" spans="2:14">
      <c r="B415" s="112"/>
      <c r="C415" s="112"/>
      <c r="D415" s="112"/>
      <c r="E415" s="112"/>
      <c r="F415" s="112"/>
      <c r="G415" s="112"/>
      <c r="H415" s="113"/>
      <c r="I415" s="113"/>
      <c r="J415" s="113"/>
      <c r="K415" s="113"/>
      <c r="L415" s="113"/>
      <c r="M415" s="113"/>
      <c r="N415" s="113"/>
    </row>
    <row r="416" spans="2:14">
      <c r="B416" s="112"/>
      <c r="C416" s="112"/>
      <c r="D416" s="112"/>
      <c r="E416" s="112"/>
      <c r="F416" s="112"/>
      <c r="G416" s="112"/>
      <c r="H416" s="113"/>
      <c r="I416" s="113"/>
      <c r="J416" s="113"/>
      <c r="K416" s="113"/>
      <c r="L416" s="113"/>
      <c r="M416" s="113"/>
      <c r="N416" s="113"/>
    </row>
    <row r="417" spans="2:14">
      <c r="B417" s="112"/>
      <c r="C417" s="112"/>
      <c r="D417" s="112"/>
      <c r="E417" s="112"/>
      <c r="F417" s="112"/>
      <c r="G417" s="112"/>
      <c r="H417" s="113"/>
      <c r="I417" s="113"/>
      <c r="J417" s="113"/>
      <c r="K417" s="113"/>
      <c r="L417" s="113"/>
      <c r="M417" s="113"/>
      <c r="N417" s="113"/>
    </row>
    <row r="418" spans="2:14">
      <c r="B418" s="112"/>
      <c r="C418" s="112"/>
      <c r="D418" s="112"/>
      <c r="E418" s="112"/>
      <c r="F418" s="112"/>
      <c r="G418" s="112"/>
      <c r="H418" s="113"/>
      <c r="I418" s="113"/>
      <c r="J418" s="113"/>
      <c r="K418" s="113"/>
      <c r="L418" s="113"/>
      <c r="M418" s="113"/>
      <c r="N418" s="113"/>
    </row>
    <row r="419" spans="2:14">
      <c r="B419" s="112"/>
      <c r="C419" s="112"/>
      <c r="D419" s="112"/>
      <c r="E419" s="112"/>
      <c r="F419" s="112"/>
      <c r="G419" s="112"/>
      <c r="H419" s="113"/>
      <c r="I419" s="113"/>
      <c r="J419" s="113"/>
      <c r="K419" s="113"/>
      <c r="L419" s="113"/>
      <c r="M419" s="113"/>
      <c r="N419" s="113"/>
    </row>
    <row r="420" spans="2:14">
      <c r="B420" s="112"/>
      <c r="C420" s="112"/>
      <c r="D420" s="112"/>
      <c r="E420" s="112"/>
      <c r="F420" s="112"/>
      <c r="G420" s="112"/>
      <c r="H420" s="113"/>
      <c r="I420" s="113"/>
      <c r="J420" s="113"/>
      <c r="K420" s="113"/>
      <c r="L420" s="113"/>
      <c r="M420" s="113"/>
      <c r="N420" s="113"/>
    </row>
    <row r="421" spans="2:14">
      <c r="B421" s="112"/>
      <c r="C421" s="112"/>
      <c r="D421" s="112"/>
      <c r="E421" s="112"/>
      <c r="F421" s="112"/>
      <c r="G421" s="112"/>
      <c r="H421" s="113"/>
      <c r="I421" s="113"/>
      <c r="J421" s="113"/>
      <c r="K421" s="113"/>
      <c r="L421" s="113"/>
      <c r="M421" s="113"/>
      <c r="N421" s="113"/>
    </row>
    <row r="422" spans="2:14">
      <c r="B422" s="112"/>
      <c r="C422" s="112"/>
      <c r="D422" s="112"/>
      <c r="E422" s="112"/>
      <c r="F422" s="112"/>
      <c r="G422" s="112"/>
      <c r="H422" s="113"/>
      <c r="I422" s="113"/>
      <c r="J422" s="113"/>
      <c r="K422" s="113"/>
      <c r="L422" s="113"/>
      <c r="M422" s="113"/>
      <c r="N422" s="113"/>
    </row>
    <row r="423" spans="2:14">
      <c r="B423" s="112"/>
      <c r="C423" s="112"/>
      <c r="D423" s="112"/>
      <c r="E423" s="112"/>
      <c r="F423" s="112"/>
      <c r="G423" s="112"/>
      <c r="H423" s="113"/>
      <c r="I423" s="113"/>
      <c r="J423" s="113"/>
      <c r="K423" s="113"/>
      <c r="L423" s="113"/>
      <c r="M423" s="113"/>
      <c r="N423" s="113"/>
    </row>
    <row r="424" spans="2:14">
      <c r="B424" s="112"/>
      <c r="C424" s="112"/>
      <c r="D424" s="112"/>
      <c r="E424" s="112"/>
      <c r="F424" s="112"/>
      <c r="G424" s="112"/>
      <c r="H424" s="113"/>
      <c r="I424" s="113"/>
      <c r="J424" s="113"/>
      <c r="K424" s="113"/>
      <c r="L424" s="113"/>
      <c r="M424" s="113"/>
      <c r="N424" s="113"/>
    </row>
    <row r="425" spans="2:14">
      <c r="B425" s="112"/>
      <c r="C425" s="112"/>
      <c r="D425" s="112"/>
      <c r="E425" s="112"/>
      <c r="F425" s="112"/>
      <c r="G425" s="112"/>
      <c r="H425" s="113"/>
      <c r="I425" s="113"/>
      <c r="J425" s="113"/>
      <c r="K425" s="113"/>
      <c r="L425" s="113"/>
      <c r="M425" s="113"/>
      <c r="N425" s="113"/>
    </row>
    <row r="426" spans="2:14">
      <c r="B426" s="112"/>
      <c r="C426" s="112"/>
      <c r="D426" s="112"/>
      <c r="E426" s="112"/>
      <c r="F426" s="112"/>
      <c r="G426" s="112"/>
      <c r="H426" s="113"/>
      <c r="I426" s="113"/>
      <c r="J426" s="113"/>
      <c r="K426" s="113"/>
      <c r="L426" s="113"/>
      <c r="M426" s="113"/>
      <c r="N426" s="113"/>
    </row>
    <row r="427" spans="2:14">
      <c r="B427" s="112"/>
      <c r="C427" s="112"/>
      <c r="D427" s="112"/>
      <c r="E427" s="112"/>
      <c r="F427" s="112"/>
      <c r="G427" s="112"/>
      <c r="H427" s="113"/>
      <c r="I427" s="113"/>
      <c r="J427" s="113"/>
      <c r="K427" s="113"/>
      <c r="L427" s="113"/>
      <c r="M427" s="113"/>
      <c r="N427" s="113"/>
    </row>
    <row r="428" spans="2:14">
      <c r="B428" s="112"/>
      <c r="C428" s="112"/>
      <c r="D428" s="112"/>
      <c r="E428" s="112"/>
      <c r="F428" s="112"/>
      <c r="G428" s="112"/>
      <c r="H428" s="113"/>
      <c r="I428" s="113"/>
      <c r="J428" s="113"/>
      <c r="K428" s="113"/>
      <c r="L428" s="113"/>
      <c r="M428" s="113"/>
      <c r="N428" s="113"/>
    </row>
    <row r="429" spans="2:14">
      <c r="B429" s="112"/>
      <c r="C429" s="112"/>
      <c r="D429" s="112"/>
      <c r="E429" s="112"/>
      <c r="F429" s="112"/>
      <c r="G429" s="112"/>
      <c r="H429" s="113"/>
      <c r="I429" s="113"/>
      <c r="J429" s="113"/>
      <c r="K429" s="113"/>
      <c r="L429" s="113"/>
      <c r="M429" s="113"/>
      <c r="N429" s="113"/>
    </row>
    <row r="430" spans="2:14">
      <c r="B430" s="112"/>
      <c r="C430" s="112"/>
      <c r="D430" s="112"/>
      <c r="E430" s="112"/>
      <c r="F430" s="112"/>
      <c r="G430" s="112"/>
      <c r="H430" s="113"/>
      <c r="I430" s="113"/>
      <c r="J430" s="113"/>
      <c r="K430" s="113"/>
      <c r="L430" s="113"/>
      <c r="M430" s="113"/>
      <c r="N430" s="113"/>
    </row>
    <row r="431" spans="2:14">
      <c r="B431" s="112"/>
      <c r="C431" s="112"/>
      <c r="D431" s="112"/>
      <c r="E431" s="112"/>
      <c r="F431" s="112"/>
      <c r="G431" s="112"/>
      <c r="H431" s="113"/>
      <c r="I431" s="113"/>
      <c r="J431" s="113"/>
      <c r="K431" s="113"/>
      <c r="L431" s="113"/>
      <c r="M431" s="113"/>
      <c r="N431" s="113"/>
    </row>
    <row r="432" spans="2:14">
      <c r="B432" s="112"/>
      <c r="C432" s="112"/>
      <c r="D432" s="112"/>
      <c r="E432" s="112"/>
      <c r="F432" s="112"/>
      <c r="G432" s="112"/>
      <c r="H432" s="113"/>
      <c r="I432" s="113"/>
      <c r="J432" s="113"/>
      <c r="K432" s="113"/>
      <c r="L432" s="113"/>
      <c r="M432" s="113"/>
      <c r="N432" s="113"/>
    </row>
    <row r="433" spans="2:14">
      <c r="B433" s="112"/>
      <c r="C433" s="112"/>
      <c r="D433" s="112"/>
      <c r="E433" s="112"/>
      <c r="F433" s="112"/>
      <c r="G433" s="112"/>
      <c r="H433" s="113"/>
      <c r="I433" s="113"/>
      <c r="J433" s="113"/>
      <c r="K433" s="113"/>
      <c r="L433" s="113"/>
      <c r="M433" s="113"/>
      <c r="N433" s="113"/>
    </row>
    <row r="434" spans="2:14">
      <c r="B434" s="112"/>
      <c r="C434" s="112"/>
      <c r="D434" s="112"/>
      <c r="E434" s="112"/>
      <c r="F434" s="112"/>
      <c r="G434" s="112"/>
      <c r="H434" s="113"/>
      <c r="I434" s="113"/>
      <c r="J434" s="113"/>
      <c r="K434" s="113"/>
      <c r="L434" s="113"/>
      <c r="M434" s="113"/>
      <c r="N434" s="113"/>
    </row>
    <row r="435" spans="2:14">
      <c r="B435" s="112"/>
      <c r="C435" s="112"/>
      <c r="D435" s="112"/>
      <c r="E435" s="112"/>
      <c r="F435" s="112"/>
      <c r="G435" s="112"/>
      <c r="H435" s="113"/>
      <c r="I435" s="113"/>
      <c r="J435" s="113"/>
      <c r="K435" s="113"/>
      <c r="L435" s="113"/>
      <c r="M435" s="113"/>
      <c r="N435" s="113"/>
    </row>
    <row r="436" spans="2:14">
      <c r="B436" s="112"/>
      <c r="C436" s="112"/>
      <c r="D436" s="112"/>
      <c r="E436" s="112"/>
      <c r="F436" s="112"/>
      <c r="G436" s="112"/>
      <c r="H436" s="113"/>
      <c r="I436" s="113"/>
      <c r="J436" s="113"/>
      <c r="K436" s="113"/>
      <c r="L436" s="113"/>
      <c r="M436" s="113"/>
      <c r="N436" s="113"/>
    </row>
    <row r="437" spans="2:14">
      <c r="B437" s="112"/>
      <c r="C437" s="112"/>
      <c r="D437" s="112"/>
      <c r="E437" s="112"/>
      <c r="F437" s="112"/>
      <c r="G437" s="112"/>
      <c r="H437" s="113"/>
      <c r="I437" s="113"/>
      <c r="J437" s="113"/>
      <c r="K437" s="113"/>
      <c r="L437" s="113"/>
      <c r="M437" s="113"/>
      <c r="N437" s="113"/>
    </row>
    <row r="438" spans="2:14">
      <c r="B438" s="112"/>
      <c r="C438" s="112"/>
      <c r="D438" s="112"/>
      <c r="E438" s="112"/>
      <c r="F438" s="112"/>
      <c r="G438" s="112"/>
      <c r="H438" s="113"/>
      <c r="I438" s="113"/>
      <c r="J438" s="113"/>
      <c r="K438" s="113"/>
      <c r="L438" s="113"/>
      <c r="M438" s="113"/>
      <c r="N438" s="113"/>
    </row>
    <row r="439" spans="2:14">
      <c r="B439" s="112"/>
      <c r="C439" s="112"/>
      <c r="D439" s="112"/>
      <c r="E439" s="112"/>
      <c r="F439" s="112"/>
      <c r="G439" s="112"/>
      <c r="H439" s="113"/>
      <c r="I439" s="113"/>
      <c r="J439" s="113"/>
      <c r="K439" s="113"/>
      <c r="L439" s="113"/>
      <c r="M439" s="113"/>
      <c r="N439" s="113"/>
    </row>
    <row r="440" spans="2:14">
      <c r="B440" s="112"/>
      <c r="C440" s="112"/>
      <c r="D440" s="112"/>
      <c r="E440" s="112"/>
      <c r="F440" s="112"/>
      <c r="G440" s="112"/>
      <c r="H440" s="113"/>
      <c r="I440" s="113"/>
      <c r="J440" s="113"/>
      <c r="K440" s="113"/>
      <c r="L440" s="113"/>
      <c r="M440" s="113"/>
      <c r="N440" s="113"/>
    </row>
    <row r="441" spans="2:14">
      <c r="B441" s="112"/>
      <c r="C441" s="112"/>
      <c r="D441" s="112"/>
      <c r="E441" s="112"/>
      <c r="F441" s="112"/>
      <c r="G441" s="112"/>
      <c r="H441" s="113"/>
      <c r="I441" s="113"/>
      <c r="J441" s="113"/>
      <c r="K441" s="113"/>
      <c r="L441" s="113"/>
      <c r="M441" s="113"/>
      <c r="N441" s="113"/>
    </row>
    <row r="442" spans="2:14">
      <c r="B442" s="112"/>
      <c r="C442" s="112"/>
      <c r="D442" s="112"/>
      <c r="E442" s="112"/>
      <c r="F442" s="112"/>
      <c r="G442" s="112"/>
      <c r="H442" s="113"/>
      <c r="I442" s="113"/>
      <c r="J442" s="113"/>
      <c r="K442" s="113"/>
      <c r="L442" s="113"/>
      <c r="M442" s="113"/>
      <c r="N442" s="113"/>
    </row>
    <row r="443" spans="2:14">
      <c r="B443" s="112"/>
      <c r="C443" s="112"/>
      <c r="D443" s="112"/>
      <c r="E443" s="112"/>
      <c r="F443" s="112"/>
      <c r="G443" s="112"/>
      <c r="H443" s="113"/>
      <c r="I443" s="113"/>
      <c r="J443" s="113"/>
      <c r="K443" s="113"/>
      <c r="L443" s="113"/>
      <c r="M443" s="113"/>
      <c r="N443" s="113"/>
    </row>
    <row r="444" spans="2:14">
      <c r="B444" s="112"/>
      <c r="C444" s="112"/>
      <c r="D444" s="112"/>
      <c r="E444" s="112"/>
      <c r="F444" s="112"/>
      <c r="G444" s="112"/>
      <c r="H444" s="113"/>
      <c r="I444" s="113"/>
      <c r="J444" s="113"/>
      <c r="K444" s="113"/>
      <c r="L444" s="113"/>
      <c r="M444" s="113"/>
      <c r="N444" s="113"/>
    </row>
    <row r="445" spans="2:14">
      <c r="B445" s="112"/>
      <c r="C445" s="112"/>
      <c r="D445" s="112"/>
      <c r="E445" s="112"/>
      <c r="F445" s="112"/>
      <c r="G445" s="112"/>
      <c r="H445" s="113"/>
      <c r="I445" s="113"/>
      <c r="J445" s="113"/>
      <c r="K445" s="113"/>
      <c r="L445" s="113"/>
      <c r="M445" s="113"/>
      <c r="N445" s="113"/>
    </row>
    <row r="446" spans="2:14">
      <c r="B446" s="112"/>
      <c r="C446" s="112"/>
      <c r="D446" s="112"/>
      <c r="E446" s="112"/>
      <c r="F446" s="112"/>
      <c r="G446" s="112"/>
      <c r="H446" s="113"/>
      <c r="I446" s="113"/>
      <c r="J446" s="113"/>
      <c r="K446" s="113"/>
      <c r="L446" s="113"/>
      <c r="M446" s="113"/>
      <c r="N446" s="113"/>
    </row>
    <row r="447" spans="2:14">
      <c r="B447" s="112"/>
      <c r="C447" s="112"/>
      <c r="D447" s="112"/>
      <c r="E447" s="112"/>
      <c r="F447" s="112"/>
      <c r="G447" s="112"/>
      <c r="H447" s="113"/>
      <c r="I447" s="113"/>
      <c r="J447" s="113"/>
      <c r="K447" s="113"/>
      <c r="L447" s="113"/>
      <c r="M447" s="113"/>
      <c r="N447" s="113"/>
    </row>
    <row r="448" spans="2:14">
      <c r="B448" s="112"/>
      <c r="C448" s="112"/>
      <c r="D448" s="112"/>
      <c r="E448" s="112"/>
      <c r="F448" s="112"/>
      <c r="G448" s="112"/>
      <c r="H448" s="113"/>
      <c r="I448" s="113"/>
      <c r="J448" s="113"/>
      <c r="K448" s="113"/>
      <c r="L448" s="113"/>
      <c r="M448" s="113"/>
      <c r="N448" s="113"/>
    </row>
    <row r="449" spans="2:14">
      <c r="B449" s="112"/>
      <c r="C449" s="112"/>
      <c r="D449" s="112"/>
      <c r="E449" s="112"/>
      <c r="F449" s="112"/>
      <c r="G449" s="112"/>
      <c r="H449" s="113"/>
      <c r="I449" s="113"/>
      <c r="J449" s="113"/>
      <c r="K449" s="113"/>
      <c r="L449" s="113"/>
      <c r="M449" s="113"/>
      <c r="N449" s="113"/>
    </row>
    <row r="450" spans="2:14">
      <c r="B450" s="112"/>
      <c r="C450" s="112"/>
      <c r="D450" s="112"/>
      <c r="E450" s="112"/>
      <c r="F450" s="112"/>
      <c r="G450" s="112"/>
      <c r="H450" s="113"/>
      <c r="I450" s="113"/>
      <c r="J450" s="113"/>
      <c r="K450" s="113"/>
      <c r="L450" s="113"/>
      <c r="M450" s="113"/>
      <c r="N450" s="113"/>
    </row>
    <row r="451" spans="2:14">
      <c r="B451" s="112"/>
      <c r="C451" s="112"/>
      <c r="D451" s="112"/>
      <c r="E451" s="112"/>
      <c r="F451" s="112"/>
      <c r="G451" s="112"/>
      <c r="H451" s="113"/>
      <c r="I451" s="113"/>
      <c r="J451" s="113"/>
      <c r="K451" s="113"/>
      <c r="L451" s="113"/>
      <c r="M451" s="113"/>
      <c r="N451" s="113"/>
    </row>
    <row r="452" spans="2:14">
      <c r="B452" s="112"/>
      <c r="C452" s="112"/>
      <c r="D452" s="112"/>
      <c r="E452" s="112"/>
      <c r="F452" s="112"/>
      <c r="G452" s="112"/>
      <c r="H452" s="113"/>
      <c r="I452" s="113"/>
      <c r="J452" s="113"/>
      <c r="K452" s="113"/>
      <c r="L452" s="113"/>
      <c r="M452" s="113"/>
      <c r="N452" s="113"/>
    </row>
    <row r="453" spans="2:14">
      <c r="B453" s="112"/>
      <c r="C453" s="112"/>
      <c r="D453" s="112"/>
      <c r="E453" s="112"/>
      <c r="F453" s="112"/>
      <c r="G453" s="112"/>
      <c r="H453" s="113"/>
      <c r="I453" s="113"/>
      <c r="J453" s="113"/>
      <c r="K453" s="113"/>
      <c r="L453" s="113"/>
      <c r="M453" s="113"/>
      <c r="N453" s="113"/>
    </row>
    <row r="454" spans="2:14">
      <c r="B454" s="112"/>
      <c r="C454" s="112"/>
      <c r="D454" s="112"/>
      <c r="E454" s="112"/>
      <c r="F454" s="112"/>
      <c r="G454" s="112"/>
      <c r="H454" s="113"/>
      <c r="I454" s="113"/>
      <c r="J454" s="113"/>
      <c r="K454" s="113"/>
      <c r="L454" s="113"/>
      <c r="M454" s="113"/>
      <c r="N454" s="113"/>
    </row>
    <row r="455" spans="2:14">
      <c r="B455" s="112"/>
      <c r="C455" s="112"/>
      <c r="D455" s="112"/>
      <c r="E455" s="112"/>
      <c r="F455" s="112"/>
      <c r="G455" s="112"/>
      <c r="H455" s="113"/>
      <c r="I455" s="113"/>
      <c r="J455" s="113"/>
      <c r="K455" s="113"/>
      <c r="L455" s="113"/>
      <c r="M455" s="113"/>
      <c r="N455" s="113"/>
    </row>
    <row r="456" spans="2:14">
      <c r="B456" s="112"/>
      <c r="C456" s="112"/>
      <c r="D456" s="112"/>
      <c r="E456" s="112"/>
      <c r="F456" s="112"/>
      <c r="G456" s="112"/>
      <c r="H456" s="113"/>
      <c r="I456" s="113"/>
      <c r="J456" s="113"/>
      <c r="K456" s="113"/>
      <c r="L456" s="113"/>
      <c r="M456" s="113"/>
      <c r="N456" s="113"/>
    </row>
    <row r="457" spans="2:14">
      <c r="B457" s="112"/>
      <c r="C457" s="112"/>
      <c r="D457" s="112"/>
      <c r="E457" s="112"/>
      <c r="F457" s="112"/>
      <c r="G457" s="112"/>
      <c r="H457" s="113"/>
      <c r="I457" s="113"/>
      <c r="J457" s="113"/>
      <c r="K457" s="113"/>
      <c r="L457" s="113"/>
      <c r="M457" s="113"/>
      <c r="N457" s="113"/>
    </row>
    <row r="458" spans="2:14">
      <c r="B458" s="112"/>
      <c r="C458" s="112"/>
      <c r="D458" s="112"/>
      <c r="E458" s="112"/>
      <c r="F458" s="112"/>
      <c r="G458" s="112"/>
      <c r="H458" s="113"/>
      <c r="I458" s="113"/>
      <c r="J458" s="113"/>
      <c r="K458" s="113"/>
      <c r="L458" s="113"/>
      <c r="M458" s="113"/>
      <c r="N458" s="113"/>
    </row>
    <row r="459" spans="2:14">
      <c r="B459" s="112"/>
      <c r="C459" s="112"/>
      <c r="D459" s="112"/>
      <c r="E459" s="112"/>
      <c r="F459" s="112"/>
      <c r="G459" s="112"/>
      <c r="H459" s="113"/>
      <c r="I459" s="113"/>
      <c r="J459" s="113"/>
      <c r="K459" s="113"/>
      <c r="L459" s="113"/>
      <c r="M459" s="113"/>
      <c r="N459" s="113"/>
    </row>
    <row r="460" spans="2:14">
      <c r="B460" s="112"/>
      <c r="C460" s="112"/>
      <c r="D460" s="112"/>
      <c r="E460" s="112"/>
      <c r="F460" s="112"/>
      <c r="G460" s="112"/>
      <c r="H460" s="113"/>
      <c r="I460" s="113"/>
      <c r="J460" s="113"/>
      <c r="K460" s="113"/>
      <c r="L460" s="113"/>
      <c r="M460" s="113"/>
      <c r="N460" s="113"/>
    </row>
    <row r="461" spans="2:14">
      <c r="B461" s="112"/>
      <c r="C461" s="112"/>
      <c r="D461" s="112"/>
      <c r="E461" s="112"/>
      <c r="F461" s="112"/>
      <c r="G461" s="112"/>
      <c r="H461" s="113"/>
      <c r="I461" s="113"/>
      <c r="J461" s="113"/>
      <c r="K461" s="113"/>
      <c r="L461" s="113"/>
      <c r="M461" s="113"/>
      <c r="N461" s="113"/>
    </row>
    <row r="462" spans="2:14">
      <c r="B462" s="112"/>
      <c r="C462" s="112"/>
      <c r="D462" s="112"/>
      <c r="E462" s="112"/>
      <c r="F462" s="112"/>
      <c r="G462" s="112"/>
      <c r="H462" s="113"/>
      <c r="I462" s="113"/>
      <c r="J462" s="113"/>
      <c r="K462" s="113"/>
      <c r="L462" s="113"/>
      <c r="M462" s="113"/>
      <c r="N462" s="113"/>
    </row>
    <row r="463" spans="2:14">
      <c r="B463" s="112"/>
      <c r="C463" s="112"/>
      <c r="D463" s="112"/>
      <c r="E463" s="112"/>
      <c r="F463" s="112"/>
      <c r="G463" s="112"/>
      <c r="H463" s="113"/>
      <c r="I463" s="113"/>
      <c r="J463" s="113"/>
      <c r="K463" s="113"/>
      <c r="L463" s="113"/>
      <c r="M463" s="113"/>
      <c r="N463" s="113"/>
    </row>
    <row r="464" spans="2:14">
      <c r="B464" s="112"/>
      <c r="C464" s="112"/>
      <c r="D464" s="112"/>
      <c r="E464" s="112"/>
      <c r="F464" s="112"/>
      <c r="G464" s="112"/>
      <c r="H464" s="113"/>
      <c r="I464" s="113"/>
      <c r="J464" s="113"/>
      <c r="K464" s="113"/>
      <c r="L464" s="113"/>
      <c r="M464" s="113"/>
      <c r="N464" s="113"/>
    </row>
    <row r="465" spans="2:14">
      <c r="B465" s="112"/>
      <c r="C465" s="112"/>
      <c r="D465" s="112"/>
      <c r="E465" s="112"/>
      <c r="F465" s="112"/>
      <c r="G465" s="112"/>
      <c r="H465" s="113"/>
      <c r="I465" s="113"/>
      <c r="J465" s="113"/>
      <c r="K465" s="113"/>
      <c r="L465" s="113"/>
      <c r="M465" s="113"/>
      <c r="N465" s="113"/>
    </row>
    <row r="466" spans="2:14">
      <c r="B466" s="112"/>
      <c r="C466" s="112"/>
      <c r="D466" s="112"/>
      <c r="E466" s="112"/>
      <c r="F466" s="112"/>
      <c r="G466" s="112"/>
      <c r="H466" s="113"/>
      <c r="I466" s="113"/>
      <c r="J466" s="113"/>
      <c r="K466" s="113"/>
      <c r="L466" s="113"/>
      <c r="M466" s="113"/>
      <c r="N466" s="113"/>
    </row>
    <row r="467" spans="2:14">
      <c r="B467" s="112"/>
      <c r="C467" s="112"/>
      <c r="D467" s="112"/>
      <c r="E467" s="112"/>
      <c r="F467" s="112"/>
      <c r="G467" s="112"/>
      <c r="H467" s="113"/>
      <c r="I467" s="113"/>
      <c r="J467" s="113"/>
      <c r="K467" s="113"/>
      <c r="L467" s="113"/>
      <c r="M467" s="113"/>
      <c r="N467" s="113"/>
    </row>
    <row r="468" spans="2:14">
      <c r="B468" s="112"/>
      <c r="C468" s="112"/>
      <c r="D468" s="112"/>
      <c r="E468" s="112"/>
      <c r="F468" s="112"/>
      <c r="G468" s="112"/>
      <c r="H468" s="113"/>
      <c r="I468" s="113"/>
      <c r="J468" s="113"/>
      <c r="K468" s="113"/>
      <c r="L468" s="113"/>
      <c r="M468" s="113"/>
      <c r="N468" s="113"/>
    </row>
    <row r="469" spans="2:14">
      <c r="B469" s="112"/>
      <c r="C469" s="112"/>
      <c r="D469" s="112"/>
      <c r="E469" s="112"/>
      <c r="F469" s="112"/>
      <c r="G469" s="112"/>
      <c r="H469" s="113"/>
      <c r="I469" s="113"/>
      <c r="J469" s="113"/>
      <c r="K469" s="113"/>
      <c r="L469" s="113"/>
      <c r="M469" s="113"/>
      <c r="N469" s="113"/>
    </row>
    <row r="470" spans="2:14">
      <c r="B470" s="112"/>
      <c r="C470" s="112"/>
      <c r="D470" s="112"/>
      <c r="E470" s="112"/>
      <c r="F470" s="112"/>
      <c r="G470" s="112"/>
      <c r="H470" s="113"/>
      <c r="I470" s="113"/>
      <c r="J470" s="113"/>
      <c r="K470" s="113"/>
      <c r="L470" s="113"/>
      <c r="M470" s="113"/>
      <c r="N470" s="113"/>
    </row>
    <row r="471" spans="2:14">
      <c r="B471" s="112"/>
      <c r="C471" s="112"/>
      <c r="D471" s="112"/>
      <c r="E471" s="112"/>
      <c r="F471" s="112"/>
      <c r="G471" s="112"/>
      <c r="H471" s="113"/>
      <c r="I471" s="113"/>
      <c r="J471" s="113"/>
      <c r="K471" s="113"/>
      <c r="L471" s="113"/>
      <c r="M471" s="113"/>
      <c r="N471" s="113"/>
    </row>
    <row r="472" spans="2:14">
      <c r="B472" s="112"/>
      <c r="C472" s="112"/>
      <c r="D472" s="112"/>
      <c r="E472" s="112"/>
      <c r="F472" s="112"/>
      <c r="G472" s="112"/>
      <c r="H472" s="113"/>
      <c r="I472" s="113"/>
      <c r="J472" s="113"/>
      <c r="K472" s="113"/>
      <c r="L472" s="113"/>
      <c r="M472" s="113"/>
      <c r="N472" s="113"/>
    </row>
    <row r="473" spans="2:14">
      <c r="B473" s="112"/>
      <c r="C473" s="112"/>
      <c r="D473" s="112"/>
      <c r="E473" s="112"/>
      <c r="F473" s="112"/>
      <c r="G473" s="112"/>
      <c r="H473" s="113"/>
      <c r="I473" s="113"/>
      <c r="J473" s="113"/>
      <c r="K473" s="113"/>
      <c r="L473" s="113"/>
      <c r="M473" s="113"/>
      <c r="N473" s="113"/>
    </row>
    <row r="474" spans="2:14">
      <c r="B474" s="112"/>
      <c r="C474" s="112"/>
      <c r="D474" s="112"/>
      <c r="E474" s="112"/>
      <c r="F474" s="112"/>
      <c r="G474" s="112"/>
      <c r="H474" s="113"/>
      <c r="I474" s="113"/>
      <c r="J474" s="113"/>
      <c r="K474" s="113"/>
      <c r="L474" s="113"/>
      <c r="M474" s="113"/>
      <c r="N474" s="113"/>
    </row>
    <row r="475" spans="2:14">
      <c r="B475" s="112"/>
      <c r="C475" s="112"/>
      <c r="D475" s="112"/>
      <c r="E475" s="112"/>
      <c r="F475" s="112"/>
      <c r="G475" s="112"/>
      <c r="H475" s="113"/>
      <c r="I475" s="113"/>
      <c r="J475" s="113"/>
      <c r="K475" s="113"/>
      <c r="L475" s="113"/>
      <c r="M475" s="113"/>
      <c r="N475" s="113"/>
    </row>
    <row r="476" spans="2:14">
      <c r="B476" s="112"/>
      <c r="C476" s="112"/>
      <c r="D476" s="112"/>
      <c r="E476" s="112"/>
      <c r="F476" s="112"/>
      <c r="G476" s="112"/>
      <c r="H476" s="113"/>
      <c r="I476" s="113"/>
      <c r="J476" s="113"/>
      <c r="K476" s="113"/>
      <c r="L476" s="113"/>
      <c r="M476" s="113"/>
      <c r="N476" s="113"/>
    </row>
    <row r="477" spans="2:14">
      <c r="B477" s="112"/>
      <c r="C477" s="112"/>
      <c r="D477" s="112"/>
      <c r="E477" s="112"/>
      <c r="F477" s="112"/>
      <c r="G477" s="112"/>
      <c r="H477" s="113"/>
      <c r="I477" s="113"/>
      <c r="J477" s="113"/>
      <c r="K477" s="113"/>
      <c r="L477" s="113"/>
      <c r="M477" s="113"/>
      <c r="N477" s="113"/>
    </row>
    <row r="478" spans="2:14">
      <c r="B478" s="112"/>
      <c r="C478" s="112"/>
      <c r="D478" s="112"/>
      <c r="E478" s="112"/>
      <c r="F478" s="112"/>
      <c r="G478" s="112"/>
      <c r="H478" s="113"/>
      <c r="I478" s="113"/>
      <c r="J478" s="113"/>
      <c r="K478" s="113"/>
      <c r="L478" s="113"/>
      <c r="M478" s="113"/>
      <c r="N478" s="113"/>
    </row>
    <row r="479" spans="2:14">
      <c r="B479" s="112"/>
      <c r="C479" s="112"/>
      <c r="D479" s="112"/>
      <c r="E479" s="112"/>
      <c r="F479" s="112"/>
      <c r="G479" s="112"/>
      <c r="H479" s="113"/>
      <c r="I479" s="113"/>
      <c r="J479" s="113"/>
      <c r="K479" s="113"/>
      <c r="L479" s="113"/>
      <c r="M479" s="113"/>
      <c r="N479" s="113"/>
    </row>
    <row r="480" spans="2:14">
      <c r="B480" s="112"/>
      <c r="C480" s="112"/>
      <c r="D480" s="112"/>
      <c r="E480" s="112"/>
      <c r="F480" s="112"/>
      <c r="G480" s="112"/>
      <c r="H480" s="113"/>
      <c r="I480" s="113"/>
      <c r="J480" s="113"/>
      <c r="K480" s="113"/>
      <c r="L480" s="113"/>
      <c r="M480" s="113"/>
      <c r="N480" s="113"/>
    </row>
    <row r="481" spans="2:14">
      <c r="B481" s="112"/>
      <c r="C481" s="112"/>
      <c r="D481" s="112"/>
      <c r="E481" s="112"/>
      <c r="F481" s="112"/>
      <c r="G481" s="112"/>
      <c r="H481" s="113"/>
      <c r="I481" s="113"/>
      <c r="J481" s="113"/>
      <c r="K481" s="113"/>
      <c r="L481" s="113"/>
      <c r="M481" s="113"/>
      <c r="N481" s="113"/>
    </row>
    <row r="482" spans="2:14">
      <c r="B482" s="112"/>
      <c r="C482" s="112"/>
      <c r="D482" s="112"/>
      <c r="E482" s="112"/>
      <c r="F482" s="112"/>
      <c r="G482" s="112"/>
      <c r="H482" s="113"/>
      <c r="I482" s="113"/>
      <c r="J482" s="113"/>
      <c r="K482" s="113"/>
      <c r="L482" s="113"/>
      <c r="M482" s="113"/>
      <c r="N482" s="113"/>
    </row>
    <row r="483" spans="2:14">
      <c r="B483" s="112"/>
      <c r="C483" s="112"/>
      <c r="D483" s="112"/>
      <c r="E483" s="112"/>
      <c r="F483" s="112"/>
      <c r="G483" s="112"/>
      <c r="H483" s="113"/>
      <c r="I483" s="113"/>
      <c r="J483" s="113"/>
      <c r="K483" s="113"/>
      <c r="L483" s="113"/>
      <c r="M483" s="113"/>
      <c r="N483" s="113"/>
    </row>
    <row r="484" spans="2:14">
      <c r="B484" s="112"/>
      <c r="C484" s="112"/>
      <c r="D484" s="112"/>
      <c r="E484" s="112"/>
      <c r="F484" s="112"/>
      <c r="G484" s="112"/>
      <c r="H484" s="113"/>
      <c r="I484" s="113"/>
      <c r="J484" s="113"/>
      <c r="K484" s="113"/>
      <c r="L484" s="113"/>
      <c r="M484" s="113"/>
      <c r="N484" s="113"/>
    </row>
    <row r="485" spans="2:14">
      <c r="B485" s="112"/>
      <c r="C485" s="112"/>
      <c r="D485" s="112"/>
      <c r="E485" s="112"/>
      <c r="F485" s="112"/>
      <c r="G485" s="112"/>
      <c r="H485" s="113"/>
      <c r="I485" s="113"/>
      <c r="J485" s="113"/>
      <c r="K485" s="113"/>
      <c r="L485" s="113"/>
      <c r="M485" s="113"/>
      <c r="N485" s="113"/>
    </row>
    <row r="486" spans="2:14">
      <c r="B486" s="112"/>
      <c r="C486" s="112"/>
      <c r="D486" s="112"/>
      <c r="E486" s="112"/>
      <c r="F486" s="112"/>
      <c r="G486" s="112"/>
      <c r="H486" s="113"/>
      <c r="I486" s="113"/>
      <c r="J486" s="113"/>
      <c r="K486" s="113"/>
      <c r="L486" s="113"/>
      <c r="M486" s="113"/>
      <c r="N486" s="113"/>
    </row>
    <row r="487" spans="2:14">
      <c r="B487" s="112"/>
      <c r="C487" s="112"/>
      <c r="D487" s="112"/>
      <c r="E487" s="112"/>
      <c r="F487" s="112"/>
      <c r="G487" s="112"/>
      <c r="H487" s="113"/>
      <c r="I487" s="113"/>
      <c r="J487" s="113"/>
      <c r="K487" s="113"/>
      <c r="L487" s="113"/>
      <c r="M487" s="113"/>
      <c r="N487" s="113"/>
    </row>
    <row r="488" spans="2:14">
      <c r="B488" s="112"/>
      <c r="C488" s="112"/>
      <c r="D488" s="112"/>
      <c r="E488" s="112"/>
      <c r="F488" s="112"/>
      <c r="G488" s="112"/>
      <c r="H488" s="113"/>
      <c r="I488" s="113"/>
      <c r="J488" s="113"/>
      <c r="K488" s="113"/>
      <c r="L488" s="113"/>
      <c r="M488" s="113"/>
      <c r="N488" s="113"/>
    </row>
    <row r="489" spans="2:14">
      <c r="B489" s="112"/>
      <c r="C489" s="112"/>
      <c r="D489" s="112"/>
      <c r="E489" s="112"/>
      <c r="F489" s="112"/>
      <c r="G489" s="112"/>
      <c r="H489" s="113"/>
      <c r="I489" s="113"/>
      <c r="J489" s="113"/>
      <c r="K489" s="113"/>
      <c r="L489" s="113"/>
      <c r="M489" s="113"/>
      <c r="N489" s="113"/>
    </row>
    <row r="490" spans="2:14">
      <c r="B490" s="112"/>
      <c r="C490" s="112"/>
      <c r="D490" s="112"/>
      <c r="E490" s="112"/>
      <c r="F490" s="112"/>
      <c r="G490" s="112"/>
      <c r="H490" s="113"/>
      <c r="I490" s="113"/>
      <c r="J490" s="113"/>
      <c r="K490" s="113"/>
      <c r="L490" s="113"/>
      <c r="M490" s="113"/>
      <c r="N490" s="113"/>
    </row>
    <row r="491" spans="2:14">
      <c r="B491" s="112"/>
      <c r="C491" s="112"/>
      <c r="D491" s="112"/>
      <c r="E491" s="112"/>
      <c r="F491" s="112"/>
      <c r="G491" s="112"/>
      <c r="H491" s="113"/>
      <c r="I491" s="113"/>
      <c r="J491" s="113"/>
      <c r="K491" s="113"/>
      <c r="L491" s="113"/>
      <c r="M491" s="113"/>
      <c r="N491" s="113"/>
    </row>
    <row r="492" spans="2:14">
      <c r="B492" s="112"/>
      <c r="C492" s="112"/>
      <c r="D492" s="112"/>
      <c r="E492" s="112"/>
      <c r="F492" s="112"/>
      <c r="G492" s="112"/>
      <c r="H492" s="113"/>
      <c r="I492" s="113"/>
      <c r="J492" s="113"/>
      <c r="K492" s="113"/>
      <c r="L492" s="113"/>
      <c r="M492" s="113"/>
      <c r="N492" s="113"/>
    </row>
    <row r="493" spans="2:14">
      <c r="B493" s="112"/>
      <c r="C493" s="112"/>
      <c r="D493" s="112"/>
      <c r="E493" s="112"/>
      <c r="F493" s="112"/>
      <c r="G493" s="112"/>
      <c r="H493" s="113"/>
      <c r="I493" s="113"/>
      <c r="J493" s="113"/>
      <c r="K493" s="113"/>
      <c r="L493" s="113"/>
      <c r="M493" s="113"/>
      <c r="N493" s="113"/>
    </row>
    <row r="494" spans="2:14">
      <c r="B494" s="112"/>
      <c r="C494" s="112"/>
      <c r="D494" s="112"/>
      <c r="E494" s="112"/>
      <c r="F494" s="112"/>
      <c r="G494" s="112"/>
      <c r="H494" s="113"/>
      <c r="I494" s="113"/>
      <c r="J494" s="113"/>
      <c r="K494" s="113"/>
      <c r="L494" s="113"/>
      <c r="M494" s="113"/>
      <c r="N494" s="113"/>
    </row>
    <row r="495" spans="2:14">
      <c r="B495" s="112"/>
      <c r="C495" s="112"/>
      <c r="D495" s="112"/>
      <c r="E495" s="112"/>
      <c r="F495" s="112"/>
      <c r="G495" s="112"/>
      <c r="H495" s="113"/>
      <c r="I495" s="113"/>
      <c r="J495" s="113"/>
      <c r="K495" s="113"/>
      <c r="L495" s="113"/>
      <c r="M495" s="113"/>
      <c r="N495" s="113"/>
    </row>
    <row r="496" spans="2:14">
      <c r="B496" s="112"/>
      <c r="C496" s="112"/>
      <c r="D496" s="112"/>
      <c r="E496" s="112"/>
      <c r="F496" s="112"/>
      <c r="G496" s="112"/>
      <c r="H496" s="113"/>
      <c r="I496" s="113"/>
      <c r="J496" s="113"/>
      <c r="K496" s="113"/>
      <c r="L496" s="113"/>
      <c r="M496" s="113"/>
      <c r="N496" s="113"/>
    </row>
    <row r="497" spans="2:14">
      <c r="B497" s="112"/>
      <c r="C497" s="112"/>
      <c r="D497" s="112"/>
      <c r="E497" s="112"/>
      <c r="F497" s="112"/>
      <c r="G497" s="112"/>
      <c r="H497" s="113"/>
      <c r="I497" s="113"/>
      <c r="J497" s="113"/>
      <c r="K497" s="113"/>
      <c r="L497" s="113"/>
      <c r="M497" s="113"/>
      <c r="N497" s="113"/>
    </row>
    <row r="498" spans="2:14">
      <c r="B498" s="112"/>
      <c r="C498" s="112"/>
      <c r="D498" s="112"/>
      <c r="E498" s="112"/>
      <c r="F498" s="112"/>
      <c r="G498" s="112"/>
      <c r="H498" s="113"/>
      <c r="I498" s="113"/>
      <c r="J498" s="113"/>
      <c r="K498" s="113"/>
      <c r="L498" s="113"/>
      <c r="M498" s="113"/>
      <c r="N498" s="113"/>
    </row>
    <row r="499" spans="2:14">
      <c r="B499" s="112"/>
      <c r="C499" s="112"/>
      <c r="D499" s="112"/>
      <c r="E499" s="112"/>
      <c r="F499" s="112"/>
      <c r="G499" s="112"/>
      <c r="H499" s="113"/>
      <c r="I499" s="113"/>
      <c r="J499" s="113"/>
      <c r="K499" s="113"/>
      <c r="L499" s="113"/>
      <c r="M499" s="113"/>
      <c r="N499" s="113"/>
    </row>
    <row r="500" spans="2:14">
      <c r="B500" s="112"/>
      <c r="C500" s="112"/>
      <c r="D500" s="112"/>
      <c r="E500" s="112"/>
      <c r="F500" s="112"/>
      <c r="G500" s="112"/>
      <c r="H500" s="113"/>
      <c r="I500" s="113"/>
      <c r="J500" s="113"/>
      <c r="K500" s="113"/>
      <c r="L500" s="113"/>
      <c r="M500" s="113"/>
      <c r="N500" s="113"/>
    </row>
    <row r="501" spans="2:14">
      <c r="B501" s="112"/>
      <c r="C501" s="112"/>
      <c r="D501" s="112"/>
      <c r="E501" s="112"/>
      <c r="F501" s="112"/>
      <c r="G501" s="112"/>
      <c r="H501" s="113"/>
      <c r="I501" s="113"/>
      <c r="J501" s="113"/>
      <c r="K501" s="113"/>
      <c r="L501" s="113"/>
      <c r="M501" s="113"/>
      <c r="N501" s="113"/>
    </row>
    <row r="502" spans="2:14">
      <c r="B502" s="112"/>
      <c r="C502" s="112"/>
      <c r="D502" s="112"/>
      <c r="E502" s="112"/>
      <c r="F502" s="112"/>
      <c r="G502" s="112"/>
      <c r="H502" s="113"/>
      <c r="I502" s="113"/>
      <c r="J502" s="113"/>
      <c r="K502" s="113"/>
      <c r="L502" s="113"/>
      <c r="M502" s="113"/>
      <c r="N502" s="113"/>
    </row>
    <row r="503" spans="2:14">
      <c r="B503" s="112"/>
      <c r="C503" s="112"/>
      <c r="D503" s="112"/>
      <c r="E503" s="112"/>
      <c r="F503" s="112"/>
      <c r="G503" s="112"/>
      <c r="H503" s="113"/>
      <c r="I503" s="113"/>
      <c r="J503" s="113"/>
      <c r="K503" s="113"/>
      <c r="L503" s="113"/>
      <c r="M503" s="113"/>
      <c r="N503" s="113"/>
    </row>
    <row r="504" spans="2:14">
      <c r="B504" s="112"/>
      <c r="C504" s="112"/>
      <c r="D504" s="112"/>
      <c r="E504" s="112"/>
      <c r="F504" s="112"/>
      <c r="G504" s="112"/>
      <c r="H504" s="113"/>
      <c r="I504" s="113"/>
      <c r="J504" s="113"/>
      <c r="K504" s="113"/>
      <c r="L504" s="113"/>
      <c r="M504" s="113"/>
      <c r="N504" s="113"/>
    </row>
    <row r="505" spans="2:14">
      <c r="B505" s="112"/>
      <c r="C505" s="112"/>
      <c r="D505" s="112"/>
      <c r="E505" s="112"/>
      <c r="F505" s="112"/>
      <c r="G505" s="112"/>
      <c r="H505" s="113"/>
      <c r="I505" s="113"/>
      <c r="J505" s="113"/>
      <c r="K505" s="113"/>
      <c r="L505" s="113"/>
      <c r="M505" s="113"/>
      <c r="N505" s="113"/>
    </row>
    <row r="506" spans="2:14">
      <c r="B506" s="112"/>
      <c r="C506" s="112"/>
      <c r="D506" s="112"/>
      <c r="E506" s="112"/>
      <c r="F506" s="112"/>
      <c r="G506" s="112"/>
      <c r="H506" s="113"/>
      <c r="I506" s="113"/>
      <c r="J506" s="113"/>
      <c r="K506" s="113"/>
      <c r="L506" s="113"/>
      <c r="M506" s="113"/>
      <c r="N506" s="113"/>
    </row>
    <row r="507" spans="2:14">
      <c r="B507" s="112"/>
      <c r="C507" s="112"/>
      <c r="D507" s="112"/>
      <c r="E507" s="112"/>
      <c r="F507" s="112"/>
      <c r="G507" s="112"/>
      <c r="H507" s="113"/>
      <c r="I507" s="113"/>
      <c r="J507" s="113"/>
      <c r="K507" s="113"/>
      <c r="L507" s="113"/>
      <c r="M507" s="113"/>
      <c r="N507" s="113"/>
    </row>
    <row r="508" spans="2:14">
      <c r="B508" s="112"/>
      <c r="C508" s="112"/>
      <c r="D508" s="112"/>
      <c r="E508" s="112"/>
      <c r="F508" s="112"/>
      <c r="G508" s="112"/>
      <c r="H508" s="113"/>
      <c r="I508" s="113"/>
      <c r="J508" s="113"/>
      <c r="K508" s="113"/>
      <c r="L508" s="113"/>
      <c r="M508" s="113"/>
      <c r="N508" s="113"/>
    </row>
    <row r="509" spans="2:14">
      <c r="B509" s="112"/>
      <c r="C509" s="112"/>
      <c r="D509" s="112"/>
      <c r="E509" s="112"/>
      <c r="F509" s="112"/>
      <c r="G509" s="112"/>
      <c r="H509" s="113"/>
      <c r="I509" s="113"/>
      <c r="J509" s="113"/>
      <c r="K509" s="113"/>
      <c r="L509" s="113"/>
      <c r="M509" s="113"/>
      <c r="N509" s="113"/>
    </row>
    <row r="510" spans="2:14">
      <c r="B510" s="112"/>
      <c r="C510" s="112"/>
      <c r="D510" s="112"/>
      <c r="E510" s="112"/>
      <c r="F510" s="112"/>
      <c r="G510" s="112"/>
      <c r="H510" s="113"/>
      <c r="I510" s="113"/>
      <c r="J510" s="113"/>
      <c r="K510" s="113"/>
      <c r="L510" s="113"/>
      <c r="M510" s="113"/>
      <c r="N510" s="113"/>
    </row>
    <row r="511" spans="2:14">
      <c r="B511" s="112"/>
      <c r="C511" s="112"/>
      <c r="D511" s="112"/>
      <c r="E511" s="112"/>
      <c r="F511" s="112"/>
      <c r="G511" s="112"/>
      <c r="H511" s="113"/>
      <c r="I511" s="113"/>
      <c r="J511" s="113"/>
      <c r="K511" s="113"/>
      <c r="L511" s="113"/>
      <c r="M511" s="113"/>
      <c r="N511" s="113"/>
    </row>
    <row r="512" spans="2:14">
      <c r="B512" s="112"/>
      <c r="C512" s="112"/>
      <c r="D512" s="112"/>
      <c r="E512" s="112"/>
      <c r="F512" s="112"/>
      <c r="G512" s="112"/>
      <c r="H512" s="113"/>
      <c r="I512" s="113"/>
      <c r="J512" s="113"/>
      <c r="K512" s="113"/>
      <c r="L512" s="113"/>
      <c r="M512" s="113"/>
      <c r="N512" s="113"/>
    </row>
    <row r="513" spans="2:14">
      <c r="B513" s="112"/>
      <c r="C513" s="112"/>
      <c r="D513" s="112"/>
      <c r="E513" s="112"/>
      <c r="F513" s="112"/>
      <c r="G513" s="112"/>
      <c r="H513" s="113"/>
      <c r="I513" s="113"/>
      <c r="J513" s="113"/>
      <c r="K513" s="113"/>
      <c r="L513" s="113"/>
      <c r="M513" s="113"/>
      <c r="N513" s="113"/>
    </row>
    <row r="514" spans="2:14">
      <c r="B514" s="112"/>
      <c r="C514" s="112"/>
      <c r="D514" s="112"/>
      <c r="E514" s="112"/>
      <c r="F514" s="112"/>
      <c r="G514" s="112"/>
      <c r="H514" s="113"/>
      <c r="I514" s="113"/>
      <c r="J514" s="113"/>
      <c r="K514" s="113"/>
      <c r="L514" s="113"/>
      <c r="M514" s="113"/>
      <c r="N514" s="113"/>
    </row>
    <row r="515" spans="2:14">
      <c r="B515" s="112"/>
      <c r="C515" s="112"/>
      <c r="D515" s="112"/>
      <c r="E515" s="112"/>
      <c r="F515" s="112"/>
      <c r="G515" s="112"/>
      <c r="H515" s="113"/>
      <c r="I515" s="113"/>
      <c r="J515" s="113"/>
      <c r="K515" s="113"/>
      <c r="L515" s="113"/>
      <c r="M515" s="113"/>
      <c r="N515" s="113"/>
    </row>
    <row r="516" spans="2:14">
      <c r="B516" s="112"/>
      <c r="C516" s="112"/>
      <c r="D516" s="112"/>
      <c r="E516" s="112"/>
      <c r="F516" s="112"/>
      <c r="G516" s="112"/>
      <c r="H516" s="113"/>
      <c r="I516" s="113"/>
      <c r="J516" s="113"/>
      <c r="K516" s="113"/>
      <c r="L516" s="113"/>
      <c r="M516" s="113"/>
      <c r="N516" s="113"/>
    </row>
    <row r="517" spans="2:14">
      <c r="B517" s="112"/>
      <c r="C517" s="112"/>
      <c r="D517" s="112"/>
      <c r="E517" s="112"/>
      <c r="F517" s="112"/>
      <c r="G517" s="112"/>
      <c r="H517" s="113"/>
      <c r="I517" s="113"/>
      <c r="J517" s="113"/>
      <c r="K517" s="113"/>
      <c r="L517" s="113"/>
      <c r="M517" s="113"/>
      <c r="N517" s="113"/>
    </row>
    <row r="518" spans="2:14">
      <c r="B518" s="112"/>
      <c r="C518" s="112"/>
      <c r="D518" s="112"/>
      <c r="E518" s="112"/>
      <c r="F518" s="112"/>
      <c r="G518" s="112"/>
      <c r="H518" s="113"/>
      <c r="I518" s="113"/>
      <c r="J518" s="113"/>
      <c r="K518" s="113"/>
      <c r="L518" s="113"/>
      <c r="M518" s="113"/>
      <c r="N518" s="113"/>
    </row>
    <row r="519" spans="2:14">
      <c r="B519" s="112"/>
      <c r="C519" s="112"/>
      <c r="D519" s="112"/>
      <c r="E519" s="112"/>
      <c r="F519" s="112"/>
      <c r="G519" s="112"/>
      <c r="H519" s="113"/>
      <c r="I519" s="113"/>
      <c r="J519" s="113"/>
      <c r="K519" s="113"/>
      <c r="L519" s="113"/>
      <c r="M519" s="113"/>
      <c r="N519" s="113"/>
    </row>
    <row r="520" spans="2:14">
      <c r="B520" s="112"/>
      <c r="C520" s="112"/>
      <c r="D520" s="112"/>
      <c r="E520" s="112"/>
      <c r="F520" s="112"/>
      <c r="G520" s="112"/>
      <c r="H520" s="113"/>
      <c r="I520" s="113"/>
      <c r="J520" s="113"/>
      <c r="K520" s="113"/>
      <c r="L520" s="113"/>
      <c r="M520" s="113"/>
      <c r="N520" s="113"/>
    </row>
    <row r="521" spans="2:14">
      <c r="B521" s="112"/>
      <c r="C521" s="112"/>
      <c r="D521" s="112"/>
      <c r="E521" s="112"/>
      <c r="F521" s="112"/>
      <c r="G521" s="112"/>
      <c r="H521" s="113"/>
      <c r="I521" s="113"/>
      <c r="J521" s="113"/>
      <c r="K521" s="113"/>
      <c r="L521" s="113"/>
      <c r="M521" s="113"/>
      <c r="N521" s="113"/>
    </row>
    <row r="522" spans="2:14">
      <c r="B522" s="112"/>
      <c r="C522" s="112"/>
      <c r="D522" s="112"/>
      <c r="E522" s="112"/>
      <c r="F522" s="112"/>
      <c r="G522" s="112"/>
      <c r="H522" s="113"/>
      <c r="I522" s="113"/>
      <c r="J522" s="113"/>
      <c r="K522" s="113"/>
      <c r="L522" s="113"/>
      <c r="M522" s="113"/>
      <c r="N522" s="113"/>
    </row>
    <row r="523" spans="2:14">
      <c r="B523" s="112"/>
      <c r="C523" s="112"/>
      <c r="D523" s="112"/>
      <c r="E523" s="112"/>
      <c r="F523" s="112"/>
      <c r="G523" s="112"/>
      <c r="H523" s="113"/>
      <c r="I523" s="113"/>
      <c r="J523" s="113"/>
      <c r="K523" s="113"/>
      <c r="L523" s="113"/>
      <c r="M523" s="113"/>
      <c r="N523" s="113"/>
    </row>
    <row r="524" spans="2:14">
      <c r="B524" s="112"/>
      <c r="C524" s="112"/>
      <c r="D524" s="112"/>
      <c r="E524" s="112"/>
      <c r="F524" s="112"/>
      <c r="G524" s="112"/>
      <c r="H524" s="113"/>
      <c r="I524" s="113"/>
      <c r="J524" s="113"/>
      <c r="K524" s="113"/>
      <c r="L524" s="113"/>
      <c r="M524" s="113"/>
      <c r="N524" s="113"/>
    </row>
    <row r="525" spans="2:14">
      <c r="B525" s="112"/>
      <c r="C525" s="112"/>
      <c r="D525" s="112"/>
      <c r="E525" s="112"/>
      <c r="F525" s="112"/>
      <c r="G525" s="112"/>
      <c r="H525" s="113"/>
      <c r="I525" s="113"/>
      <c r="J525" s="113"/>
      <c r="K525" s="113"/>
      <c r="L525" s="113"/>
      <c r="M525" s="113"/>
      <c r="N525" s="113"/>
    </row>
    <row r="526" spans="2:14">
      <c r="B526" s="112"/>
      <c r="C526" s="112"/>
      <c r="D526" s="112"/>
      <c r="E526" s="112"/>
      <c r="F526" s="112"/>
      <c r="G526" s="112"/>
      <c r="H526" s="113"/>
      <c r="I526" s="113"/>
      <c r="J526" s="113"/>
      <c r="K526" s="113"/>
      <c r="L526" s="113"/>
      <c r="M526" s="113"/>
      <c r="N526" s="113"/>
    </row>
    <row r="527" spans="2:14">
      <c r="B527" s="112"/>
      <c r="C527" s="112"/>
      <c r="D527" s="112"/>
      <c r="E527" s="112"/>
      <c r="F527" s="112"/>
      <c r="G527" s="112"/>
      <c r="H527" s="113"/>
      <c r="I527" s="113"/>
      <c r="J527" s="113"/>
      <c r="K527" s="113"/>
      <c r="L527" s="113"/>
      <c r="M527" s="113"/>
      <c r="N527" s="113"/>
    </row>
    <row r="528" spans="2:14">
      <c r="B528" s="112"/>
      <c r="C528" s="112"/>
      <c r="D528" s="112"/>
      <c r="E528" s="112"/>
      <c r="F528" s="112"/>
      <c r="G528" s="112"/>
      <c r="H528" s="113"/>
      <c r="I528" s="113"/>
      <c r="J528" s="113"/>
      <c r="K528" s="113"/>
      <c r="L528" s="113"/>
      <c r="M528" s="113"/>
      <c r="N528" s="113"/>
    </row>
    <row r="529" spans="2:14">
      <c r="B529" s="112"/>
      <c r="C529" s="112"/>
      <c r="D529" s="112"/>
      <c r="E529" s="112"/>
      <c r="F529" s="112"/>
      <c r="G529" s="112"/>
      <c r="H529" s="113"/>
      <c r="I529" s="113"/>
      <c r="J529" s="113"/>
      <c r="K529" s="113"/>
      <c r="L529" s="113"/>
      <c r="M529" s="113"/>
      <c r="N529" s="113"/>
    </row>
    <row r="530" spans="2:14">
      <c r="B530" s="112"/>
      <c r="C530" s="112"/>
      <c r="D530" s="112"/>
      <c r="E530" s="112"/>
      <c r="F530" s="112"/>
      <c r="G530" s="112"/>
      <c r="H530" s="113"/>
      <c r="I530" s="113"/>
      <c r="J530" s="113"/>
      <c r="K530" s="113"/>
      <c r="L530" s="113"/>
      <c r="M530" s="113"/>
      <c r="N530" s="113"/>
    </row>
    <row r="531" spans="2:14">
      <c r="B531" s="112"/>
      <c r="C531" s="112"/>
      <c r="D531" s="112"/>
      <c r="E531" s="112"/>
      <c r="F531" s="112"/>
      <c r="G531" s="112"/>
      <c r="H531" s="113"/>
      <c r="I531" s="113"/>
      <c r="J531" s="113"/>
      <c r="K531" s="113"/>
      <c r="L531" s="113"/>
      <c r="M531" s="113"/>
      <c r="N531" s="113"/>
    </row>
    <row r="532" spans="2:14">
      <c r="B532" s="112"/>
      <c r="C532" s="112"/>
      <c r="D532" s="112"/>
      <c r="E532" s="112"/>
      <c r="F532" s="112"/>
      <c r="G532" s="112"/>
      <c r="H532" s="113"/>
      <c r="I532" s="113"/>
      <c r="J532" s="113"/>
      <c r="K532" s="113"/>
      <c r="L532" s="113"/>
      <c r="M532" s="113"/>
      <c r="N532" s="113"/>
    </row>
    <row r="533" spans="2:14">
      <c r="B533" s="112"/>
      <c r="C533" s="112"/>
      <c r="D533" s="112"/>
      <c r="E533" s="112"/>
      <c r="F533" s="112"/>
      <c r="G533" s="112"/>
      <c r="H533" s="113"/>
      <c r="I533" s="113"/>
      <c r="J533" s="113"/>
      <c r="K533" s="113"/>
      <c r="L533" s="113"/>
      <c r="M533" s="113"/>
      <c r="N533" s="113"/>
    </row>
    <row r="534" spans="2:14">
      <c r="B534" s="112"/>
      <c r="C534" s="112"/>
      <c r="D534" s="112"/>
      <c r="E534" s="112"/>
      <c r="F534" s="112"/>
      <c r="G534" s="112"/>
      <c r="H534" s="113"/>
      <c r="I534" s="113"/>
      <c r="J534" s="113"/>
      <c r="K534" s="113"/>
      <c r="L534" s="113"/>
      <c r="M534" s="113"/>
      <c r="N534" s="113"/>
    </row>
    <row r="535" spans="2:14">
      <c r="B535" s="112"/>
      <c r="C535" s="112"/>
      <c r="D535" s="112"/>
      <c r="E535" s="112"/>
      <c r="F535" s="112"/>
      <c r="G535" s="112"/>
      <c r="H535" s="113"/>
      <c r="I535" s="113"/>
      <c r="J535" s="113"/>
      <c r="K535" s="113"/>
      <c r="L535" s="113"/>
      <c r="M535" s="113"/>
      <c r="N535" s="113"/>
    </row>
    <row r="536" spans="2:14">
      <c r="B536" s="112"/>
      <c r="C536" s="112"/>
      <c r="D536" s="112"/>
      <c r="E536" s="112"/>
      <c r="F536" s="112"/>
      <c r="G536" s="112"/>
      <c r="H536" s="113"/>
      <c r="I536" s="113"/>
      <c r="J536" s="113"/>
      <c r="K536" s="113"/>
      <c r="L536" s="113"/>
      <c r="M536" s="113"/>
      <c r="N536" s="113"/>
    </row>
    <row r="537" spans="2:14">
      <c r="B537" s="112"/>
      <c r="C537" s="112"/>
      <c r="D537" s="112"/>
      <c r="E537" s="112"/>
      <c r="F537" s="112"/>
      <c r="G537" s="112"/>
      <c r="H537" s="113"/>
      <c r="I537" s="113"/>
      <c r="J537" s="113"/>
      <c r="K537" s="113"/>
      <c r="L537" s="113"/>
      <c r="M537" s="113"/>
      <c r="N537" s="113"/>
    </row>
    <row r="538" spans="2:14">
      <c r="B538" s="112"/>
      <c r="C538" s="112"/>
      <c r="D538" s="112"/>
      <c r="E538" s="112"/>
      <c r="F538" s="112"/>
      <c r="G538" s="112"/>
      <c r="H538" s="113"/>
      <c r="I538" s="113"/>
      <c r="J538" s="113"/>
      <c r="K538" s="113"/>
      <c r="L538" s="113"/>
      <c r="M538" s="113"/>
      <c r="N538" s="113"/>
    </row>
    <row r="539" spans="2:14">
      <c r="B539" s="112"/>
      <c r="C539" s="112"/>
      <c r="D539" s="112"/>
      <c r="E539" s="112"/>
      <c r="F539" s="112"/>
      <c r="G539" s="112"/>
      <c r="H539" s="113"/>
      <c r="I539" s="113"/>
      <c r="J539" s="113"/>
      <c r="K539" s="113"/>
      <c r="L539" s="113"/>
      <c r="M539" s="113"/>
      <c r="N539" s="113"/>
    </row>
    <row r="540" spans="2:14">
      <c r="B540" s="112"/>
      <c r="C540" s="112"/>
      <c r="D540" s="112"/>
      <c r="E540" s="112"/>
      <c r="F540" s="112"/>
      <c r="G540" s="112"/>
      <c r="H540" s="113"/>
      <c r="I540" s="113"/>
      <c r="J540" s="113"/>
      <c r="K540" s="113"/>
      <c r="L540" s="113"/>
      <c r="M540" s="113"/>
      <c r="N540" s="113"/>
    </row>
    <row r="541" spans="2:14">
      <c r="B541" s="112"/>
      <c r="C541" s="112"/>
      <c r="D541" s="112"/>
      <c r="E541" s="112"/>
      <c r="F541" s="112"/>
      <c r="G541" s="112"/>
      <c r="H541" s="113"/>
      <c r="I541" s="113"/>
      <c r="J541" s="113"/>
      <c r="K541" s="113"/>
      <c r="L541" s="113"/>
      <c r="M541" s="113"/>
      <c r="N541" s="113"/>
    </row>
    <row r="542" spans="2:14">
      <c r="B542" s="112"/>
      <c r="C542" s="112"/>
      <c r="D542" s="112"/>
      <c r="E542" s="112"/>
      <c r="F542" s="112"/>
      <c r="G542" s="112"/>
      <c r="H542" s="113"/>
      <c r="I542" s="113"/>
      <c r="J542" s="113"/>
      <c r="K542" s="113"/>
      <c r="L542" s="113"/>
      <c r="M542" s="113"/>
      <c r="N542" s="113"/>
    </row>
    <row r="543" spans="2:14">
      <c r="B543" s="112"/>
      <c r="C543" s="112"/>
      <c r="D543" s="112"/>
      <c r="E543" s="112"/>
      <c r="F543" s="112"/>
      <c r="G543" s="112"/>
      <c r="H543" s="113"/>
      <c r="I543" s="113"/>
      <c r="J543" s="113"/>
      <c r="K543" s="113"/>
      <c r="L543" s="113"/>
      <c r="M543" s="113"/>
      <c r="N543" s="113"/>
    </row>
    <row r="544" spans="2:14">
      <c r="B544" s="112"/>
      <c r="C544" s="112"/>
      <c r="D544" s="112"/>
      <c r="E544" s="112"/>
      <c r="F544" s="112"/>
      <c r="G544" s="112"/>
      <c r="H544" s="113"/>
      <c r="I544" s="113"/>
      <c r="J544" s="113"/>
      <c r="K544" s="113"/>
      <c r="L544" s="113"/>
      <c r="M544" s="113"/>
      <c r="N544" s="113"/>
    </row>
    <row r="545" spans="2:14">
      <c r="B545" s="112"/>
      <c r="C545" s="112"/>
      <c r="D545" s="112"/>
      <c r="E545" s="112"/>
      <c r="F545" s="112"/>
      <c r="G545" s="112"/>
      <c r="H545" s="113"/>
      <c r="I545" s="113"/>
      <c r="J545" s="113"/>
      <c r="K545" s="113"/>
      <c r="L545" s="113"/>
      <c r="M545" s="113"/>
      <c r="N545" s="113"/>
    </row>
    <row r="546" spans="2:14">
      <c r="B546" s="112"/>
      <c r="C546" s="112"/>
      <c r="D546" s="112"/>
      <c r="E546" s="112"/>
      <c r="F546" s="112"/>
      <c r="G546" s="112"/>
      <c r="H546" s="113"/>
      <c r="I546" s="113"/>
      <c r="J546" s="113"/>
      <c r="K546" s="113"/>
      <c r="L546" s="113"/>
      <c r="M546" s="113"/>
      <c r="N546" s="113"/>
    </row>
    <row r="547" spans="2:14">
      <c r="B547" s="112"/>
      <c r="C547" s="112"/>
      <c r="D547" s="112"/>
      <c r="E547" s="112"/>
      <c r="F547" s="112"/>
      <c r="G547" s="112"/>
      <c r="H547" s="113"/>
      <c r="I547" s="113"/>
      <c r="J547" s="113"/>
      <c r="K547" s="113"/>
      <c r="L547" s="113"/>
      <c r="M547" s="113"/>
      <c r="N547" s="113"/>
    </row>
    <row r="548" spans="2:14">
      <c r="B548" s="112"/>
      <c r="C548" s="112"/>
      <c r="D548" s="112"/>
      <c r="E548" s="112"/>
      <c r="F548" s="112"/>
      <c r="G548" s="112"/>
      <c r="H548" s="113"/>
      <c r="I548" s="113"/>
      <c r="J548" s="113"/>
      <c r="K548" s="113"/>
      <c r="L548" s="113"/>
      <c r="M548" s="113"/>
      <c r="N548" s="113"/>
    </row>
    <row r="549" spans="2:14">
      <c r="B549" s="112"/>
      <c r="C549" s="112"/>
      <c r="D549" s="112"/>
      <c r="E549" s="112"/>
      <c r="F549" s="112"/>
      <c r="G549" s="112"/>
      <c r="H549" s="113"/>
      <c r="I549" s="113"/>
      <c r="J549" s="113"/>
      <c r="K549" s="113"/>
      <c r="L549" s="113"/>
      <c r="M549" s="113"/>
      <c r="N549" s="113"/>
    </row>
    <row r="550" spans="2:14">
      <c r="B550" s="112"/>
      <c r="C550" s="112"/>
      <c r="D550" s="112"/>
      <c r="E550" s="112"/>
      <c r="F550" s="112"/>
      <c r="G550" s="112"/>
      <c r="H550" s="113"/>
      <c r="I550" s="113"/>
      <c r="J550" s="113"/>
      <c r="K550" s="113"/>
      <c r="L550" s="113"/>
      <c r="M550" s="113"/>
      <c r="N550" s="113"/>
    </row>
    <row r="551" spans="2:14">
      <c r="B551" s="112"/>
      <c r="C551" s="112"/>
      <c r="D551" s="112"/>
      <c r="E551" s="112"/>
      <c r="F551" s="112"/>
      <c r="G551" s="112"/>
      <c r="H551" s="113"/>
      <c r="I551" s="113"/>
      <c r="J551" s="113"/>
      <c r="K551" s="113"/>
      <c r="L551" s="113"/>
      <c r="M551" s="113"/>
      <c r="N551" s="113"/>
    </row>
    <row r="552" spans="2:14">
      <c r="B552" s="112"/>
      <c r="C552" s="112"/>
      <c r="D552" s="112"/>
      <c r="E552" s="112"/>
      <c r="F552" s="112"/>
      <c r="G552" s="112"/>
      <c r="H552" s="113"/>
      <c r="I552" s="113"/>
      <c r="J552" s="113"/>
      <c r="K552" s="113"/>
      <c r="L552" s="113"/>
      <c r="M552" s="113"/>
      <c r="N552" s="113"/>
    </row>
    <row r="553" spans="2:14">
      <c r="B553" s="112"/>
      <c r="C553" s="112"/>
      <c r="D553" s="112"/>
      <c r="E553" s="112"/>
      <c r="F553" s="112"/>
      <c r="G553" s="112"/>
      <c r="H553" s="113"/>
      <c r="I553" s="113"/>
      <c r="J553" s="113"/>
      <c r="K553" s="113"/>
      <c r="L553" s="113"/>
      <c r="M553" s="113"/>
      <c r="N553" s="113"/>
    </row>
    <row r="554" spans="2:14">
      <c r="B554" s="112"/>
      <c r="C554" s="112"/>
      <c r="D554" s="112"/>
      <c r="E554" s="112"/>
      <c r="F554" s="112"/>
      <c r="G554" s="112"/>
      <c r="H554" s="113"/>
      <c r="I554" s="113"/>
      <c r="J554" s="113"/>
      <c r="K554" s="113"/>
      <c r="L554" s="113"/>
      <c r="M554" s="113"/>
      <c r="N554" s="113"/>
    </row>
    <row r="555" spans="2:14">
      <c r="B555" s="112"/>
      <c r="C555" s="112"/>
      <c r="D555" s="112"/>
      <c r="E555" s="112"/>
      <c r="F555" s="112"/>
      <c r="G555" s="112"/>
      <c r="H555" s="113"/>
      <c r="I555" s="113"/>
      <c r="J555" s="113"/>
      <c r="K555" s="113"/>
      <c r="L555" s="113"/>
      <c r="M555" s="113"/>
      <c r="N555" s="113"/>
    </row>
    <row r="556" spans="2:14">
      <c r="B556" s="112"/>
      <c r="C556" s="112"/>
      <c r="D556" s="112"/>
      <c r="E556" s="112"/>
      <c r="F556" s="112"/>
      <c r="G556" s="112"/>
      <c r="H556" s="113"/>
      <c r="I556" s="113"/>
      <c r="J556" s="113"/>
      <c r="K556" s="113"/>
      <c r="L556" s="113"/>
      <c r="M556" s="113"/>
      <c r="N556" s="113"/>
    </row>
    <row r="557" spans="2:14">
      <c r="B557" s="112"/>
      <c r="C557" s="112"/>
      <c r="D557" s="112"/>
      <c r="E557" s="112"/>
      <c r="F557" s="112"/>
      <c r="G557" s="112"/>
      <c r="H557" s="113"/>
      <c r="I557" s="113"/>
      <c r="J557" s="113"/>
      <c r="K557" s="113"/>
      <c r="L557" s="113"/>
      <c r="M557" s="113"/>
      <c r="N557" s="113"/>
    </row>
    <row r="558" spans="2:14">
      <c r="B558" s="112"/>
      <c r="C558" s="112"/>
      <c r="D558" s="112"/>
      <c r="E558" s="112"/>
      <c r="F558" s="112"/>
      <c r="G558" s="112"/>
      <c r="H558" s="113"/>
      <c r="I558" s="113"/>
      <c r="J558" s="113"/>
      <c r="K558" s="113"/>
      <c r="L558" s="113"/>
      <c r="M558" s="113"/>
      <c r="N558" s="113"/>
    </row>
    <row r="559" spans="2:14">
      <c r="B559" s="112"/>
      <c r="C559" s="112"/>
      <c r="D559" s="112"/>
      <c r="E559" s="112"/>
      <c r="F559" s="112"/>
      <c r="G559" s="112"/>
      <c r="H559" s="113"/>
      <c r="I559" s="113"/>
      <c r="J559" s="113"/>
      <c r="K559" s="113"/>
      <c r="L559" s="113"/>
      <c r="M559" s="113"/>
      <c r="N559" s="113"/>
    </row>
    <row r="560" spans="2:14">
      <c r="B560" s="112"/>
      <c r="C560" s="112"/>
      <c r="D560" s="112"/>
      <c r="E560" s="112"/>
      <c r="F560" s="112"/>
      <c r="G560" s="112"/>
      <c r="H560" s="113"/>
      <c r="I560" s="113"/>
      <c r="J560" s="113"/>
      <c r="K560" s="113"/>
      <c r="L560" s="113"/>
      <c r="M560" s="113"/>
      <c r="N560" s="113"/>
    </row>
    <row r="561" spans="2:14">
      <c r="B561" s="112"/>
      <c r="C561" s="112"/>
      <c r="D561" s="112"/>
      <c r="E561" s="112"/>
      <c r="F561" s="112"/>
      <c r="G561" s="112"/>
      <c r="H561" s="113"/>
      <c r="I561" s="113"/>
      <c r="J561" s="113"/>
      <c r="K561" s="113"/>
      <c r="L561" s="113"/>
      <c r="M561" s="113"/>
      <c r="N561" s="113"/>
    </row>
    <row r="562" spans="2:14">
      <c r="B562" s="112"/>
      <c r="C562" s="112"/>
      <c r="D562" s="112"/>
      <c r="E562" s="112"/>
      <c r="F562" s="112"/>
      <c r="G562" s="112"/>
      <c r="H562" s="113"/>
      <c r="I562" s="113"/>
      <c r="J562" s="113"/>
      <c r="K562" s="113"/>
      <c r="L562" s="113"/>
      <c r="M562" s="113"/>
      <c r="N562" s="113"/>
    </row>
    <row r="563" spans="2:14">
      <c r="B563" s="112"/>
      <c r="C563" s="112"/>
      <c r="D563" s="112"/>
      <c r="E563" s="112"/>
      <c r="F563" s="112"/>
      <c r="G563" s="112"/>
      <c r="H563" s="113"/>
      <c r="I563" s="113"/>
      <c r="J563" s="113"/>
      <c r="K563" s="113"/>
      <c r="L563" s="113"/>
      <c r="M563" s="113"/>
      <c r="N563" s="113"/>
    </row>
    <row r="564" spans="2:14">
      <c r="B564" s="112"/>
      <c r="C564" s="112"/>
      <c r="D564" s="112"/>
      <c r="E564" s="112"/>
      <c r="F564" s="112"/>
      <c r="G564" s="112"/>
      <c r="H564" s="113"/>
      <c r="I564" s="113"/>
      <c r="J564" s="113"/>
      <c r="K564" s="113"/>
      <c r="L564" s="113"/>
      <c r="M564" s="113"/>
      <c r="N564" s="113"/>
    </row>
    <row r="565" spans="2:14">
      <c r="B565" s="112"/>
      <c r="C565" s="112"/>
      <c r="D565" s="112"/>
      <c r="E565" s="112"/>
      <c r="F565" s="112"/>
      <c r="G565" s="112"/>
      <c r="H565" s="113"/>
      <c r="I565" s="113"/>
      <c r="J565" s="113"/>
      <c r="K565" s="113"/>
      <c r="L565" s="113"/>
      <c r="M565" s="113"/>
      <c r="N565" s="113"/>
    </row>
    <row r="566" spans="2:14">
      <c r="B566" s="112"/>
      <c r="C566" s="112"/>
      <c r="D566" s="112"/>
      <c r="E566" s="112"/>
      <c r="F566" s="112"/>
      <c r="G566" s="112"/>
      <c r="H566" s="113"/>
      <c r="I566" s="113"/>
      <c r="J566" s="113"/>
      <c r="K566" s="113"/>
      <c r="L566" s="113"/>
      <c r="M566" s="113"/>
      <c r="N566" s="113"/>
    </row>
    <row r="567" spans="2:14">
      <c r="B567" s="112"/>
      <c r="C567" s="112"/>
      <c r="D567" s="112"/>
      <c r="E567" s="112"/>
      <c r="F567" s="112"/>
      <c r="G567" s="112"/>
      <c r="H567" s="113"/>
      <c r="I567" s="113"/>
      <c r="J567" s="113"/>
      <c r="K567" s="113"/>
      <c r="L567" s="113"/>
      <c r="M567" s="113"/>
      <c r="N567" s="113"/>
    </row>
    <row r="568" spans="2:14">
      <c r="B568" s="112"/>
      <c r="C568" s="112"/>
      <c r="D568" s="112"/>
      <c r="E568" s="112"/>
      <c r="F568" s="112"/>
      <c r="G568" s="112"/>
      <c r="H568" s="113"/>
      <c r="I568" s="113"/>
      <c r="J568" s="113"/>
      <c r="K568" s="113"/>
      <c r="L568" s="113"/>
      <c r="M568" s="113"/>
      <c r="N568" s="113"/>
    </row>
    <row r="569" spans="2:14">
      <c r="B569" s="112"/>
      <c r="C569" s="112"/>
      <c r="D569" s="112"/>
      <c r="E569" s="112"/>
      <c r="F569" s="112"/>
      <c r="G569" s="112"/>
      <c r="H569" s="113"/>
      <c r="I569" s="113"/>
      <c r="J569" s="113"/>
      <c r="K569" s="113"/>
      <c r="L569" s="113"/>
      <c r="M569" s="113"/>
      <c r="N569" s="113"/>
    </row>
    <row r="570" spans="2:14">
      <c r="B570" s="112"/>
      <c r="C570" s="112"/>
      <c r="D570" s="112"/>
      <c r="E570" s="112"/>
      <c r="F570" s="112"/>
      <c r="G570" s="112"/>
      <c r="H570" s="113"/>
      <c r="I570" s="113"/>
      <c r="J570" s="113"/>
      <c r="K570" s="113"/>
      <c r="L570" s="113"/>
      <c r="M570" s="113"/>
      <c r="N570" s="113"/>
    </row>
    <row r="571" spans="2:14">
      <c r="B571" s="112"/>
      <c r="C571" s="112"/>
      <c r="D571" s="112"/>
      <c r="E571" s="112"/>
      <c r="F571" s="112"/>
      <c r="G571" s="112"/>
      <c r="H571" s="113"/>
      <c r="I571" s="113"/>
      <c r="J571" s="113"/>
      <c r="K571" s="113"/>
      <c r="L571" s="113"/>
      <c r="M571" s="113"/>
      <c r="N571" s="113"/>
    </row>
    <row r="572" spans="2:14">
      <c r="B572" s="112"/>
      <c r="C572" s="112"/>
      <c r="D572" s="112"/>
      <c r="E572" s="112"/>
      <c r="F572" s="112"/>
      <c r="G572" s="112"/>
      <c r="H572" s="113"/>
      <c r="I572" s="113"/>
      <c r="J572" s="113"/>
      <c r="K572" s="113"/>
      <c r="L572" s="113"/>
      <c r="M572" s="113"/>
      <c r="N572" s="113"/>
    </row>
    <row r="573" spans="2:14">
      <c r="B573" s="112"/>
      <c r="C573" s="112"/>
      <c r="D573" s="112"/>
      <c r="E573" s="112"/>
      <c r="F573" s="112"/>
      <c r="G573" s="112"/>
      <c r="H573" s="113"/>
      <c r="I573" s="113"/>
      <c r="J573" s="113"/>
      <c r="K573" s="113"/>
      <c r="L573" s="113"/>
      <c r="M573" s="113"/>
      <c r="N573" s="11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7 B79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3" width="44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135</v>
      </c>
      <c r="C1" s="67" t="s" vm="1">
        <v>216</v>
      </c>
    </row>
    <row r="2" spans="2:15">
      <c r="B2" s="46" t="s">
        <v>134</v>
      </c>
      <c r="C2" s="67" t="s">
        <v>217</v>
      </c>
    </row>
    <row r="3" spans="2:15">
      <c r="B3" s="46" t="s">
        <v>136</v>
      </c>
      <c r="C3" s="67" t="s">
        <v>215</v>
      </c>
    </row>
    <row r="4" spans="2:15">
      <c r="B4" s="46" t="s">
        <v>137</v>
      </c>
      <c r="C4" s="67">
        <v>14242</v>
      </c>
    </row>
    <row r="6" spans="2:15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82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78.75">
      <c r="B8" s="21" t="s">
        <v>104</v>
      </c>
      <c r="C8" s="29" t="s">
        <v>40</v>
      </c>
      <c r="D8" s="29" t="s">
        <v>108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191</v>
      </c>
      <c r="K8" s="29" t="s">
        <v>190</v>
      </c>
      <c r="L8" s="29" t="s">
        <v>54</v>
      </c>
      <c r="M8" s="29" t="s">
        <v>53</v>
      </c>
      <c r="N8" s="29" t="s">
        <v>138</v>
      </c>
      <c r="O8" s="19" t="s">
        <v>140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198</v>
      </c>
      <c r="K9" s="31"/>
      <c r="L9" s="31" t="s">
        <v>194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117.59924753800001</v>
      </c>
      <c r="M11" s="73"/>
      <c r="N11" s="84">
        <f>IFERROR(L11/$L$11,0)</f>
        <v>1</v>
      </c>
      <c r="O11" s="84">
        <f>L11/'סכום נכסי הקרן'!$C$42</f>
        <v>1.5401965257322974E-2</v>
      </c>
    </row>
    <row r="12" spans="2:15" s="4" customFormat="1" ht="18" customHeight="1">
      <c r="B12" s="92" t="s">
        <v>184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117.59924753800001</v>
      </c>
      <c r="M12" s="73"/>
      <c r="N12" s="84">
        <f t="shared" ref="N12:N25" si="0">IFERROR(L12/$L$11,0)</f>
        <v>1</v>
      </c>
      <c r="O12" s="84">
        <f>L12/'סכום נכסי הקרן'!$C$42</f>
        <v>1.5401965257322974E-2</v>
      </c>
    </row>
    <row r="13" spans="2:15">
      <c r="B13" s="89" t="s">
        <v>47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71.892931664000017</v>
      </c>
      <c r="M13" s="71"/>
      <c r="N13" s="81">
        <f t="shared" si="0"/>
        <v>0.61133836456537827</v>
      </c>
      <c r="O13" s="81">
        <f>L13/'סכום נכסי הקרן'!$C$42</f>
        <v>9.4158122515046027E-3</v>
      </c>
    </row>
    <row r="14" spans="2:15">
      <c r="B14" s="76" t="s">
        <v>1649</v>
      </c>
      <c r="C14" s="73" t="s">
        <v>1650</v>
      </c>
      <c r="D14" s="86" t="s">
        <v>28</v>
      </c>
      <c r="E14" s="73"/>
      <c r="F14" s="86" t="s">
        <v>1563</v>
      </c>
      <c r="G14" s="73" t="s">
        <v>641</v>
      </c>
      <c r="H14" s="73" t="s">
        <v>642</v>
      </c>
      <c r="I14" s="86" t="s">
        <v>123</v>
      </c>
      <c r="J14" s="83">
        <v>1.3854570000000002</v>
      </c>
      <c r="K14" s="85">
        <v>106693.59239999999</v>
      </c>
      <c r="L14" s="83">
        <v>5.9912660779999998</v>
      </c>
      <c r="M14" s="84">
        <v>3.5700388419380287E-6</v>
      </c>
      <c r="N14" s="84">
        <f t="shared" si="0"/>
        <v>5.09464660993178E-2</v>
      </c>
      <c r="O14" s="84">
        <f>L14/'סכום נכסי הקרן'!$C$42</f>
        <v>7.8467570084507542E-4</v>
      </c>
    </row>
    <row r="15" spans="2:15">
      <c r="B15" s="76" t="s">
        <v>1651</v>
      </c>
      <c r="C15" s="73" t="s">
        <v>1652</v>
      </c>
      <c r="D15" s="86" t="s">
        <v>28</v>
      </c>
      <c r="E15" s="73"/>
      <c r="F15" s="86" t="s">
        <v>1563</v>
      </c>
      <c r="G15" s="73" t="s">
        <v>652</v>
      </c>
      <c r="H15" s="73" t="s">
        <v>642</v>
      </c>
      <c r="I15" s="86" t="s">
        <v>121</v>
      </c>
      <c r="J15" s="83">
        <v>0.24216100000000002</v>
      </c>
      <c r="K15" s="85">
        <v>1007522</v>
      </c>
      <c r="L15" s="83">
        <v>9.3298847950000017</v>
      </c>
      <c r="M15" s="84">
        <v>1.6875575330375828E-6</v>
      </c>
      <c r="N15" s="84">
        <f t="shared" si="0"/>
        <v>7.9336262691521248E-2</v>
      </c>
      <c r="O15" s="84">
        <f>L15/'סכום נכסי הקרן'!$C$42</f>
        <v>1.221934361620659E-3</v>
      </c>
    </row>
    <row r="16" spans="2:15">
      <c r="B16" s="76" t="s">
        <v>1653</v>
      </c>
      <c r="C16" s="73" t="s">
        <v>1654</v>
      </c>
      <c r="D16" s="86" t="s">
        <v>28</v>
      </c>
      <c r="E16" s="73"/>
      <c r="F16" s="86" t="s">
        <v>1563</v>
      </c>
      <c r="G16" s="73" t="s">
        <v>871</v>
      </c>
      <c r="H16" s="73" t="s">
        <v>642</v>
      </c>
      <c r="I16" s="86" t="s">
        <v>121</v>
      </c>
      <c r="J16" s="83">
        <v>5.7024080000000019</v>
      </c>
      <c r="K16" s="85">
        <v>34912.99</v>
      </c>
      <c r="L16" s="83">
        <v>7.6131289650000014</v>
      </c>
      <c r="M16" s="84">
        <v>6.8339657120087137E-7</v>
      </c>
      <c r="N16" s="84">
        <f t="shared" si="0"/>
        <v>6.4737905423586664E-2</v>
      </c>
      <c r="O16" s="84">
        <f>L16/'סכום נכסי הקרן'!$C$42</f>
        <v>9.9709097016594233E-4</v>
      </c>
    </row>
    <row r="17" spans="2:15">
      <c r="B17" s="76" t="s">
        <v>1655</v>
      </c>
      <c r="C17" s="73" t="s">
        <v>1656</v>
      </c>
      <c r="D17" s="86" t="s">
        <v>28</v>
      </c>
      <c r="E17" s="73"/>
      <c r="F17" s="86" t="s">
        <v>1563</v>
      </c>
      <c r="G17" s="73" t="s">
        <v>1657</v>
      </c>
      <c r="H17" s="73" t="s">
        <v>642</v>
      </c>
      <c r="I17" s="86" t="s">
        <v>123</v>
      </c>
      <c r="J17" s="83">
        <v>1.3317570000000003</v>
      </c>
      <c r="K17" s="85">
        <v>236239</v>
      </c>
      <c r="L17" s="83">
        <v>12.751578444000003</v>
      </c>
      <c r="M17" s="84">
        <v>5.0937197098147503E-6</v>
      </c>
      <c r="N17" s="84">
        <f t="shared" si="0"/>
        <v>0.10843248329356502</v>
      </c>
      <c r="O17" s="84">
        <f>L17/'סכום נכסי הקרן'!$C$42</f>
        <v>1.6700733404527422E-3</v>
      </c>
    </row>
    <row r="18" spans="2:15">
      <c r="B18" s="76" t="s">
        <v>1658</v>
      </c>
      <c r="C18" s="73" t="s">
        <v>1659</v>
      </c>
      <c r="D18" s="86" t="s">
        <v>28</v>
      </c>
      <c r="E18" s="73"/>
      <c r="F18" s="86" t="s">
        <v>1563</v>
      </c>
      <c r="G18" s="73" t="s">
        <v>1660</v>
      </c>
      <c r="H18" s="73" t="s">
        <v>642</v>
      </c>
      <c r="I18" s="86" t="s">
        <v>121</v>
      </c>
      <c r="J18" s="83">
        <v>3.2660240000000003</v>
      </c>
      <c r="K18" s="85">
        <v>122601.60000000001</v>
      </c>
      <c r="L18" s="83">
        <v>15.312052399000002</v>
      </c>
      <c r="M18" s="84">
        <v>5.5694669794989689E-6</v>
      </c>
      <c r="N18" s="84">
        <f t="shared" si="0"/>
        <v>0.13020536031960747</v>
      </c>
      <c r="O18" s="84">
        <f>L18/'סכום נכסי הקרן'!$C$42</f>
        <v>2.0054184359598135E-3</v>
      </c>
    </row>
    <row r="19" spans="2:15">
      <c r="B19" s="76" t="s">
        <v>1661</v>
      </c>
      <c r="C19" s="73" t="s">
        <v>1662</v>
      </c>
      <c r="D19" s="86" t="s">
        <v>28</v>
      </c>
      <c r="E19" s="73"/>
      <c r="F19" s="86" t="s">
        <v>1563</v>
      </c>
      <c r="G19" s="73" t="s">
        <v>1660</v>
      </c>
      <c r="H19" s="73" t="s">
        <v>642</v>
      </c>
      <c r="I19" s="86" t="s">
        <v>124</v>
      </c>
      <c r="J19" s="83">
        <v>568.39847200000008</v>
      </c>
      <c r="K19" s="85">
        <v>131.5</v>
      </c>
      <c r="L19" s="83">
        <v>3.4964682450000004</v>
      </c>
      <c r="M19" s="84">
        <v>2.5178693257086871E-6</v>
      </c>
      <c r="N19" s="84">
        <f t="shared" si="0"/>
        <v>2.9732063071833702E-2</v>
      </c>
      <c r="O19" s="84">
        <f>L19/'סכום נכסי הקרן'!$C$42</f>
        <v>4.5793220246091802E-4</v>
      </c>
    </row>
    <row r="20" spans="2:15">
      <c r="B20" s="76" t="s">
        <v>1663</v>
      </c>
      <c r="C20" s="73" t="s">
        <v>1664</v>
      </c>
      <c r="D20" s="86" t="s">
        <v>28</v>
      </c>
      <c r="E20" s="73"/>
      <c r="F20" s="86" t="s">
        <v>1563</v>
      </c>
      <c r="G20" s="73" t="s">
        <v>511</v>
      </c>
      <c r="H20" s="73"/>
      <c r="I20" s="86" t="s">
        <v>124</v>
      </c>
      <c r="J20" s="83">
        <v>22.277698000000004</v>
      </c>
      <c r="K20" s="85">
        <v>16695.21</v>
      </c>
      <c r="L20" s="83">
        <v>17.398552738000003</v>
      </c>
      <c r="M20" s="84">
        <v>2.2736759653374097E-5</v>
      </c>
      <c r="N20" s="84">
        <f t="shared" si="0"/>
        <v>0.14794782366594636</v>
      </c>
      <c r="O20" s="84">
        <f>L20/'סכום נכסי הקרן'!$C$42</f>
        <v>2.2786872399994515E-3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30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45.706315874000005</v>
      </c>
      <c r="M22" s="71"/>
      <c r="N22" s="81">
        <f t="shared" si="0"/>
        <v>0.38866163543462179</v>
      </c>
      <c r="O22" s="81">
        <f>L22/'סכום נכסי הקרן'!$C$42</f>
        <v>5.9861530058183728E-3</v>
      </c>
    </row>
    <row r="23" spans="2:15">
      <c r="B23" s="76" t="s">
        <v>1665</v>
      </c>
      <c r="C23" s="73" t="s">
        <v>1666</v>
      </c>
      <c r="D23" s="86" t="s">
        <v>28</v>
      </c>
      <c r="E23" s="73"/>
      <c r="F23" s="86" t="s">
        <v>1537</v>
      </c>
      <c r="G23" s="73" t="s">
        <v>511</v>
      </c>
      <c r="H23" s="73"/>
      <c r="I23" s="86" t="s">
        <v>121</v>
      </c>
      <c r="J23" s="83">
        <v>6.4041590000000008</v>
      </c>
      <c r="K23" s="85">
        <v>20511</v>
      </c>
      <c r="L23" s="83">
        <v>5.023042106000001</v>
      </c>
      <c r="M23" s="84">
        <v>8.4053986493579048E-7</v>
      </c>
      <c r="N23" s="84">
        <f t="shared" si="0"/>
        <v>4.2713216378165157E-2</v>
      </c>
      <c r="O23" s="84">
        <f>L23/'סכום נכסי הקרן'!$C$42</f>
        <v>6.5786747468501842E-4</v>
      </c>
    </row>
    <row r="24" spans="2:15">
      <c r="B24" s="76" t="s">
        <v>1667</v>
      </c>
      <c r="C24" s="73" t="s">
        <v>1668</v>
      </c>
      <c r="D24" s="86" t="s">
        <v>28</v>
      </c>
      <c r="E24" s="73"/>
      <c r="F24" s="86" t="s">
        <v>1537</v>
      </c>
      <c r="G24" s="73" t="s">
        <v>511</v>
      </c>
      <c r="H24" s="73"/>
      <c r="I24" s="86" t="s">
        <v>121</v>
      </c>
      <c r="J24" s="83">
        <v>36.01053000000001</v>
      </c>
      <c r="K24" s="85">
        <v>3721</v>
      </c>
      <c r="L24" s="83">
        <v>5.1239757310000016</v>
      </c>
      <c r="M24" s="84">
        <v>5.624722689100324E-7</v>
      </c>
      <c r="N24" s="84">
        <f t="shared" si="0"/>
        <v>4.3571500994037261E-2</v>
      </c>
      <c r="O24" s="84">
        <f>L24/'סכום נכסי הקרן'!$C$42</f>
        <v>6.7108674451957532E-4</v>
      </c>
    </row>
    <row r="25" spans="2:15">
      <c r="B25" s="76" t="s">
        <v>1669</v>
      </c>
      <c r="C25" s="73" t="s">
        <v>1670</v>
      </c>
      <c r="D25" s="86" t="s">
        <v>113</v>
      </c>
      <c r="E25" s="73"/>
      <c r="F25" s="86" t="s">
        <v>1537</v>
      </c>
      <c r="G25" s="73" t="s">
        <v>511</v>
      </c>
      <c r="H25" s="73"/>
      <c r="I25" s="86" t="s">
        <v>121</v>
      </c>
      <c r="J25" s="83">
        <v>78.429912999999999</v>
      </c>
      <c r="K25" s="85">
        <v>11856.42</v>
      </c>
      <c r="L25" s="83">
        <v>35.559298037000005</v>
      </c>
      <c r="M25" s="84">
        <v>7.9239318025567241E-7</v>
      </c>
      <c r="N25" s="84">
        <f t="shared" si="0"/>
        <v>0.3023769180624194</v>
      </c>
      <c r="O25" s="84">
        <f>L25/'סכום נכסי הקרן'!$C$42</f>
        <v>4.6571987866137789E-3</v>
      </c>
    </row>
    <row r="26" spans="2:15">
      <c r="B26" s="72"/>
      <c r="C26" s="73"/>
      <c r="D26" s="73"/>
      <c r="E26" s="73"/>
      <c r="F26" s="73"/>
      <c r="G26" s="73"/>
      <c r="H26" s="73"/>
      <c r="I26" s="73"/>
      <c r="J26" s="83"/>
      <c r="K26" s="85"/>
      <c r="L26" s="73"/>
      <c r="M26" s="73"/>
      <c r="N26" s="84"/>
      <c r="O26" s="73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20" t="s">
        <v>206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0" t="s">
        <v>101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0" t="s">
        <v>189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20" t="s">
        <v>197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24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24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25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2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2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2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2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2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2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2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2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2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2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2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2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2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2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2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2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2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2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2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2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2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2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2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2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2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2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2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2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2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2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2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2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2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2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  <row r="406" spans="2:15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</row>
    <row r="407" spans="2:15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</row>
    <row r="408" spans="2:15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</row>
    <row r="409" spans="2:15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</row>
    <row r="410" spans="2:15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</row>
    <row r="411" spans="2:15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</row>
    <row r="412" spans="2:15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</row>
    <row r="413" spans="2:15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</row>
    <row r="414" spans="2:15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</row>
    <row r="415" spans="2:15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</row>
    <row r="416" spans="2:15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</row>
    <row r="417" spans="2:15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</row>
    <row r="418" spans="2:15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</row>
    <row r="419" spans="2:15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</row>
    <row r="420" spans="2:15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</row>
    <row r="421" spans="2:15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</row>
    <row r="422" spans="2:15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</row>
    <row r="423" spans="2:15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</row>
    <row r="424" spans="2:15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</row>
    <row r="425" spans="2:15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</row>
    <row r="426" spans="2:15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</row>
    <row r="427" spans="2:15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</row>
    <row r="428" spans="2:15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</row>
    <row r="429" spans="2:15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</row>
    <row r="430" spans="2:15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</row>
    <row r="431" spans="2:15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</row>
    <row r="432" spans="2:15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</row>
    <row r="433" spans="2:15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</row>
    <row r="434" spans="2:15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</row>
    <row r="435" spans="2:15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</row>
    <row r="436" spans="2:15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</row>
    <row r="437" spans="2:15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</row>
    <row r="438" spans="2:15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</row>
    <row r="439" spans="2:15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</row>
    <row r="440" spans="2:15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</row>
    <row r="441" spans="2:15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</row>
    <row r="442" spans="2:15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</row>
    <row r="443" spans="2:15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</row>
    <row r="444" spans="2:15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</row>
    <row r="445" spans="2:15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</row>
    <row r="446" spans="2:15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</row>
    <row r="447" spans="2:15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</row>
    <row r="448" spans="2:15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</row>
    <row r="449" spans="2:15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</row>
    <row r="450" spans="2:15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</row>
    <row r="451" spans="2:15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</row>
    <row r="452" spans="2:15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</row>
    <row r="453" spans="2:15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</row>
    <row r="454" spans="2:15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</row>
    <row r="455" spans="2:15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</row>
    <row r="456" spans="2:15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</row>
    <row r="457" spans="2:15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</row>
    <row r="458" spans="2:15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</row>
    <row r="459" spans="2:15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</row>
    <row r="460" spans="2:15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</row>
    <row r="461" spans="2:15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</row>
    <row r="462" spans="2:15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</row>
    <row r="463" spans="2:15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</row>
    <row r="464" spans="2:15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</row>
    <row r="465" spans="2:15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</row>
    <row r="466" spans="2:15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</row>
    <row r="467" spans="2:15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</row>
    <row r="468" spans="2:15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</row>
    <row r="469" spans="2:15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</row>
    <row r="470" spans="2:15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</row>
    <row r="471" spans="2:15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</row>
    <row r="472" spans="2:15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</row>
    <row r="473" spans="2:15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</row>
    <row r="474" spans="2:15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</row>
    <row r="475" spans="2:15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</row>
    <row r="476" spans="2:15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</row>
    <row r="477" spans="2:15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</row>
    <row r="478" spans="2:15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</row>
    <row r="479" spans="2:15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</row>
    <row r="480" spans="2:15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</row>
    <row r="481" spans="2:15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</row>
    <row r="482" spans="2:15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</row>
    <row r="483" spans="2:15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</row>
    <row r="484" spans="2:15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</row>
    <row r="485" spans="2:15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</row>
    <row r="486" spans="2:15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</row>
    <row r="487" spans="2:15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</row>
    <row r="488" spans="2:15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</row>
    <row r="489" spans="2:15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</row>
    <row r="490" spans="2:15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</row>
    <row r="491" spans="2:15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</row>
    <row r="492" spans="2:15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</row>
    <row r="493" spans="2:15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</row>
    <row r="494" spans="2:15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</row>
    <row r="495" spans="2:15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</row>
    <row r="496" spans="2:15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</row>
    <row r="497" spans="2:15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</row>
    <row r="498" spans="2:15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</row>
    <row r="499" spans="2:15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</row>
    <row r="500" spans="2:15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</row>
    <row r="501" spans="2:15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</row>
    <row r="502" spans="2:15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</row>
    <row r="503" spans="2:15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</row>
    <row r="504" spans="2:15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</row>
    <row r="505" spans="2:15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</row>
    <row r="506" spans="2:15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</row>
    <row r="507" spans="2:15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</row>
    <row r="508" spans="2:15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</row>
    <row r="509" spans="2:15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</row>
    <row r="510" spans="2:15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</row>
    <row r="511" spans="2:15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</row>
    <row r="512" spans="2:15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</row>
    <row r="513" spans="2:15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</row>
    <row r="514" spans="2:15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</row>
    <row r="515" spans="2:15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</row>
    <row r="516" spans="2:15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</row>
    <row r="517" spans="2:15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</row>
    <row r="518" spans="2:15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</row>
    <row r="519" spans="2:15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</row>
    <row r="520" spans="2:15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</row>
    <row r="521" spans="2:15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</row>
    <row r="522" spans="2:15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</row>
    <row r="523" spans="2:15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</row>
    <row r="524" spans="2:15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</row>
    <row r="525" spans="2:15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8 B3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4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216</v>
      </c>
    </row>
    <row r="2" spans="2:12">
      <c r="B2" s="46" t="s">
        <v>134</v>
      </c>
      <c r="C2" s="67" t="s">
        <v>217</v>
      </c>
    </row>
    <row r="3" spans="2:12">
      <c r="B3" s="46" t="s">
        <v>136</v>
      </c>
      <c r="C3" s="67" t="s">
        <v>215</v>
      </c>
    </row>
    <row r="4" spans="2:12">
      <c r="B4" s="46" t="s">
        <v>137</v>
      </c>
      <c r="C4" s="67">
        <v>14242</v>
      </c>
    </row>
    <row r="6" spans="2:12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83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78.75">
      <c r="B8" s="21" t="s">
        <v>105</v>
      </c>
      <c r="C8" s="29" t="s">
        <v>40</v>
      </c>
      <c r="D8" s="29" t="s">
        <v>108</v>
      </c>
      <c r="E8" s="29" t="s">
        <v>58</v>
      </c>
      <c r="F8" s="29" t="s">
        <v>92</v>
      </c>
      <c r="G8" s="29" t="s">
        <v>191</v>
      </c>
      <c r="H8" s="29" t="s">
        <v>190</v>
      </c>
      <c r="I8" s="29" t="s">
        <v>54</v>
      </c>
      <c r="J8" s="29" t="s">
        <v>53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198</v>
      </c>
      <c r="H9" s="15"/>
      <c r="I9" s="15" t="s">
        <v>194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43</v>
      </c>
      <c r="C11" s="73"/>
      <c r="D11" s="73"/>
      <c r="E11" s="73"/>
      <c r="F11" s="73"/>
      <c r="G11" s="83"/>
      <c r="H11" s="85"/>
      <c r="I11" s="83">
        <v>6.3950075000000009E-2</v>
      </c>
      <c r="J11" s="73"/>
      <c r="K11" s="84">
        <f>IFERROR(I11/$I$11,0)</f>
        <v>1</v>
      </c>
      <c r="L11" s="84">
        <f>I11/'סכום נכסי הקרן'!$C$42</f>
        <v>8.3755368675716072E-6</v>
      </c>
    </row>
    <row r="12" spans="2:12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4.7296580000000012E-2</v>
      </c>
      <c r="J12" s="73"/>
      <c r="K12" s="84">
        <f t="shared" ref="K12:K20" si="0">IFERROR(I12/$I$11,0)</f>
        <v>0.73958599735809538</v>
      </c>
      <c r="L12" s="84">
        <f>I12/'סכום נכסי הקרן'!$C$42</f>
        <v>6.1944297876124456E-6</v>
      </c>
    </row>
    <row r="13" spans="2:12">
      <c r="B13" s="89" t="s">
        <v>1671</v>
      </c>
      <c r="C13" s="71"/>
      <c r="D13" s="71"/>
      <c r="E13" s="71"/>
      <c r="F13" s="71"/>
      <c r="G13" s="80"/>
      <c r="H13" s="82"/>
      <c r="I13" s="80">
        <v>4.7296580000000012E-2</v>
      </c>
      <c r="J13" s="71"/>
      <c r="K13" s="81">
        <f t="shared" si="0"/>
        <v>0.73958599735809538</v>
      </c>
      <c r="L13" s="81">
        <f>I13/'סכום נכסי הקרן'!$C$42</f>
        <v>6.1944297876124456E-6</v>
      </c>
    </row>
    <row r="14" spans="2:12">
      <c r="B14" s="76" t="s">
        <v>1672</v>
      </c>
      <c r="C14" s="73" t="s">
        <v>1673</v>
      </c>
      <c r="D14" s="86" t="s">
        <v>109</v>
      </c>
      <c r="E14" s="86" t="s">
        <v>303</v>
      </c>
      <c r="F14" s="86" t="s">
        <v>122</v>
      </c>
      <c r="G14" s="83">
        <v>432.36330200000003</v>
      </c>
      <c r="H14" s="85">
        <v>8.1999999999999993</v>
      </c>
      <c r="I14" s="83">
        <v>3.5453791000000005E-2</v>
      </c>
      <c r="J14" s="84">
        <v>4.951418408609145E-6</v>
      </c>
      <c r="K14" s="84">
        <f t="shared" si="0"/>
        <v>0.55439795809465431</v>
      </c>
      <c r="L14" s="84">
        <f>I14/'סכום נכסי הקרן'!$C$42</f>
        <v>4.6433805373281959E-6</v>
      </c>
    </row>
    <row r="15" spans="2:12">
      <c r="B15" s="76" t="s">
        <v>1674</v>
      </c>
      <c r="C15" s="73" t="s">
        <v>1675</v>
      </c>
      <c r="D15" s="86" t="s">
        <v>109</v>
      </c>
      <c r="E15" s="86" t="s">
        <v>146</v>
      </c>
      <c r="F15" s="86" t="s">
        <v>122</v>
      </c>
      <c r="G15" s="83">
        <v>116.10577500000001</v>
      </c>
      <c r="H15" s="85">
        <v>10.199999999999999</v>
      </c>
      <c r="I15" s="83">
        <v>1.1842789000000003E-2</v>
      </c>
      <c r="J15" s="84">
        <v>7.7427862961233043E-6</v>
      </c>
      <c r="K15" s="84">
        <f t="shared" si="0"/>
        <v>0.18518803926344107</v>
      </c>
      <c r="L15" s="84">
        <f>I15/'סכום נכסי הקרן'!$C$42</f>
        <v>1.551049250284249E-6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36</v>
      </c>
      <c r="C17" s="73"/>
      <c r="D17" s="73"/>
      <c r="E17" s="73"/>
      <c r="F17" s="73"/>
      <c r="G17" s="83"/>
      <c r="H17" s="85"/>
      <c r="I17" s="83">
        <v>1.6653495000000004E-2</v>
      </c>
      <c r="J17" s="73"/>
      <c r="K17" s="84">
        <f t="shared" si="0"/>
        <v>0.26041400264190467</v>
      </c>
      <c r="L17" s="84">
        <f>I17/'סכום נכסי הקרן'!$C$42</f>
        <v>2.1811070799591624E-6</v>
      </c>
    </row>
    <row r="18" spans="2:12">
      <c r="B18" s="89" t="s">
        <v>1676</v>
      </c>
      <c r="C18" s="71"/>
      <c r="D18" s="71"/>
      <c r="E18" s="71"/>
      <c r="F18" s="71"/>
      <c r="G18" s="80"/>
      <c r="H18" s="82"/>
      <c r="I18" s="80">
        <v>1.6653495000000004E-2</v>
      </c>
      <c r="J18" s="71"/>
      <c r="K18" s="81">
        <f t="shared" si="0"/>
        <v>0.26041400264190467</v>
      </c>
      <c r="L18" s="81">
        <f>I18/'סכום נכסי הקרן'!$C$42</f>
        <v>2.1811070799591624E-6</v>
      </c>
    </row>
    <row r="19" spans="2:12">
      <c r="B19" s="76" t="s">
        <v>1677</v>
      </c>
      <c r="C19" s="73" t="s">
        <v>1678</v>
      </c>
      <c r="D19" s="86" t="s">
        <v>1353</v>
      </c>
      <c r="E19" s="86" t="s">
        <v>716</v>
      </c>
      <c r="F19" s="86" t="s">
        <v>121</v>
      </c>
      <c r="G19" s="83">
        <v>17.525400000000005</v>
      </c>
      <c r="H19" s="85">
        <v>23</v>
      </c>
      <c r="I19" s="83">
        <v>1.5413940000000003E-2</v>
      </c>
      <c r="J19" s="84">
        <v>5.2471257485029954E-7</v>
      </c>
      <c r="K19" s="84">
        <f t="shared" si="0"/>
        <v>0.24103083538213207</v>
      </c>
      <c r="L19" s="84">
        <f>I19/'סכום נכסי הקרן'!$C$42</f>
        <v>2.0187626479646301E-6</v>
      </c>
    </row>
    <row r="20" spans="2:12">
      <c r="B20" s="76" t="s">
        <v>1679</v>
      </c>
      <c r="C20" s="73" t="s">
        <v>1680</v>
      </c>
      <c r="D20" s="86" t="s">
        <v>1375</v>
      </c>
      <c r="E20" s="86" t="s">
        <v>783</v>
      </c>
      <c r="F20" s="86" t="s">
        <v>121</v>
      </c>
      <c r="G20" s="83">
        <v>4.6307360000000006</v>
      </c>
      <c r="H20" s="85">
        <v>7</v>
      </c>
      <c r="I20" s="83">
        <v>1.2395550000000003E-3</v>
      </c>
      <c r="J20" s="84">
        <v>1.8303304347826089E-7</v>
      </c>
      <c r="K20" s="84">
        <f t="shared" si="0"/>
        <v>1.9383167259772568E-2</v>
      </c>
      <c r="L20" s="84">
        <f>I20/'סכום נכסי הקרן'!$C$42</f>
        <v>1.6234443199453205E-7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0" t="s">
        <v>206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0" t="s">
        <v>101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0" t="s">
        <v>189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0" t="s">
        <v>197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