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846A98CF-D41E-4629-8BDF-44B0455D3F46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אופציות!$B$8:$L$15</definedName>
    <definedName name="_xlnm._FilterDatabase" localSheetId="21" hidden="1">הלוואות!$B$7:$R$980</definedName>
    <definedName name="_xlnm._FilterDatabase" localSheetId="25" hidden="1">'השקעות אחרות '!$B$7:$K$612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מניות'!$B$8:$M$196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מסחריות'!$B$6:$S$23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84" l="1"/>
  <c r="C10" i="84" s="1"/>
  <c r="P24" i="71" l="1"/>
  <c r="P35" i="71" l="1"/>
  <c r="C43" i="88" l="1"/>
  <c r="P41" i="78" l="1"/>
  <c r="P12" i="78"/>
  <c r="O36" i="78"/>
  <c r="P11" i="78" l="1"/>
  <c r="P10" i="78" s="1"/>
  <c r="C33" i="88" s="1"/>
  <c r="M14" i="70"/>
  <c r="L20" i="69"/>
  <c r="L19" i="69"/>
  <c r="L18" i="69"/>
  <c r="L17" i="69"/>
  <c r="L16" i="69"/>
  <c r="L15" i="69"/>
  <c r="L14" i="69"/>
  <c r="M13" i="69"/>
  <c r="G13" i="69"/>
  <c r="M22" i="69"/>
  <c r="J22" i="69"/>
  <c r="G22" i="69"/>
  <c r="O13" i="69" l="1"/>
  <c r="O22" i="69"/>
  <c r="R13" i="61"/>
  <c r="R12" i="61" s="1"/>
  <c r="R11" i="61" s="1"/>
  <c r="C15" i="88" s="1"/>
  <c r="I11" i="81"/>
  <c r="I10" i="81" l="1"/>
  <c r="C37" i="88" s="1"/>
  <c r="J21" i="58"/>
  <c r="J12" i="58"/>
  <c r="J11" i="58" s="1"/>
  <c r="J10" i="58" s="1"/>
  <c r="C11" i="88" s="1"/>
  <c r="J11" i="81" l="1"/>
  <c r="J12" i="81"/>
  <c r="J10" i="81"/>
  <c r="C38" i="88" l="1"/>
  <c r="C23" i="88"/>
  <c r="C12" i="88"/>
  <c r="C10" i="88" l="1"/>
  <c r="C42" i="88" s="1"/>
  <c r="Q357" i="78"/>
  <c r="Q356" i="78"/>
  <c r="Q355" i="78"/>
  <c r="Q354" i="78"/>
  <c r="Q353" i="78"/>
  <c r="Q352" i="78"/>
  <c r="Q351" i="78"/>
  <c r="Q350" i="78"/>
  <c r="Q349" i="78"/>
  <c r="Q348" i="78"/>
  <c r="Q347" i="78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129" i="76"/>
  <c r="J128" i="76"/>
  <c r="J127" i="76"/>
  <c r="J125" i="76"/>
  <c r="J124" i="76"/>
  <c r="J123" i="76"/>
  <c r="J122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35" i="73"/>
  <c r="J34" i="73"/>
  <c r="J33" i="73"/>
  <c r="J32" i="73"/>
  <c r="J31" i="73"/>
  <c r="J30" i="73"/>
  <c r="J29" i="73"/>
  <c r="J28" i="73"/>
  <c r="J27" i="73"/>
  <c r="J26" i="73"/>
  <c r="J25" i="73"/>
  <c r="J24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L14" i="72"/>
  <c r="L13" i="72"/>
  <c r="L12" i="72"/>
  <c r="L11" i="72"/>
  <c r="R41" i="71"/>
  <c r="R40" i="71"/>
  <c r="R39" i="71"/>
  <c r="R38" i="71"/>
  <c r="R33" i="71"/>
  <c r="R32" i="71"/>
  <c r="R36" i="71"/>
  <c r="R35" i="71"/>
  <c r="R31" i="71"/>
  <c r="R30" i="71"/>
  <c r="R29" i="71"/>
  <c r="R28" i="71"/>
  <c r="R27" i="71"/>
  <c r="R26" i="71"/>
  <c r="R25" i="71"/>
  <c r="R24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0" i="69"/>
  <c r="O19" i="69"/>
  <c r="O18" i="69"/>
  <c r="O17" i="69"/>
  <c r="O16" i="69"/>
  <c r="O15" i="69"/>
  <c r="O14" i="69"/>
  <c r="O12" i="69"/>
  <c r="O11" i="69"/>
  <c r="J13" i="67"/>
  <c r="J12" i="67"/>
  <c r="J11" i="67"/>
  <c r="N20" i="64"/>
  <c r="N19" i="64"/>
  <c r="N18" i="64"/>
  <c r="N17" i="64"/>
  <c r="N16" i="64"/>
  <c r="N15" i="64"/>
  <c r="N14" i="64"/>
  <c r="N13" i="64"/>
  <c r="N12" i="64"/>
  <c r="N11" i="64"/>
  <c r="M21" i="63"/>
  <c r="M20" i="63"/>
  <c r="M19" i="63"/>
  <c r="M17" i="63"/>
  <c r="M16" i="63"/>
  <c r="M15" i="63"/>
  <c r="M14" i="63"/>
  <c r="M13" i="63"/>
  <c r="M12" i="63"/>
  <c r="M11" i="63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19" i="58"/>
  <c r="K18" i="58"/>
  <c r="K17" i="58"/>
  <c r="K16" i="58"/>
  <c r="K15" i="58"/>
  <c r="K14" i="58"/>
  <c r="K13" i="58"/>
  <c r="K12" i="58"/>
  <c r="K11" i="58"/>
  <c r="K10" i="58"/>
  <c r="S17" i="71" l="1"/>
  <c r="P22" i="69"/>
  <c r="P13" i="69"/>
  <c r="K21" i="73"/>
  <c r="S39" i="71"/>
  <c r="P69" i="69"/>
  <c r="U294" i="61"/>
  <c r="U283" i="61"/>
  <c r="U45" i="61"/>
  <c r="P150" i="69"/>
  <c r="U229" i="61"/>
  <c r="P84" i="69"/>
  <c r="P73" i="69"/>
  <c r="P57" i="69"/>
  <c r="U310" i="61"/>
  <c r="R39" i="59"/>
  <c r="O18" i="64"/>
  <c r="R62" i="78"/>
  <c r="K24" i="73"/>
  <c r="L12" i="58"/>
  <c r="P49" i="69"/>
  <c r="U99" i="61"/>
  <c r="P123" i="69"/>
  <c r="U360" i="61"/>
  <c r="U214" i="61"/>
  <c r="U266" i="61"/>
  <c r="O14" i="64"/>
  <c r="N13" i="63"/>
  <c r="U348" i="61"/>
  <c r="U153" i="61"/>
  <c r="P54" i="69"/>
  <c r="R23" i="59"/>
  <c r="R35" i="59"/>
  <c r="U31" i="61"/>
  <c r="U42" i="61"/>
  <c r="U85" i="61"/>
  <c r="U96" i="61"/>
  <c r="U139" i="61"/>
  <c r="U150" i="61"/>
  <c r="U183" i="61"/>
  <c r="U199" i="61"/>
  <c r="U210" i="61"/>
  <c r="U279" i="61"/>
  <c r="U333" i="61"/>
  <c r="P103" i="69"/>
  <c r="P108" i="69"/>
  <c r="R130" i="78"/>
  <c r="R230" i="78"/>
  <c r="R235" i="78"/>
  <c r="L38" i="58"/>
  <c r="R19" i="59"/>
  <c r="U16" i="61"/>
  <c r="U27" i="61"/>
  <c r="U70" i="61"/>
  <c r="U81" i="61"/>
  <c r="U124" i="61"/>
  <c r="U135" i="61"/>
  <c r="U179" i="61"/>
  <c r="U195" i="61"/>
  <c r="U258" i="61"/>
  <c r="U263" i="61"/>
  <c r="P20" i="69"/>
  <c r="S21" i="71"/>
  <c r="R214" i="78"/>
  <c r="L28" i="58"/>
  <c r="R54" i="59"/>
  <c r="U60" i="61"/>
  <c r="U114" i="61"/>
  <c r="U169" i="61"/>
  <c r="U313" i="61"/>
  <c r="U318" i="61"/>
  <c r="P100" i="69"/>
  <c r="P138" i="69"/>
  <c r="P154" i="69"/>
  <c r="R346" i="78"/>
  <c r="R342" i="78"/>
  <c r="R330" i="78"/>
  <c r="R322" i="78"/>
  <c r="R318" i="78"/>
  <c r="R289" i="78"/>
  <c r="R285" i="78"/>
  <c r="R277" i="78"/>
  <c r="R264" i="78"/>
  <c r="R260" i="78"/>
  <c r="R248" i="78"/>
  <c r="R223" i="78"/>
  <c r="R215" i="78"/>
  <c r="R203" i="78"/>
  <c r="R199" i="78"/>
  <c r="R191" i="78"/>
  <c r="R187" i="78"/>
  <c r="R164" i="78"/>
  <c r="R160" i="78"/>
  <c r="R152" i="78"/>
  <c r="R145" i="78"/>
  <c r="R137" i="78"/>
  <c r="R133" i="78"/>
  <c r="R110" i="78"/>
  <c r="R106" i="78"/>
  <c r="R99" i="78"/>
  <c r="R96" i="78"/>
  <c r="R93" i="78"/>
  <c r="R90" i="78"/>
  <c r="R87" i="78"/>
  <c r="R84" i="78"/>
  <c r="R81" i="78"/>
  <c r="R78" i="78"/>
  <c r="R75" i="78"/>
  <c r="R72" i="78"/>
  <c r="R69" i="78"/>
  <c r="R66" i="78"/>
  <c r="R63" i="78"/>
  <c r="R60" i="78"/>
  <c r="R57" i="78"/>
  <c r="R54" i="78"/>
  <c r="R51" i="78"/>
  <c r="R48" i="78"/>
  <c r="R45" i="78"/>
  <c r="R42" i="78"/>
  <c r="R38" i="78"/>
  <c r="R35" i="78"/>
  <c r="R32" i="78"/>
  <c r="R29" i="78"/>
  <c r="R26" i="78"/>
  <c r="R23" i="78"/>
  <c r="R20" i="78"/>
  <c r="R17" i="78"/>
  <c r="R14" i="78"/>
  <c r="R11" i="78"/>
  <c r="K128" i="76"/>
  <c r="K124" i="76"/>
  <c r="K120" i="76"/>
  <c r="K117" i="76"/>
  <c r="K114" i="76"/>
  <c r="K111" i="76"/>
  <c r="K108" i="76"/>
  <c r="K105" i="76"/>
  <c r="K102" i="76"/>
  <c r="K99" i="76"/>
  <c r="K96" i="76"/>
  <c r="K93" i="76"/>
  <c r="K89" i="76"/>
  <c r="K86" i="76"/>
  <c r="K83" i="76"/>
  <c r="K80" i="76"/>
  <c r="K77" i="76"/>
  <c r="K74" i="76"/>
  <c r="K71" i="76"/>
  <c r="K68" i="76"/>
  <c r="K65" i="76"/>
  <c r="K62" i="76"/>
  <c r="K59" i="76"/>
  <c r="K56" i="76"/>
  <c r="K53" i="76"/>
  <c r="K50" i="76"/>
  <c r="K47" i="76"/>
  <c r="K44" i="76"/>
  <c r="R343" i="78"/>
  <c r="R312" i="78"/>
  <c r="R304" i="78"/>
  <c r="R292" i="78"/>
  <c r="R274" i="78"/>
  <c r="R270" i="78"/>
  <c r="R255" i="78"/>
  <c r="R251" i="78"/>
  <c r="R212" i="78"/>
  <c r="R208" i="78"/>
  <c r="R194" i="78"/>
  <c r="R185" i="78"/>
  <c r="R166" i="78"/>
  <c r="R157" i="78"/>
  <c r="R140" i="78"/>
  <c r="R131" i="78"/>
  <c r="R112" i="78"/>
  <c r="R103" i="78"/>
  <c r="R92" i="78"/>
  <c r="R85" i="78"/>
  <c r="R74" i="78"/>
  <c r="R67" i="78"/>
  <c r="R56" i="78"/>
  <c r="R49" i="78"/>
  <c r="R37" i="78"/>
  <c r="R30" i="78"/>
  <c r="R19" i="78"/>
  <c r="R12" i="78"/>
  <c r="K119" i="76"/>
  <c r="K112" i="76"/>
  <c r="K101" i="76"/>
  <c r="K94" i="76"/>
  <c r="K82" i="76"/>
  <c r="K75" i="76"/>
  <c r="K64" i="76"/>
  <c r="K57" i="76"/>
  <c r="K46" i="76"/>
  <c r="R325" i="78"/>
  <c r="R307" i="78"/>
  <c r="R300" i="78"/>
  <c r="R282" i="78"/>
  <c r="R246" i="78"/>
  <c r="R241" i="78"/>
  <c r="R233" i="78"/>
  <c r="R229" i="78"/>
  <c r="R181" i="78"/>
  <c r="R173" i="78"/>
  <c r="R169" i="78"/>
  <c r="R148" i="78"/>
  <c r="R127" i="78"/>
  <c r="R119" i="78"/>
  <c r="R115" i="78"/>
  <c r="R95" i="78"/>
  <c r="R88" i="78"/>
  <c r="R77" i="78"/>
  <c r="R70" i="78"/>
  <c r="R59" i="78"/>
  <c r="R52" i="78"/>
  <c r="R41" i="78"/>
  <c r="R33" i="78"/>
  <c r="R22" i="78"/>
  <c r="R15" i="78"/>
  <c r="K123" i="76"/>
  <c r="K115" i="76"/>
  <c r="K104" i="76"/>
  <c r="K97" i="76"/>
  <c r="K85" i="76"/>
  <c r="K78" i="76"/>
  <c r="K67" i="76"/>
  <c r="K60" i="76"/>
  <c r="K49" i="76"/>
  <c r="K42" i="76"/>
  <c r="K39" i="76"/>
  <c r="K36" i="76"/>
  <c r="K33" i="76"/>
  <c r="K30" i="76"/>
  <c r="K27" i="76"/>
  <c r="K24" i="76"/>
  <c r="K21" i="76"/>
  <c r="K18" i="76"/>
  <c r="K15" i="76"/>
  <c r="K12" i="76"/>
  <c r="R354" i="78"/>
  <c r="R339" i="78"/>
  <c r="R331" i="78"/>
  <c r="R288" i="78"/>
  <c r="R283" i="78"/>
  <c r="R263" i="78"/>
  <c r="R226" i="78"/>
  <c r="R221" i="78"/>
  <c r="R217" i="78"/>
  <c r="R193" i="78"/>
  <c r="R188" i="78"/>
  <c r="R175" i="78"/>
  <c r="R170" i="78"/>
  <c r="R151" i="78"/>
  <c r="R142" i="78"/>
  <c r="R128" i="78"/>
  <c r="R105" i="78"/>
  <c r="R97" i="78"/>
  <c r="R80" i="78"/>
  <c r="R76" i="78"/>
  <c r="R55" i="78"/>
  <c r="R43" i="78"/>
  <c r="R25" i="78"/>
  <c r="R21" i="78"/>
  <c r="K118" i="76"/>
  <c r="K106" i="76"/>
  <c r="K88" i="76"/>
  <c r="K84" i="76"/>
  <c r="K63" i="76"/>
  <c r="K51" i="76"/>
  <c r="K35" i="76"/>
  <c r="K28" i="76"/>
  <c r="K17" i="76"/>
  <c r="K35" i="73"/>
  <c r="K32" i="73"/>
  <c r="K29" i="73"/>
  <c r="K26" i="73"/>
  <c r="K23" i="73"/>
  <c r="K20" i="73"/>
  <c r="K17" i="73"/>
  <c r="K14" i="73"/>
  <c r="K11" i="73"/>
  <c r="M12" i="72"/>
  <c r="S40" i="71"/>
  <c r="S33" i="71"/>
  <c r="S35" i="71"/>
  <c r="S29" i="71"/>
  <c r="S26" i="71"/>
  <c r="S22" i="71"/>
  <c r="S19" i="71"/>
  <c r="S16" i="71"/>
  <c r="S13" i="71"/>
  <c r="P158" i="69"/>
  <c r="P155" i="69"/>
  <c r="P152" i="69"/>
  <c r="P149" i="69"/>
  <c r="P146" i="69"/>
  <c r="P143" i="69"/>
  <c r="P140" i="69"/>
  <c r="P137" i="69"/>
  <c r="P134" i="69"/>
  <c r="P131" i="69"/>
  <c r="P128" i="69"/>
  <c r="P125" i="69"/>
  <c r="P122" i="69"/>
  <c r="P119" i="69"/>
  <c r="P116" i="69"/>
  <c r="P113" i="69"/>
  <c r="P110" i="69"/>
  <c r="P107" i="69"/>
  <c r="P104" i="69"/>
  <c r="P101" i="69"/>
  <c r="P98" i="69"/>
  <c r="P95" i="69"/>
  <c r="P92" i="69"/>
  <c r="P89" i="69"/>
  <c r="P86" i="69"/>
  <c r="P83" i="69"/>
  <c r="P80" i="69"/>
  <c r="P77" i="69"/>
  <c r="P74" i="69"/>
  <c r="P71" i="69"/>
  <c r="P68" i="69"/>
  <c r="P65" i="69"/>
  <c r="P62" i="69"/>
  <c r="P59" i="69"/>
  <c r="P56" i="69"/>
  <c r="P53" i="69"/>
  <c r="P50" i="69"/>
  <c r="P47" i="69"/>
  <c r="P44" i="69"/>
  <c r="P41" i="69"/>
  <c r="P38" i="69"/>
  <c r="P35" i="69"/>
  <c r="P32" i="69"/>
  <c r="P29" i="69"/>
  <c r="P26" i="69"/>
  <c r="P23" i="69"/>
  <c r="P18" i="69"/>
  <c r="P15" i="69"/>
  <c r="P12" i="69"/>
  <c r="K12" i="67"/>
  <c r="O19" i="64"/>
  <c r="O16" i="64"/>
  <c r="O13" i="64"/>
  <c r="N21" i="63"/>
  <c r="N17" i="63"/>
  <c r="N14" i="63"/>
  <c r="N11" i="63"/>
  <c r="U359" i="61"/>
  <c r="U356" i="61"/>
  <c r="U353" i="61"/>
  <c r="U350" i="61"/>
  <c r="U347" i="61"/>
  <c r="U344" i="61"/>
  <c r="U341" i="61"/>
  <c r="U338" i="61"/>
  <c r="U335" i="61"/>
  <c r="U332" i="61"/>
  <c r="U329" i="61"/>
  <c r="U326" i="61"/>
  <c r="U323" i="61"/>
  <c r="U320" i="61"/>
  <c r="U317" i="61"/>
  <c r="U314" i="61"/>
  <c r="U311" i="61"/>
  <c r="U308" i="61"/>
  <c r="U305" i="61"/>
  <c r="U302" i="61"/>
  <c r="U299" i="61"/>
  <c r="U296" i="61"/>
  <c r="U293" i="61"/>
  <c r="U290" i="61"/>
  <c r="U287" i="61"/>
  <c r="U284" i="61"/>
  <c r="U281" i="61"/>
  <c r="U278" i="61"/>
  <c r="U275" i="61"/>
  <c r="U272" i="61"/>
  <c r="U268" i="61"/>
  <c r="U265" i="61"/>
  <c r="U262" i="61"/>
  <c r="U259" i="61"/>
  <c r="U255" i="61"/>
  <c r="U252" i="61"/>
  <c r="U248" i="61"/>
  <c r="U245" i="61"/>
  <c r="U242" i="61"/>
  <c r="U239" i="61"/>
  <c r="U236" i="61"/>
  <c r="U233" i="61"/>
  <c r="U230" i="61"/>
  <c r="U227" i="61"/>
  <c r="U224" i="61"/>
  <c r="U221" i="61"/>
  <c r="U218" i="61"/>
  <c r="U215" i="61"/>
  <c r="U212" i="61"/>
  <c r="U209" i="61"/>
  <c r="U206" i="61"/>
  <c r="U203" i="61"/>
  <c r="U200" i="61"/>
  <c r="U197" i="61"/>
  <c r="U194" i="61"/>
  <c r="U191" i="61"/>
  <c r="U188" i="61"/>
  <c r="U185" i="61"/>
  <c r="U182" i="61"/>
  <c r="R303" i="78"/>
  <c r="R268" i="78"/>
  <c r="R122" i="78"/>
  <c r="R113" i="78"/>
  <c r="R94" i="78"/>
  <c r="R50" i="78"/>
  <c r="R46" i="78"/>
  <c r="R36" i="78"/>
  <c r="R18" i="78"/>
  <c r="K125" i="76"/>
  <c r="K110" i="76"/>
  <c r="K70" i="76"/>
  <c r="K66" i="76"/>
  <c r="K61" i="76"/>
  <c r="K48" i="76"/>
  <c r="K40" i="76"/>
  <c r="K32" i="76"/>
  <c r="K13" i="76"/>
  <c r="K34" i="73"/>
  <c r="K27" i="73"/>
  <c r="K16" i="73"/>
  <c r="M13" i="72"/>
  <c r="S31" i="71"/>
  <c r="S24" i="71"/>
  <c r="S12" i="71"/>
  <c r="P153" i="69"/>
  <c r="P142" i="69"/>
  <c r="P135" i="69"/>
  <c r="P124" i="69"/>
  <c r="P117" i="69"/>
  <c r="P106" i="69"/>
  <c r="P99" i="69"/>
  <c r="P88" i="69"/>
  <c r="P81" i="69"/>
  <c r="P70" i="69"/>
  <c r="P63" i="69"/>
  <c r="P52" i="69"/>
  <c r="P45" i="69"/>
  <c r="P34" i="69"/>
  <c r="P27" i="69"/>
  <c r="P14" i="69"/>
  <c r="O20" i="64"/>
  <c r="N20" i="63"/>
  <c r="N12" i="63"/>
  <c r="U352" i="61"/>
  <c r="U345" i="61"/>
  <c r="U334" i="61"/>
  <c r="U327" i="61"/>
  <c r="U316" i="61"/>
  <c r="U309" i="61"/>
  <c r="U298" i="61"/>
  <c r="U291" i="61"/>
  <c r="U280" i="61"/>
  <c r="U273" i="61"/>
  <c r="U261" i="61"/>
  <c r="U253" i="61"/>
  <c r="U241" i="61"/>
  <c r="U234" i="61"/>
  <c r="U223" i="61"/>
  <c r="U216" i="61"/>
  <c r="U205" i="61"/>
  <c r="U198" i="61"/>
  <c r="U187" i="61"/>
  <c r="U180" i="61"/>
  <c r="U177" i="61"/>
  <c r="U174" i="61"/>
  <c r="U171" i="61"/>
  <c r="U168" i="61"/>
  <c r="U164" i="61"/>
  <c r="U161" i="61"/>
  <c r="U158" i="61"/>
  <c r="U155" i="61"/>
  <c r="U152" i="61"/>
  <c r="U149" i="61"/>
  <c r="U146" i="61"/>
  <c r="U143" i="61"/>
  <c r="U140" i="61"/>
  <c r="U137" i="61"/>
  <c r="U134" i="61"/>
  <c r="U131" i="61"/>
  <c r="U128" i="61"/>
  <c r="U125" i="61"/>
  <c r="U122" i="61"/>
  <c r="U119" i="61"/>
  <c r="U116" i="61"/>
  <c r="U113" i="61"/>
  <c r="U110" i="61"/>
  <c r="U107" i="61"/>
  <c r="U104" i="61"/>
  <c r="U101" i="61"/>
  <c r="U98" i="61"/>
  <c r="U95" i="61"/>
  <c r="U92" i="61"/>
  <c r="U89" i="61"/>
  <c r="U86" i="61"/>
  <c r="U83" i="61"/>
  <c r="U80" i="61"/>
  <c r="U77" i="61"/>
  <c r="U74" i="61"/>
  <c r="U71" i="61"/>
  <c r="U68" i="61"/>
  <c r="U65" i="61"/>
  <c r="U62" i="61"/>
  <c r="U59" i="61"/>
  <c r="U56" i="61"/>
  <c r="U53" i="61"/>
  <c r="U50" i="61"/>
  <c r="U47" i="61"/>
  <c r="U44" i="61"/>
  <c r="U41" i="61"/>
  <c r="U38" i="61"/>
  <c r="U35" i="61"/>
  <c r="U32" i="61"/>
  <c r="U29" i="61"/>
  <c r="U26" i="61"/>
  <c r="U23" i="61"/>
  <c r="U20" i="61"/>
  <c r="U17" i="61"/>
  <c r="U14" i="61"/>
  <c r="U11" i="61"/>
  <c r="R57" i="59"/>
  <c r="R53" i="59"/>
  <c r="R50" i="59"/>
  <c r="R47" i="59"/>
  <c r="R44" i="59"/>
  <c r="R41" i="59"/>
  <c r="R37" i="59"/>
  <c r="R34" i="59"/>
  <c r="R31" i="59"/>
  <c r="R28" i="59"/>
  <c r="R24" i="59"/>
  <c r="R21" i="59"/>
  <c r="R18" i="59"/>
  <c r="R15" i="59"/>
  <c r="R12" i="59"/>
  <c r="L39" i="58"/>
  <c r="L36" i="58"/>
  <c r="L33" i="58"/>
  <c r="L30" i="58"/>
  <c r="L27" i="58"/>
  <c r="L24" i="58"/>
  <c r="L21" i="58"/>
  <c r="L17" i="58"/>
  <c r="L14" i="58"/>
  <c r="L11" i="58"/>
  <c r="R351" i="78"/>
  <c r="R336" i="78"/>
  <c r="R236" i="78"/>
  <c r="R211" i="78"/>
  <c r="R206" i="78"/>
  <c r="R196" i="78"/>
  <c r="R176" i="78"/>
  <c r="R146" i="78"/>
  <c r="R98" i="78"/>
  <c r="R89" i="78"/>
  <c r="R71" i="78"/>
  <c r="R31" i="78"/>
  <c r="R27" i="78"/>
  <c r="R13" i="78"/>
  <c r="K129" i="76"/>
  <c r="K91" i="76"/>
  <c r="K87" i="76"/>
  <c r="K73" i="76"/>
  <c r="K52" i="76"/>
  <c r="K43" i="76"/>
  <c r="K20" i="76"/>
  <c r="K16" i="76"/>
  <c r="K30" i="73"/>
  <c r="K19" i="73"/>
  <c r="R337" i="78"/>
  <c r="R245" i="78"/>
  <c r="R239" i="78"/>
  <c r="R218" i="78"/>
  <c r="R155" i="78"/>
  <c r="R139" i="78"/>
  <c r="R134" i="78"/>
  <c r="R124" i="78"/>
  <c r="R109" i="78"/>
  <c r="R65" i="78"/>
  <c r="R47" i="78"/>
  <c r="R16" i="78"/>
  <c r="K76" i="76"/>
  <c r="K41" i="76"/>
  <c r="K37" i="76"/>
  <c r="K11" i="76"/>
  <c r="K15" i="73"/>
  <c r="M11" i="72"/>
  <c r="S36" i="71"/>
  <c r="S25" i="71"/>
  <c r="S20" i="71"/>
  <c r="P145" i="69"/>
  <c r="P141" i="69"/>
  <c r="P133" i="69"/>
  <c r="P126" i="69"/>
  <c r="P118" i="69"/>
  <c r="P114" i="69"/>
  <c r="P91" i="69"/>
  <c r="P87" i="69"/>
  <c r="P79" i="69"/>
  <c r="P72" i="69"/>
  <c r="P64" i="69"/>
  <c r="P60" i="69"/>
  <c r="P37" i="69"/>
  <c r="P33" i="69"/>
  <c r="P25" i="69"/>
  <c r="P16" i="69"/>
  <c r="K11" i="67"/>
  <c r="O17" i="64"/>
  <c r="U355" i="61"/>
  <c r="U351" i="61"/>
  <c r="U343" i="61"/>
  <c r="U336" i="61"/>
  <c r="U328" i="61"/>
  <c r="U324" i="61"/>
  <c r="U301" i="61"/>
  <c r="U297" i="61"/>
  <c r="U289" i="61"/>
  <c r="U282" i="61"/>
  <c r="U274" i="61"/>
  <c r="U269" i="61"/>
  <c r="U244" i="61"/>
  <c r="U240" i="61"/>
  <c r="U232" i="61"/>
  <c r="U225" i="61"/>
  <c r="U217" i="61"/>
  <c r="U213" i="61"/>
  <c r="U190" i="61"/>
  <c r="U186" i="61"/>
  <c r="U175" i="61"/>
  <c r="U163" i="61"/>
  <c r="U156" i="61"/>
  <c r="U145" i="61"/>
  <c r="U138" i="61"/>
  <c r="U127" i="61"/>
  <c r="U120" i="61"/>
  <c r="U109" i="61"/>
  <c r="U102" i="61"/>
  <c r="U91" i="61"/>
  <c r="U84" i="61"/>
  <c r="U73" i="61"/>
  <c r="U66" i="61"/>
  <c r="U55" i="61"/>
  <c r="U48" i="61"/>
  <c r="U37" i="61"/>
  <c r="U30" i="61"/>
  <c r="U19" i="61"/>
  <c r="U12" i="61"/>
  <c r="R49" i="59"/>
  <c r="R42" i="59"/>
  <c r="R30" i="59"/>
  <c r="R22" i="59"/>
  <c r="R11" i="59"/>
  <c r="L34" i="58"/>
  <c r="L23" i="58"/>
  <c r="L15" i="58"/>
  <c r="R357" i="78"/>
  <c r="R297" i="78"/>
  <c r="R276" i="78"/>
  <c r="R271" i="78"/>
  <c r="R249" i="78"/>
  <c r="R184" i="78"/>
  <c r="R149" i="78"/>
  <c r="R83" i="78"/>
  <c r="R79" i="78"/>
  <c r="R61" i="78"/>
  <c r="R10" i="78"/>
  <c r="K109" i="76"/>
  <c r="K100" i="76"/>
  <c r="K90" i="76"/>
  <c r="K55" i="76"/>
  <c r="K45" i="76"/>
  <c r="K31" i="73"/>
  <c r="S38" i="71"/>
  <c r="S28" i="71"/>
  <c r="P156" i="69"/>
  <c r="P148" i="69"/>
  <c r="P129" i="69"/>
  <c r="P121" i="69"/>
  <c r="P102" i="69"/>
  <c r="P94" i="69"/>
  <c r="P75" i="69"/>
  <c r="P67" i="69"/>
  <c r="P48" i="69"/>
  <c r="P40" i="69"/>
  <c r="P19" i="69"/>
  <c r="P11" i="69"/>
  <c r="N15" i="63"/>
  <c r="U358" i="61"/>
  <c r="U339" i="61"/>
  <c r="U331" i="61"/>
  <c r="U312" i="61"/>
  <c r="U304" i="61"/>
  <c r="U285" i="61"/>
  <c r="U277" i="61"/>
  <c r="U256" i="61"/>
  <c r="U247" i="61"/>
  <c r="U228" i="61"/>
  <c r="U220" i="61"/>
  <c r="U201" i="61"/>
  <c r="U193" i="61"/>
  <c r="U178" i="61"/>
  <c r="U166" i="61"/>
  <c r="U159" i="61"/>
  <c r="U148" i="61"/>
  <c r="U141" i="61"/>
  <c r="U130" i="61"/>
  <c r="U123" i="61"/>
  <c r="U112" i="61"/>
  <c r="U105" i="61"/>
  <c r="U94" i="61"/>
  <c r="U87" i="61"/>
  <c r="U76" i="61"/>
  <c r="U69" i="61"/>
  <c r="U58" i="61"/>
  <c r="U51" i="61"/>
  <c r="U40" i="61"/>
  <c r="U33" i="61"/>
  <c r="U22" i="61"/>
  <c r="U15" i="61"/>
  <c r="R52" i="59"/>
  <c r="R45" i="59"/>
  <c r="R33" i="59"/>
  <c r="R25" i="59"/>
  <c r="R14" i="59"/>
  <c r="L37" i="58"/>
  <c r="L26" i="58"/>
  <c r="L18" i="58"/>
  <c r="R306" i="78"/>
  <c r="R301" i="78"/>
  <c r="R242" i="78"/>
  <c r="R200" i="78"/>
  <c r="R163" i="78"/>
  <c r="R158" i="78"/>
  <c r="R73" i="78"/>
  <c r="R68" i="78"/>
  <c r="R64" i="78"/>
  <c r="K113" i="76"/>
  <c r="K95" i="76"/>
  <c r="K79" i="76"/>
  <c r="K31" i="76"/>
  <c r="K23" i="76"/>
  <c r="K19" i="76"/>
  <c r="K14" i="76"/>
  <c r="K22" i="73"/>
  <c r="K18" i="73"/>
  <c r="M14" i="72"/>
  <c r="S41" i="71"/>
  <c r="S15" i="71"/>
  <c r="S11" i="71"/>
  <c r="P151" i="69"/>
  <c r="P144" i="69"/>
  <c r="P136" i="69"/>
  <c r="P132" i="69"/>
  <c r="P109" i="69"/>
  <c r="P105" i="69"/>
  <c r="P97" i="69"/>
  <c r="P90" i="69"/>
  <c r="P82" i="69"/>
  <c r="P78" i="69"/>
  <c r="P55" i="69"/>
  <c r="P51" i="69"/>
  <c r="P43" i="69"/>
  <c r="P36" i="69"/>
  <c r="P28" i="69"/>
  <c r="P24" i="69"/>
  <c r="O12" i="64"/>
  <c r="N19" i="63"/>
  <c r="U361" i="61"/>
  <c r="U354" i="61"/>
  <c r="U346" i="61"/>
  <c r="U342" i="61"/>
  <c r="U319" i="61"/>
  <c r="U315" i="61"/>
  <c r="U307" i="61"/>
  <c r="U300" i="61"/>
  <c r="U292" i="61"/>
  <c r="U288" i="61"/>
  <c r="U264" i="61"/>
  <c r="U260" i="61"/>
  <c r="U250" i="61"/>
  <c r="U243" i="61"/>
  <c r="U235" i="61"/>
  <c r="U231" i="61"/>
  <c r="U208" i="61"/>
  <c r="U204" i="61"/>
  <c r="U196" i="61"/>
  <c r="U189" i="61"/>
  <c r="U181" i="61"/>
  <c r="U170" i="61"/>
  <c r="U162" i="61"/>
  <c r="U151" i="61"/>
  <c r="U144" i="61"/>
  <c r="U133" i="61"/>
  <c r="U126" i="61"/>
  <c r="U115" i="61"/>
  <c r="U108" i="61"/>
  <c r="U97" i="61"/>
  <c r="U90" i="61"/>
  <c r="U79" i="61"/>
  <c r="U72" i="61"/>
  <c r="U61" i="61"/>
  <c r="U54" i="61"/>
  <c r="U43" i="61"/>
  <c r="U36" i="61"/>
  <c r="U25" i="61"/>
  <c r="U18" i="61"/>
  <c r="R55" i="59"/>
  <c r="R48" i="59"/>
  <c r="R36" i="59"/>
  <c r="R29" i="59"/>
  <c r="R17" i="59"/>
  <c r="L40" i="58"/>
  <c r="L29" i="58"/>
  <c r="L22" i="58"/>
  <c r="L10" i="58"/>
  <c r="R315" i="78"/>
  <c r="R310" i="78"/>
  <c r="R279" i="78"/>
  <c r="R257" i="78"/>
  <c r="R252" i="78"/>
  <c r="R178" i="78"/>
  <c r="R167" i="78"/>
  <c r="R101" i="78"/>
  <c r="R91" i="78"/>
  <c r="R86" i="78"/>
  <c r="R82" i="78"/>
  <c r="R39" i="78"/>
  <c r="R34" i="78"/>
  <c r="R24" i="78"/>
  <c r="K103" i="76"/>
  <c r="K69" i="76"/>
  <c r="K58" i="76"/>
  <c r="K54" i="76"/>
  <c r="K26" i="76"/>
  <c r="K25" i="73"/>
  <c r="K13" i="73"/>
  <c r="S27" i="71"/>
  <c r="S18" i="71"/>
  <c r="P147" i="69"/>
  <c r="P139" i="69"/>
  <c r="P120" i="69"/>
  <c r="P112" i="69"/>
  <c r="P93" i="69"/>
  <c r="P85" i="69"/>
  <c r="P66" i="69"/>
  <c r="P58" i="69"/>
  <c r="P39" i="69"/>
  <c r="P31" i="69"/>
  <c r="K13" i="67"/>
  <c r="O15" i="64"/>
  <c r="U357" i="61"/>
  <c r="U349" i="61"/>
  <c r="U330" i="61"/>
  <c r="U322" i="61"/>
  <c r="U303" i="61"/>
  <c r="U295" i="61"/>
  <c r="U276" i="61"/>
  <c r="U267" i="61"/>
  <c r="U246" i="61"/>
  <c r="U238" i="61"/>
  <c r="U219" i="61"/>
  <c r="U211" i="61"/>
  <c r="U192" i="61"/>
  <c r="U184" i="61"/>
  <c r="U173" i="61"/>
  <c r="U165" i="61"/>
  <c r="U154" i="61"/>
  <c r="U147" i="61"/>
  <c r="U136" i="61"/>
  <c r="U129" i="61"/>
  <c r="U118" i="61"/>
  <c r="U111" i="61"/>
  <c r="U100" i="61"/>
  <c r="U93" i="61"/>
  <c r="U82" i="61"/>
  <c r="U75" i="61"/>
  <c r="U64" i="61"/>
  <c r="U57" i="61"/>
  <c r="U46" i="61"/>
  <c r="U39" i="61"/>
  <c r="U28" i="61"/>
  <c r="U21" i="61"/>
  <c r="R59" i="59"/>
  <c r="R51" i="59"/>
  <c r="R40" i="59"/>
  <c r="R32" i="59"/>
  <c r="R20" i="59"/>
  <c r="R13" i="59"/>
  <c r="L32" i="58"/>
  <c r="L25" i="58"/>
  <c r="L13" i="58"/>
  <c r="R355" i="78"/>
  <c r="R324" i="78"/>
  <c r="R319" i="78"/>
  <c r="R295" i="78"/>
  <c r="R182" i="78"/>
  <c r="R121" i="78"/>
  <c r="R116" i="78"/>
  <c r="R44" i="78"/>
  <c r="R28" i="78"/>
  <c r="K122" i="76"/>
  <c r="K116" i="76"/>
  <c r="K107" i="76"/>
  <c r="K98" i="76"/>
  <c r="K38" i="76"/>
  <c r="K34" i="76"/>
  <c r="K22" i="76"/>
  <c r="K33" i="73"/>
  <c r="L19" i="58"/>
  <c r="L35" i="58"/>
  <c r="R46" i="59"/>
  <c r="U13" i="61"/>
  <c r="U52" i="61"/>
  <c r="U67" i="61"/>
  <c r="U106" i="61"/>
  <c r="U121" i="61"/>
  <c r="U160" i="61"/>
  <c r="U176" i="61"/>
  <c r="U226" i="61"/>
  <c r="U306" i="61"/>
  <c r="U325" i="61"/>
  <c r="U340" i="61"/>
  <c r="P17" i="69"/>
  <c r="P96" i="69"/>
  <c r="P115" i="69"/>
  <c r="P130" i="69"/>
  <c r="S32" i="71"/>
  <c r="K29" i="76"/>
  <c r="K81" i="76"/>
  <c r="R53" i="78"/>
  <c r="R58" i="78"/>
  <c r="L31" i="58"/>
  <c r="R16" i="59"/>
  <c r="R58" i="59"/>
  <c r="U24" i="61"/>
  <c r="U63" i="61"/>
  <c r="U78" i="61"/>
  <c r="U117" i="61"/>
  <c r="U132" i="61"/>
  <c r="U172" i="61"/>
  <c r="U202" i="61"/>
  <c r="U207" i="61"/>
  <c r="U222" i="61"/>
  <c r="U237" i="61"/>
  <c r="U254" i="61"/>
  <c r="U321" i="61"/>
  <c r="N16" i="63"/>
  <c r="O11" i="64"/>
  <c r="P30" i="69"/>
  <c r="P46" i="69"/>
  <c r="P111" i="69"/>
  <c r="P157" i="69"/>
  <c r="S14" i="71"/>
  <c r="S30" i="71"/>
  <c r="K12" i="73"/>
  <c r="K25" i="76"/>
  <c r="R349" i="78"/>
  <c r="L16" i="58"/>
  <c r="R27" i="59"/>
  <c r="R43" i="59"/>
  <c r="U34" i="61"/>
  <c r="U49" i="61"/>
  <c r="U88" i="61"/>
  <c r="U103" i="61"/>
  <c r="U142" i="61"/>
  <c r="U157" i="61"/>
  <c r="U249" i="61"/>
  <c r="U271" i="61"/>
  <c r="U286" i="61"/>
  <c r="U337" i="61"/>
  <c r="P42" i="69"/>
  <c r="P61" i="69"/>
  <c r="P76" i="69"/>
  <c r="P127" i="69"/>
  <c r="K28" i="73"/>
  <c r="K72" i="76"/>
  <c r="K127" i="76"/>
  <c r="R100" i="78"/>
  <c r="R328" i="78"/>
  <c r="R333" i="78"/>
  <c r="D10" i="88"/>
  <c r="K12" i="81"/>
  <c r="K11" i="81"/>
  <c r="K10" i="81"/>
  <c r="R104" i="78"/>
  <c r="R107" i="78"/>
  <c r="R118" i="78"/>
  <c r="R125" i="78"/>
  <c r="R136" i="78"/>
  <c r="R143" i="78"/>
  <c r="R154" i="78"/>
  <c r="R161" i="78"/>
  <c r="R172" i="78"/>
  <c r="R179" i="78"/>
  <c r="R190" i="78"/>
  <c r="R197" i="78"/>
  <c r="R205" i="78"/>
  <c r="R224" i="78"/>
  <c r="R232" i="78"/>
  <c r="R258" i="78"/>
  <c r="R267" i="78"/>
  <c r="R286" i="78"/>
  <c r="R294" i="78"/>
  <c r="R313" i="78"/>
  <c r="R321" i="78"/>
  <c r="R340" i="78"/>
  <c r="R348" i="78"/>
  <c r="R356" i="78"/>
  <c r="R353" i="78"/>
  <c r="R350" i="78"/>
  <c r="R347" i="78"/>
  <c r="R344" i="78"/>
  <c r="R341" i="78"/>
  <c r="R338" i="78"/>
  <c r="R335" i="78"/>
  <c r="R332" i="78"/>
  <c r="R329" i="78"/>
  <c r="R326" i="78"/>
  <c r="R323" i="78"/>
  <c r="R320" i="78"/>
  <c r="R317" i="78"/>
  <c r="R314" i="78"/>
  <c r="R311" i="78"/>
  <c r="R308" i="78"/>
  <c r="R305" i="78"/>
  <c r="R302" i="78"/>
  <c r="R299" i="78"/>
  <c r="R296" i="78"/>
  <c r="R293" i="78"/>
  <c r="R290" i="78"/>
  <c r="R287" i="78"/>
  <c r="R284" i="78"/>
  <c r="R281" i="78"/>
  <c r="R278" i="78"/>
  <c r="R275" i="78"/>
  <c r="R272" i="78"/>
  <c r="R269" i="78"/>
  <c r="R266" i="78"/>
  <c r="R262" i="78"/>
  <c r="R259" i="78"/>
  <c r="R256" i="78"/>
  <c r="R253" i="78"/>
  <c r="R250" i="78"/>
  <c r="R247" i="78"/>
  <c r="R244" i="78"/>
  <c r="R240" i="78"/>
  <c r="R237" i="78"/>
  <c r="R234" i="78"/>
  <c r="R231" i="78"/>
  <c r="R228" i="78"/>
  <c r="R225" i="78"/>
  <c r="R219" i="78"/>
  <c r="R216" i="78"/>
  <c r="R213" i="78"/>
  <c r="R210" i="78"/>
  <c r="R207" i="78"/>
  <c r="R204" i="78"/>
  <c r="R201" i="78"/>
  <c r="R198" i="78"/>
  <c r="R195" i="78"/>
  <c r="R192" i="78"/>
  <c r="R189" i="78"/>
  <c r="R186" i="78"/>
  <c r="R183" i="78"/>
  <c r="R180" i="78"/>
  <c r="R177" i="78"/>
  <c r="R174" i="78"/>
  <c r="R171" i="78"/>
  <c r="R168" i="78"/>
  <c r="R165" i="78"/>
  <c r="R162" i="78"/>
  <c r="R159" i="78"/>
  <c r="R156" i="78"/>
  <c r="R153" i="78"/>
  <c r="R150" i="78"/>
  <c r="R147" i="78"/>
  <c r="R144" i="78"/>
  <c r="R141" i="78"/>
  <c r="R138" i="78"/>
  <c r="R135" i="78"/>
  <c r="R132" i="78"/>
  <c r="R126" i="78"/>
  <c r="R123" i="78"/>
  <c r="R117" i="78"/>
  <c r="R111" i="78"/>
  <c r="R222" i="78"/>
  <c r="R129" i="78"/>
  <c r="R120" i="78"/>
  <c r="R114" i="78"/>
  <c r="R108" i="78"/>
  <c r="R102" i="78"/>
  <c r="R202" i="78"/>
  <c r="R209" i="78"/>
  <c r="R220" i="78"/>
  <c r="R227" i="78"/>
  <c r="R238" i="78"/>
  <c r="R243" i="78"/>
  <c r="R254" i="78"/>
  <c r="R261" i="78"/>
  <c r="R273" i="78"/>
  <c r="R280" i="78"/>
  <c r="R291" i="78"/>
  <c r="R298" i="78"/>
  <c r="R309" i="78"/>
  <c r="R316" i="78"/>
  <c r="R327" i="78"/>
  <c r="R334" i="78"/>
  <c r="R345" i="78"/>
  <c r="R352" i="78"/>
  <c r="D12" i="88"/>
  <c r="D18" i="88"/>
  <c r="D24" i="88"/>
  <c r="D30" i="88"/>
  <c r="D36" i="88"/>
  <c r="D42" i="88"/>
  <c r="D13" i="88"/>
  <c r="D19" i="88"/>
  <c r="D25" i="88"/>
  <c r="D31" i="88"/>
  <c r="D37" i="88"/>
  <c r="D14" i="88"/>
  <c r="D20" i="88"/>
  <c r="D26" i="88"/>
  <c r="D32" i="88"/>
  <c r="D38" i="88"/>
  <c r="D15" i="88"/>
  <c r="D21" i="88"/>
  <c r="D27" i="88"/>
  <c r="D33" i="88"/>
  <c r="D39" i="88"/>
  <c r="D16" i="88"/>
  <c r="D22" i="88"/>
  <c r="D28" i="88"/>
  <c r="D34" i="88"/>
  <c r="D40" i="88"/>
  <c r="D11" i="88"/>
  <c r="D17" i="88"/>
  <c r="D23" i="88"/>
  <c r="D29" i="88"/>
  <c r="D35" i="88"/>
  <c r="D4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Migdal Hashkaot Neches Boded"/>
    <s v="{[Time].[Hie Time].[Yom].&amp;[20230930]}"/>
    <s v="{[Medida].[Medida].&amp;[2]}"/>
    <s v="{[Keren].[Keren].[All]}"/>
    <s v="{[Cheshbon KM].[Hie Peilut].[Chevra].&amp;[383]&amp;[Kod_Peilut_L7_625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1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</mdxMetadata>
  <valueMetadata count="2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</valueMetadata>
</metadata>
</file>

<file path=xl/sharedStrings.xml><?xml version="1.0" encoding="utf-8"?>
<sst xmlns="http://schemas.openxmlformats.org/spreadsheetml/2006/main" count="7937" uniqueCount="1822">
  <si>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</si>
  <si>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</si>
  <si>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</si>
  <si>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</si>
  <si>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</si>
  <si>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</si>
  <si>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</si>
  <si>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</si>
  <si>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</si>
  <si>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</si>
  <si>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</si>
  <si>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</si>
  <si>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</si>
  <si>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</si>
  <si>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</si>
  <si>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</si>
  <si>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</si>
  <si>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</si>
  <si>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</si>
  <si>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</si>
  <si>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</si>
  <si>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</si>
  <si>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</si>
  <si>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</si>
  <si>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</si>
  <si>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</si>
  <si>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</si>
  <si>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</si>
  <si>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</si>
  <si>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</si>
  <si>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</si>
  <si>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</si>
  <si>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</si>
  <si>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</si>
  <si>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</si>
  <si>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</si>
  <si>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</si>
  <si>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</si>
  <si>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</si>
  <si>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</si>
  <si>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</si>
  <si>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</si>
  <si>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</si>
  <si>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</si>
  <si>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</si>
  <si>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</si>
  <si>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</si>
  <si>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</si>
  <si>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</si>
  <si>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</si>
  <si>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</si>
  <si>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</si>
  <si>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</si>
  <si>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</si>
  <si>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</si>
  <si>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</si>
  <si>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</si>
  <si>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</si>
  <si>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</si>
  <si>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</si>
  <si>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</si>
  <si>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</si>
  <si>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</si>
  <si>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</si>
  <si>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</si>
  <si>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</si>
  <si>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</si>
  <si>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</si>
  <si>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</si>
  <si>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</si>
  <si>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</si>
  <si>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</si>
  <si>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</si>
  <si>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</si>
  <si>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</si>
  <si>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</si>
  <si>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</si>
  <si>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</si>
  <si>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</si>
  <si>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</si>
  <si>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</si>
  <si>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</si>
  <si>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</si>
  <si>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</si>
  <si>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</si>
  <si>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</si>
  <si>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</si>
  <si>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</si>
  <si>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</si>
  <si>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</si>
  <si>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</si>
  <si>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</si>
  <si>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</si>
  <si>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</si>
  <si>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</si>
  <si>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</si>
  <si>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</si>
  <si>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</si>
  <si>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</si>
  <si>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</si>
  <si>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</si>
  <si>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</si>
  <si>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</si>
  <si>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</si>
  <si>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</si>
  <si>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</si>
  <si>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</si>
  <si>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</si>
  <si>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</si>
  <si>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</si>
  <si>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</si>
  <si>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</si>
  <si>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</si>
  <si>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</si>
  <si>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</si>
  <si>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</si>
  <si>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</si>
  <si>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</si>
  <si>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</si>
  <si>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</si>
  <si>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</si>
  <si>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</si>
  <si>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</si>
  <si>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</si>
  <si>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</si>
  <si>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</si>
  <si>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</si>
  <si>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</si>
  <si>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</si>
  <si>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</si>
  <si>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</si>
  <si>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</si>
  <si>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</si>
  <si>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</si>
  <si>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</si>
  <si>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</si>
  <si>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</si>
  <si>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</si>
  <si>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</si>
  <si>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</si>
  <si>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</si>
  <si>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</si>
  <si>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</si>
  <si>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</si>
  <si>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</si>
  <si>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</si>
  <si>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</si>
  <si>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</si>
  <si>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</si>
  <si>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</si>
  <si>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</si>
  <si>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</si>
  <si>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</si>
  <si>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</si>
  <si>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</si>
  <si>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</si>
  <si>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</si>
  <si>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</si>
  <si>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</si>
  <si>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</si>
  <si>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</si>
  <si>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</si>
  <si>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</si>
  <si>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</si>
  <si>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</si>
  <si>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</si>
  <si>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</si>
  <si>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</si>
  <si>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</si>
  <si>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</si>
  <si>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</si>
  <si>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</si>
  <si>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</si>
  <si>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</si>
  <si>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</si>
  <si>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</si>
  <si>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</si>
  <si>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</si>
  <si>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</si>
  <si>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קרנות השקעה אחרות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</si>
  <si>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</si>
  <si>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</si>
  <si>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</si>
  <si>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</si>
  <si>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</si>
  <si>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</si>
  <si>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</si>
  <si>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</si>
  <si>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</si>
  <si>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</si>
  <si>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</si>
  <si>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</si>
  <si>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</si>
  <si>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</si>
  <si>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</si>
  <si>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</si>
  <si>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</si>
  <si>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</si>
  <si>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</si>
  <si>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</si>
  <si>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</si>
  <si>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</si>
  <si>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</si>
  <si>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</si>
  <si>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</si>
  <si>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</si>
  <si>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</si>
  <si>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</si>
  <si>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</si>
  <si>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</si>
  <si>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אג"ח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</si>
  <si>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</si>
  <si>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</si>
  <si>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</si>
  <si>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</si>
  <si>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</si>
  <si>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</si>
  <si>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</si>
  <si>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</si>
  <si>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</si>
  <si>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</si>
  <si>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</si>
  <si>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</si>
  <si>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</si>
  <si>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</si>
  <si>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</si>
  <si>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</si>
  <si>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</si>
  <si>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</si>
  <si>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</si>
  <si>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</si>
  <si>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</si>
  <si>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</si>
  <si>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</si>
  <si>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</si>
  <si>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</si>
  <si>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</si>
  <si>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</si>
  <si>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</si>
  <si>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</si>
  <si>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</si>
  <si>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</si>
  <si>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</si>
  <si>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</si>
  <si>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</si>
  <si>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</si>
  <si>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</si>
  <si>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</si>
  <si>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</si>
  <si>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</si>
  <si>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</si>
  <si>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</si>
  <si>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</si>
  <si>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</si>
  <si>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</si>
  <si>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</si>
  <si>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</si>
  <si>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</si>
  <si>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</si>
  <si>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</si>
  <si>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</si>
  <si>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</si>
  <si>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</si>
  <si>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</si>
  <si>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</si>
  <si>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</si>
  <si>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</si>
  <si>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</si>
  <si>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</si>
  <si>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</si>
  <si>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</si>
  <si>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</si>
  <si>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</si>
  <si>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</si>
  <si>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</si>
  <si>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</si>
  <si>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</si>
  <si>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</si>
  <si>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</si>
  <si>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</si>
  <si>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</si>
  <si>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</si>
  <si>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</si>
  <si>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</si>
  <si>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</si>
  <si>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</si>
  <si>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</si>
  <si>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</si>
  <si>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</si>
  <si>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520018078</t>
  </si>
  <si>
    <t>בנקים</t>
  </si>
  <si>
    <t>Aaa.il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</si>
  <si>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</si>
  <si>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</si>
  <si>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</si>
  <si>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</si>
  <si>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</si>
  <si>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</si>
  <si>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</si>
  <si>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</si>
  <si>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נמלי ישראל אגחא</t>
  </si>
  <si>
    <t>513569780</t>
  </si>
  <si>
    <t>נדל"ן מניב בישראל</t>
  </si>
  <si>
    <t>פועלים אגח 200</t>
  </si>
  <si>
    <t>520000118</t>
  </si>
  <si>
    <t>פועלים אגח 202</t>
  </si>
  <si>
    <t>פועלים אגח 203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</si>
  <si>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</si>
  <si>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</si>
  <si>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</si>
  <si>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</si>
  <si>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</si>
  <si>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</si>
  <si>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</si>
  <si>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</si>
  <si>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34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</si>
  <si>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</si>
  <si>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</si>
  <si>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</si>
  <si>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</si>
  <si>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</si>
  <si>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</si>
  <si>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</si>
  <si>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</si>
  <si>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</si>
  <si>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</si>
  <si>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</si>
  <si>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</si>
  <si>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</si>
  <si>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</si>
  <si>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</si>
  <si>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</si>
  <si>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</si>
  <si>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</si>
  <si>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</si>
  <si>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</si>
  <si>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</si>
  <si>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</si>
  <si>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</si>
  <si>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</si>
  <si>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</si>
  <si>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</si>
  <si>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</si>
  <si>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</si>
  <si>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</si>
  <si>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הפניקס אגח 5</t>
  </si>
  <si>
    <t>520017450</t>
  </si>
  <si>
    <t>ביטוח</t>
  </si>
  <si>
    <t>ישרס אגח טו</t>
  </si>
  <si>
    <t>520017807</t>
  </si>
  <si>
    <t>ישרס אגח יח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</si>
  <si>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</si>
  <si>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</si>
  <si>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</si>
  <si>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</si>
  <si>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</si>
  <si>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</si>
  <si>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</si>
  <si>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</si>
  <si>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</si>
  <si>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</si>
  <si>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</si>
  <si>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</si>
  <si>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</si>
  <si>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</si>
  <si>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</si>
  <si>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</si>
  <si>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</si>
  <si>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</si>
  <si>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</si>
  <si>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</si>
  <si>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הת נדח ח</t>
  </si>
  <si>
    <t>פועלים הת נדח ט</t>
  </si>
  <si>
    <t>פועלים הת נדח י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</si>
  <si>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</si>
  <si>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</si>
  <si>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</si>
  <si>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</si>
  <si>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</si>
  <si>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</si>
  <si>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</si>
  <si>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</si>
  <si>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</si>
  <si>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</si>
  <si>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</si>
  <si>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</si>
  <si>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</si>
  <si>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</si>
  <si>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</si>
  <si>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</si>
  <si>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</si>
  <si>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</si>
  <si>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</si>
  <si>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</si>
  <si>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</si>
  <si>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</si>
  <si>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</si>
  <si>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</si>
  <si>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</si>
  <si>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</si>
  <si>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</si>
  <si>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</si>
  <si>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</si>
  <si>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513141879</t>
  </si>
  <si>
    <t>בינל הנפ התח כז</t>
  </si>
  <si>
    <t>בינל הנפק התחכה</t>
  </si>
  <si>
    <t>דיסקונט מנ נד ו</t>
  </si>
  <si>
    <t>520029935</t>
  </si>
  <si>
    <t>דיסקונט מנ נד ז</t>
  </si>
  <si>
    <t>דיסקונט מנ נד ח</t>
  </si>
  <si>
    <t>דיסקונט מנ נד ט</t>
  </si>
  <si>
    <t>הראל הנפק אגח ז</t>
  </si>
  <si>
    <t>513834200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</si>
  <si>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</si>
  <si>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</si>
  <si>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</si>
  <si>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</si>
  <si>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</si>
  <si>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</si>
  <si>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</si>
  <si>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</si>
  <si>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</si>
  <si>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</si>
  <si>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</si>
  <si>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</si>
  <si>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</si>
  <si>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</si>
  <si>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</si>
  <si>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</si>
  <si>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</si>
  <si>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</si>
  <si>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</si>
  <si>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</si>
  <si>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</si>
  <si>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</si>
  <si>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</si>
  <si>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</si>
  <si>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</si>
  <si>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</si>
  <si>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</si>
  <si>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אלון רבוע כחול אגח ט</t>
  </si>
  <si>
    <t>520042847</t>
  </si>
  <si>
    <t>השקעה ואחזקות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</si>
  <si>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</si>
  <si>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</si>
  <si>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</si>
  <si>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</si>
  <si>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</si>
  <si>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</si>
  <si>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</si>
  <si>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ג'נרישן קפ אגחג*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</si>
  <si>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</si>
  <si>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</si>
  <si>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</si>
  <si>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</si>
  <si>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</si>
  <si>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</si>
  <si>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</si>
  <si>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</si>
  <si>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</si>
  <si>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</si>
  <si>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</si>
  <si>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מניבים ריט אגחב*</t>
  </si>
  <si>
    <t>515327120</t>
  </si>
  <si>
    <t>מניבים ריט אגחג*</t>
  </si>
  <si>
    <t>מניבים ריט אגחד*</t>
  </si>
  <si>
    <t>סלקום אגח ח*</t>
  </si>
  <si>
    <t>511930125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</si>
  <si>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</si>
  <si>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</si>
  <si>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</si>
  <si>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</si>
  <si>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</si>
  <si>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</si>
  <si>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</si>
  <si>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 טו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</si>
  <si>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</si>
  <si>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</si>
  <si>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</si>
  <si>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</si>
  <si>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</si>
  <si>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</si>
  <si>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</si>
  <si>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אשטרום קבוצה אגח ה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</si>
  <si>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</si>
  <si>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</si>
  <si>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</si>
  <si>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</si>
  <si>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</si>
  <si>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</si>
  <si>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או פי סי אגח ב*</t>
  </si>
  <si>
    <t>514401702</t>
  </si>
  <si>
    <t>ilA-</t>
  </si>
  <si>
    <t>ג'י סיטי אגח יב*</t>
  </si>
  <si>
    <t>A3.il</t>
  </si>
  <si>
    <t>ג'י סיטי אגח יג*</t>
  </si>
  <si>
    <t>ג'י סיטי אגח יד*</t>
  </si>
  <si>
    <t>הכשרת הישוב אג24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</si>
  <si>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</si>
  <si>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</si>
  <si>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</si>
  <si>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</si>
  <si>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</si>
  <si>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</si>
  <si>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</si>
  <si>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</si>
  <si>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</si>
  <si>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</si>
  <si>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</si>
  <si>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</si>
  <si>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</si>
  <si>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</si>
  <si>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</si>
  <si>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</si>
  <si>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</si>
  <si>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</si>
  <si>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</si>
  <si>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</si>
  <si>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</si>
  <si>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</si>
  <si>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</si>
  <si>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</si>
  <si>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</si>
  <si>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</si>
  <si>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</si>
  <si>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</si>
  <si>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</si>
  <si>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</si>
  <si>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</si>
  <si>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גב ים אגח ח</t>
  </si>
  <si>
    <t>הראל השקעות אגח א</t>
  </si>
  <si>
    <t>520033986</t>
  </si>
  <si>
    <t>וילאר אגח ח</t>
  </si>
  <si>
    <t>520038910</t>
  </si>
  <si>
    <t>ישראמקו אגח ג*</t>
  </si>
  <si>
    <t>550010003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</si>
  <si>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</si>
  <si>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</si>
  <si>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</si>
  <si>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</si>
  <si>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</si>
  <si>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</si>
  <si>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</si>
  <si>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</si>
  <si>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</si>
  <si>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</si>
  <si>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</si>
  <si>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</si>
  <si>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</si>
  <si>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</si>
  <si>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כלל ביטוח אגח א</t>
  </si>
  <si>
    <t>520036120</t>
  </si>
  <si>
    <t>כלל מימו אגח יא</t>
  </si>
  <si>
    <t>כלל מימון אגח י</t>
  </si>
  <si>
    <t>כללביט אגח יב</t>
  </si>
  <si>
    <t>מנורה הון התח ה</t>
  </si>
  <si>
    <t>513937714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</si>
  <si>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</si>
  <si>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</si>
  <si>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</si>
  <si>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</si>
  <si>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</si>
  <si>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</si>
  <si>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מוט' אגח א</t>
  </si>
  <si>
    <t>קרסו מוט' אגח ב</t>
  </si>
  <si>
    <t>קרסו מוט' אגח ד</t>
  </si>
  <si>
    <t>אלבר אגח יח</t>
  </si>
  <si>
    <t>אלבר אגח כ</t>
  </si>
  <si>
    <t>אלדן תחבו אגח ו</t>
  </si>
  <si>
    <t>אלדן תחבו אגח ט</t>
  </si>
  <si>
    <t>אלון רבוע כחול סדרה ח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</si>
  <si>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</si>
  <si>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</si>
  <si>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</si>
  <si>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</si>
  <si>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</si>
  <si>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</si>
  <si>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</si>
  <si>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</si>
  <si>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</si>
  <si>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</si>
  <si>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</si>
  <si>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</si>
  <si>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סלקום אגח ט*</t>
  </si>
  <si>
    <t>סלקום אגח יא*</t>
  </si>
  <si>
    <t>סלקום אגח יב*</t>
  </si>
  <si>
    <t>סלקום אגח יג*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</si>
  <si>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</si>
  <si>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</si>
  <si>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</si>
  <si>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</si>
  <si>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</si>
  <si>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</si>
  <si>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</si>
  <si>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</si>
  <si>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</si>
  <si>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שפיר הנדס אגח ג*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</si>
  <si>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</si>
  <si>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</si>
  <si>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</si>
  <si>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</si>
  <si>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</si>
  <si>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</si>
  <si>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</si>
  <si>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</si>
  <si>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</si>
  <si>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</si>
  <si>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</si>
  <si>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</si>
  <si>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</si>
  <si>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</si>
  <si>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</si>
  <si>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</si>
  <si>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</si>
  <si>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</si>
  <si>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</si>
  <si>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</si>
  <si>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או פי סי אגח ג*</t>
  </si>
  <si>
    <t>אקרו אגח א</t>
  </si>
  <si>
    <t>511996803</t>
  </si>
  <si>
    <t>גי. סי.טי  אגח יז*</t>
  </si>
  <si>
    <t>פתאל החז אגח ב*</t>
  </si>
  <si>
    <t>פתאל החז אגח ג*</t>
  </si>
  <si>
    <t>קרדן נדלן אגח ה</t>
  </si>
  <si>
    <t>520041005</t>
  </si>
  <si>
    <t>שיכון ובינוי אנרגיה אגח א*</t>
  </si>
  <si>
    <t>510459928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</si>
  <si>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</si>
  <si>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</si>
  <si>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</si>
  <si>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</si>
  <si>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</si>
  <si>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</si>
  <si>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</si>
  <si>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</si>
  <si>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</si>
  <si>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</si>
  <si>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</si>
  <si>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</si>
  <si>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</si>
  <si>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</si>
  <si>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</si>
  <si>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</si>
  <si>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</si>
  <si>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</si>
  <si>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</si>
  <si>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</si>
  <si>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</si>
  <si>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</si>
  <si>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</si>
  <si>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</si>
  <si>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</si>
  <si>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</si>
  <si>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</si>
  <si>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</si>
  <si>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</si>
  <si>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</si>
  <si>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</si>
  <si>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</si>
  <si>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</si>
  <si>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</si>
  <si>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</si>
  <si>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</si>
  <si>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</si>
  <si>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</si>
  <si>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</si>
  <si>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</si>
  <si>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</si>
  <si>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</si>
  <si>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</si>
  <si>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</si>
  <si>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</si>
  <si>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</si>
  <si>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</si>
  <si>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</si>
  <si>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</si>
  <si>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</si>
  <si>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</si>
  <si>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</si>
  <si>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</si>
  <si>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</si>
  <si>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</si>
  <si>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</si>
  <si>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</si>
  <si>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</si>
  <si>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</si>
  <si>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</si>
  <si>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</si>
  <si>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</si>
  <si>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</si>
  <si>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</si>
  <si>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</si>
  <si>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</si>
  <si>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</si>
  <si>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</si>
  <si>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</si>
  <si>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</si>
  <si>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</si>
  <si>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</si>
  <si>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</si>
  <si>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</si>
  <si>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</si>
  <si>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</si>
  <si>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</si>
  <si>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</si>
  <si>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</si>
  <si>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</si>
  <si>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</si>
  <si>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</si>
  <si>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</si>
  <si>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</si>
  <si>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</si>
  <si>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</si>
  <si>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</si>
  <si>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</si>
  <si>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</si>
  <si>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</si>
  <si>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</si>
  <si>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</si>
  <si>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</si>
  <si>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</si>
  <si>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</si>
  <si>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</si>
  <si>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</si>
  <si>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</si>
  <si>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</si>
  <si>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</si>
  <si>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</si>
  <si>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</si>
  <si>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</si>
  <si>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</si>
  <si>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</si>
  <si>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</si>
  <si>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</si>
  <si>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</si>
  <si>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</si>
  <si>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</si>
  <si>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</si>
  <si>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</si>
  <si>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</si>
  <si>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</si>
  <si>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</si>
  <si>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</si>
  <si>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</si>
  <si>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</si>
  <si>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</si>
  <si>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</si>
  <si>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</si>
  <si>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</si>
  <si>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</si>
  <si>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</si>
  <si>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</si>
  <si>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</si>
  <si>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</si>
  <si>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</si>
  <si>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</si>
  <si>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</si>
  <si>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</si>
  <si>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</si>
  <si>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</si>
  <si>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</si>
  <si>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</si>
  <si>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</si>
  <si>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</si>
  <si>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</si>
  <si>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</si>
  <si>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</si>
  <si>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</si>
  <si>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</si>
  <si>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</si>
  <si>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</si>
  <si>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</si>
  <si>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</si>
  <si>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</si>
  <si>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</si>
  <si>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</si>
  <si>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</si>
  <si>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</si>
  <si>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</si>
  <si>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</si>
  <si>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</si>
  <si>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</si>
  <si>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</si>
  <si>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</si>
  <si>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</si>
  <si>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</si>
  <si>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</si>
  <si>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</si>
  <si>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</si>
  <si>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</si>
  <si>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</si>
  <si>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</si>
  <si>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</si>
  <si>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</si>
  <si>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</si>
  <si>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</si>
  <si>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</si>
  <si>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</si>
  <si>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</si>
  <si>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</si>
  <si>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</si>
  <si>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</si>
  <si>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</si>
  <si>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</si>
  <si>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</si>
  <si>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</si>
  <si>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</si>
  <si>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</si>
  <si>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</si>
  <si>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</si>
  <si>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</si>
  <si>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</si>
  <si>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</si>
  <si>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</si>
  <si>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</si>
  <si>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</si>
  <si>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</si>
  <si>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</si>
  <si>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</si>
  <si>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</si>
  <si>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</si>
  <si>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</si>
  <si>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</si>
  <si>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</si>
  <si>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</si>
  <si>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</si>
  <si>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</si>
  <si>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</si>
  <si>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</si>
  <si>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</si>
  <si>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</si>
  <si>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</si>
  <si>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</si>
  <si>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</si>
  <si>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</si>
  <si>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</si>
  <si>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</si>
  <si>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</si>
  <si>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</si>
  <si>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</si>
  <si>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</si>
  <si>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</si>
  <si>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</si>
  <si>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</si>
  <si>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</si>
  <si>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</si>
  <si>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</si>
  <si>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</si>
  <si>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</si>
  <si>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</si>
  <si>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</si>
  <si>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</si>
  <si>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</si>
  <si>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</si>
  <si>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</si>
  <si>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</si>
  <si>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</si>
  <si>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</si>
  <si>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</si>
  <si>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</si>
  <si>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</si>
  <si>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</si>
  <si>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</si>
  <si>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</si>
  <si>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</si>
  <si>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</si>
  <si>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</si>
  <si>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</si>
  <si>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</si>
  <si>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</si>
  <si>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</si>
  <si>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</si>
  <si>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</si>
  <si>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</si>
  <si>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</si>
  <si>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</si>
  <si>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</si>
  <si>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</si>
  <si>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הראל סל תל בונד תשואות</t>
  </si>
  <si>
    <t>1150622</t>
  </si>
  <si>
    <t>511776783</t>
  </si>
  <si>
    <t>אג"ח</t>
  </si>
  <si>
    <t>הראל סל תלבונד 60</t>
  </si>
  <si>
    <t>1150473</t>
  </si>
  <si>
    <t>קסם תשואות</t>
  </si>
  <si>
    <t>1146950</t>
  </si>
  <si>
    <t>510938608</t>
  </si>
  <si>
    <t>תכלית סל תל בונד תשואות</t>
  </si>
  <si>
    <t>1145259</t>
  </si>
  <si>
    <t>513534974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</si>
  <si>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</si>
  <si>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</si>
  <si>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</si>
  <si>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</si>
  <si>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</si>
  <si>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</si>
  <si>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</si>
  <si>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</si>
  <si>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</si>
  <si>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</si>
  <si>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</si>
  <si>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</si>
  <si>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</si>
  <si>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</si>
  <si>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</si>
  <si>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</si>
  <si>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</si>
  <si>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</si>
  <si>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US 10YR ULTRA FUT DEC23</t>
  </si>
  <si>
    <t>UXYZ3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</si>
  <si>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</si>
  <si>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</si>
  <si>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</si>
  <si>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</si>
  <si>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</si>
  <si>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</si>
  <si>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</si>
  <si>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</si>
  <si>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</si>
  <si>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</si>
  <si>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</si>
  <si>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</si>
  <si>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</si>
  <si>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</si>
  <si>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</si>
  <si>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</si>
  <si>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</si>
  <si>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</si>
  <si>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</si>
  <si>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</si>
  <si>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</si>
  <si>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</si>
  <si>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</si>
  <si>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</si>
  <si>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</si>
  <si>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</si>
  <si>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</si>
  <si>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</si>
  <si>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</si>
  <si>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</si>
  <si>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</si>
  <si>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</si>
  <si>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</si>
  <si>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</si>
  <si>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</si>
  <si>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</si>
  <si>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</si>
  <si>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</si>
  <si>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</si>
  <si>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</si>
  <si>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</si>
  <si>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</si>
  <si>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</si>
  <si>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</si>
  <si>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</si>
  <si>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</si>
  <si>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</si>
  <si>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</si>
  <si>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</si>
  <si>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</si>
  <si>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</si>
  <si>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</si>
  <si>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</si>
  <si>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</si>
  <si>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</si>
  <si>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</si>
  <si>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</si>
  <si>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</si>
  <si>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</si>
  <si>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</si>
  <si>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</si>
  <si>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</si>
  <si>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</si>
  <si>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</si>
  <si>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</si>
  <si>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</si>
  <si>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</si>
  <si>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</si>
  <si>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</si>
  <si>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</si>
  <si>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</si>
  <si>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</si>
  <si>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</si>
  <si>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</si>
  <si>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</si>
  <si>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</si>
  <si>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</si>
  <si>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</si>
  <si>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</si>
  <si>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</si>
  <si>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</si>
  <si>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</si>
  <si>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</si>
  <si>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</si>
  <si>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</si>
  <si>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</si>
  <si>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</si>
  <si>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</si>
  <si>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</si>
  <si>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</si>
  <si>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</si>
  <si>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</si>
  <si>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</si>
  <si>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</si>
  <si>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</si>
  <si>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</si>
  <si>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</si>
  <si>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</si>
  <si>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</si>
  <si>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</si>
  <si>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</si>
  <si>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</si>
  <si>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</si>
  <si>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</si>
  <si>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</si>
  <si>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</si>
  <si>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</si>
  <si>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</si>
  <si>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</si>
  <si>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</si>
  <si>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</si>
  <si>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</si>
  <si>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</si>
  <si>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</si>
  <si>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</si>
  <si>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</si>
  <si>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</si>
  <si>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</si>
  <si>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</si>
  <si>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</si>
  <si>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</si>
  <si>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</si>
  <si>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</si>
  <si>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</si>
  <si>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</si>
  <si>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</si>
  <si>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</si>
  <si>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</si>
  <si>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</si>
  <si>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</si>
  <si>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</si>
  <si>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</si>
  <si>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</si>
  <si>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</si>
  <si>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</si>
  <si>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</si>
  <si>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</si>
  <si>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</si>
  <si>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</si>
  <si>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</si>
  <si>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</si>
  <si>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</si>
  <si>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</si>
  <si>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</si>
  <si>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</si>
  <si>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</si>
  <si>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</si>
  <si>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</si>
  <si>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</si>
  <si>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</si>
  <si>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</si>
  <si>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</si>
  <si>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</si>
  <si>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</si>
  <si>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</si>
  <si>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</si>
  <si>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</si>
  <si>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</si>
  <si>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</si>
  <si>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</si>
  <si>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</si>
  <si>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</si>
  <si>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</si>
  <si>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</si>
  <si>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</si>
  <si>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</si>
  <si>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</si>
  <si>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</si>
  <si>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</si>
  <si>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</si>
  <si>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</si>
  <si>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</si>
  <si>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</si>
  <si>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</si>
  <si>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</si>
  <si>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</si>
  <si>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</si>
  <si>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</si>
  <si>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</si>
  <si>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</si>
  <si>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</si>
  <si>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</si>
  <si>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</si>
  <si>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</si>
  <si>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</si>
  <si>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</si>
  <si>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</si>
  <si>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</si>
  <si>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</si>
  <si>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</si>
  <si>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</si>
  <si>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</si>
  <si>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</si>
  <si>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</si>
  <si>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</si>
  <si>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</si>
  <si>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</si>
  <si>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</si>
  <si>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</si>
  <si>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</si>
  <si>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</si>
  <si>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</si>
  <si>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</si>
  <si>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</si>
  <si>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</si>
  <si>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</si>
  <si>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</si>
  <si>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</si>
  <si>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</si>
  <si>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</si>
  <si>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</si>
  <si>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</si>
  <si>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</si>
  <si>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</si>
  <si>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</si>
  <si>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</si>
  <si>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</si>
  <si>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</si>
  <si>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</si>
  <si>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</si>
  <si>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</si>
  <si>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</si>
  <si>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</si>
  <si>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</si>
  <si>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</si>
  <si>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</si>
  <si>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</si>
  <si>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</si>
  <si>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</si>
  <si>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</si>
  <si>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</si>
  <si>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</si>
  <si>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</si>
  <si>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</si>
  <si>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</si>
  <si>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</si>
  <si>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</si>
  <si>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</si>
  <si>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</si>
  <si>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</si>
  <si>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</si>
  <si>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</si>
  <si>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</si>
  <si>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</si>
  <si>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</si>
  <si>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</si>
  <si>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</si>
  <si>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</si>
  <si>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</si>
  <si>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</si>
  <si>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</si>
  <si>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</si>
  <si>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</si>
  <si>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</si>
  <si>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</si>
  <si>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</si>
  <si>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</si>
  <si>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</si>
  <si>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</si>
  <si>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</si>
  <si>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</si>
  <si>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</si>
  <si>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</si>
  <si>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</si>
  <si>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</si>
  <si>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</si>
  <si>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</si>
  <si>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</si>
  <si>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</si>
  <si>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</si>
  <si>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</si>
  <si>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</si>
  <si>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</si>
  <si>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</si>
  <si>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</si>
  <si>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</si>
  <si>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</si>
  <si>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</si>
  <si>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</si>
  <si>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</si>
  <si>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</si>
  <si>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</si>
  <si>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</si>
  <si>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</si>
  <si>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</si>
  <si>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</si>
  <si>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</si>
  <si>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</si>
  <si>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</si>
  <si>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</si>
  <si>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</si>
  <si>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</si>
  <si>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</si>
  <si>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</si>
  <si>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</si>
  <si>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</si>
  <si>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</si>
  <si>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</si>
  <si>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</si>
  <si>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</si>
  <si>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</si>
  <si>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</si>
  <si>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</si>
  <si>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</si>
  <si>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</si>
  <si>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</si>
  <si>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</si>
  <si>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</si>
  <si>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</si>
  <si>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</si>
  <si>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880326081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</si>
  <si>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</si>
  <si>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</si>
  <si>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</si>
  <si>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</si>
  <si>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</si>
  <si>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</si>
  <si>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</si>
  <si>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</si>
  <si>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</si>
  <si>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</si>
  <si>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</si>
  <si>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</si>
  <si>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</si>
  <si>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Transportation</t>
  </si>
  <si>
    <t>TRANSED PARTNERS 3.951 09/50 12/37</t>
  </si>
  <si>
    <t>DBRS</t>
  </si>
  <si>
    <t>OHA Private Credit Advisors</t>
  </si>
  <si>
    <t>סה"כ קרנות השקעה</t>
  </si>
  <si>
    <t>סה"כ קרנות השקעה בחו"ל</t>
  </si>
  <si>
    <t>ACE IV*</t>
  </si>
  <si>
    <t>ACE V*</t>
  </si>
  <si>
    <t>ADLS</t>
  </si>
  <si>
    <t>Ambition HOLDINGS OFFSHORE LP</t>
  </si>
  <si>
    <t>Audax Direct Lending Solutions Fund II</t>
  </si>
  <si>
    <t>Cheyne Co Invest 2023 1 SP</t>
  </si>
  <si>
    <t>Cheyne Real Estate Credit Holdings VII</t>
  </si>
  <si>
    <t>DIRECT LENDING FUND IV (EUR) SLP</t>
  </si>
  <si>
    <t>ICG Senior Debt Partners Fund 5 A SCSp</t>
  </si>
  <si>
    <t>Kartesia Senior Opportunities II</t>
  </si>
  <si>
    <t>KASS Unlevered II S.a r.l</t>
  </si>
  <si>
    <t>KCO VI</t>
  </si>
  <si>
    <t>Klirmark III</t>
  </si>
  <si>
    <t>Klirmark Opportunity Fund IV</t>
  </si>
  <si>
    <t>Monarch MCP VI</t>
  </si>
  <si>
    <t>Oak Hill Advisors   OCREDIT</t>
  </si>
  <si>
    <t>ORCC III</t>
  </si>
  <si>
    <t>PCSIII LP</t>
  </si>
  <si>
    <t>PORCUPINE HOLDINGS (OFFSHORE) LP</t>
  </si>
  <si>
    <t>PPCSIV</t>
  </si>
  <si>
    <t>SDP IV</t>
  </si>
  <si>
    <t>SDPIII</t>
  </si>
  <si>
    <t>₪ / מט"ח</t>
  </si>
  <si>
    <t>+ILS/-USD 3.3115 11-10-23 (20) -435</t>
  </si>
  <si>
    <t>10000110</t>
  </si>
  <si>
    <t>+ILS/-USD 3.374 19-10-23 (10) -420</t>
  </si>
  <si>
    <t>10000837</t>
  </si>
  <si>
    <t>+ILS/-USD 3.393 18-10-23 (12) -456</t>
  </si>
  <si>
    <t>10000833</t>
  </si>
  <si>
    <t>+ILS/-USD 3.3933 18-10-23 (10) -457</t>
  </si>
  <si>
    <t>10000831</t>
  </si>
  <si>
    <t>+ILS/-USD 3.3954 19-10-23 (20) -446</t>
  </si>
  <si>
    <t>10000839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</si>
  <si>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</si>
  <si>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</si>
  <si>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</si>
  <si>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</si>
  <si>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</si>
  <si>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</si>
  <si>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10000845</t>
  </si>
  <si>
    <t>+ILS/-USD 3.4262 25-10-23 (93) -448</t>
  </si>
  <si>
    <t>10000847</t>
  </si>
  <si>
    <t>+ILS/-USD 3.432 24-10-23 (10) -448</t>
  </si>
  <si>
    <t>10000197</t>
  </si>
  <si>
    <t>10000841</t>
  </si>
  <si>
    <t>+ILS/-USD 3.488 26-10-23 (12) -481</t>
  </si>
  <si>
    <t>10000864</t>
  </si>
  <si>
    <t>+ILS/-USD 3.49 26-10-23 (20) -480</t>
  </si>
  <si>
    <t>10000862</t>
  </si>
  <si>
    <t>+ILS/-USD 3.547 30-11-23 (10) -264</t>
  </si>
  <si>
    <t>10000249</t>
  </si>
  <si>
    <t>+ILS/-USD 3.55 15-11-23 (12) -462</t>
  </si>
  <si>
    <t>10000887</t>
  </si>
  <si>
    <t>+ILS/-USD 3.5568 22-11-23 (10) -397</t>
  </si>
  <si>
    <t>10000223</t>
  </si>
  <si>
    <t>+ILS/-USD 3.56 16-10-23 (20) -179</t>
  </si>
  <si>
    <t>10000976</t>
  </si>
  <si>
    <t>+ILS/-USD 3.56 22-01-24 (11) -320</t>
  </si>
  <si>
    <t>10001003</t>
  </si>
  <si>
    <t>+ILS/-USD 3.5603 22-11-23 (12) -397</t>
  </si>
  <si>
    <t>10000912</t>
  </si>
  <si>
    <t>+ILS/-USD 3.563 22-01-24 (20) -320</t>
  </si>
  <si>
    <t>10001005</t>
  </si>
  <si>
    <t>+ILS/-USD 3.5657 14-11-23 (10) -473</t>
  </si>
  <si>
    <t>10000213</t>
  </si>
  <si>
    <t>+ILS/-USD 3.5662 08-11-23 (10) -438</t>
  </si>
  <si>
    <t>10000209</t>
  </si>
  <si>
    <t>+ILS/-USD 3.5717 06-11-23 (11) -483</t>
  </si>
  <si>
    <t>10000869</t>
  </si>
  <si>
    <t>+ILS/-USD 3.5759 14-11-23 (11) -441</t>
  </si>
  <si>
    <t>10000883</t>
  </si>
  <si>
    <t>+ILS/-USD 3.58 10-10-23 (20) -365</t>
  </si>
  <si>
    <t>10000885</t>
  </si>
  <si>
    <t>+ILS/-USD 3.595 26-10-23 (11) -420</t>
  </si>
  <si>
    <t>10000875</t>
  </si>
  <si>
    <t>+ILS/-USD 3.596 26-10-23 (20) -420</t>
  </si>
  <si>
    <t>10000877</t>
  </si>
  <si>
    <t>+ILS/-USD 3.603 08-11-23 (10) -430</t>
  </si>
  <si>
    <t>10000211</t>
  </si>
  <si>
    <t>+ILS/-USD 3.6125 07-11-23 (12) -450</t>
  </si>
  <si>
    <t>10000871</t>
  </si>
  <si>
    <t>+ILS/-USD 3.6125 13-11-23 (12) -445</t>
  </si>
  <si>
    <t>10000879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</si>
  <si>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</si>
  <si>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</si>
  <si>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</si>
  <si>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</si>
  <si>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</si>
  <si>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</si>
  <si>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</si>
  <si>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</si>
  <si>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</si>
  <si>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</si>
  <si>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</si>
  <si>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</si>
  <si>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</si>
  <si>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</si>
  <si>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</si>
  <si>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10000926</t>
  </si>
  <si>
    <t>+ILS/-USD 3.62 29-11-23 (20) -371</t>
  </si>
  <si>
    <t>10000928</t>
  </si>
  <si>
    <t>+ILS/-USD 3.62 30-11-23 (11) -330</t>
  </si>
  <si>
    <t>10000950</t>
  </si>
  <si>
    <t>+ILS/-USD 3.621 05-12-23 (20) -373</t>
  </si>
  <si>
    <t>10000940</t>
  </si>
  <si>
    <t>+ILS/-USD 3.63 30-11-23 (20) -327</t>
  </si>
  <si>
    <t>10000948</t>
  </si>
  <si>
    <t>+ILS/-USD 3.643 11-10-23 (20) -145</t>
  </si>
  <si>
    <t>10000981</t>
  </si>
  <si>
    <t>+ILS/-USD 3.646 07-12-23 (20) -264</t>
  </si>
  <si>
    <t>10000985</t>
  </si>
  <si>
    <t>+ILS/-USD 3.663 07-12-23 (10) -271</t>
  </si>
  <si>
    <t>10000983</t>
  </si>
  <si>
    <t>+ILS/-USD 3.6715 04-12-23 (10) -205</t>
  </si>
  <si>
    <t>10000449</t>
  </si>
  <si>
    <t>+ILS/-USD 3.678 22-01-24 (10) -358</t>
  </si>
  <si>
    <t>10001010</t>
  </si>
  <si>
    <t>+ILS/-USD 3.694 29-11-23 (10) -235</t>
  </si>
  <si>
    <t>10000989</t>
  </si>
  <si>
    <t>+ILS/-USD 3.6968 29-11-23 (11) -232</t>
  </si>
  <si>
    <t>10000987</t>
  </si>
  <si>
    <t>+ILS/-USD 3.769 21-02-24 (10) -324</t>
  </si>
  <si>
    <t>10000274</t>
  </si>
  <si>
    <t>+ILS/-USD 3.7697 25-01-24 (10) -308</t>
  </si>
  <si>
    <t>10000265</t>
  </si>
  <si>
    <t>+ILS/-USD 3.7705 28-02-24 (10) -340</t>
  </si>
  <si>
    <t>10000286</t>
  </si>
  <si>
    <t>+ILS/-USD 3.776 21-02-24 (20) -327</t>
  </si>
  <si>
    <t>10001036</t>
  </si>
  <si>
    <t>+ILS/-USD 3.78 12-03-24 (11) -330</t>
  </si>
  <si>
    <t>10001063</t>
  </si>
  <si>
    <t>+ILS/-USD 3.784 29-02-24 (20) -349</t>
  </si>
  <si>
    <t>10001047</t>
  </si>
  <si>
    <t>+ILS/-USD 3.7847 29-02-24 (11) -353</t>
  </si>
  <si>
    <t>10001045</t>
  </si>
  <si>
    <t>+ILS/-USD 3.7925 05-03-24 (12) -335</t>
  </si>
  <si>
    <t>10001053</t>
  </si>
  <si>
    <t>+ILS/-USD 3.7939 04-12-23 (10) -156</t>
  </si>
  <si>
    <t>10000454</t>
  </si>
  <si>
    <t>+ILS/-USD 3.7943 22-02-24 (10) -337</t>
  </si>
  <si>
    <t>10000279</t>
  </si>
  <si>
    <t>+ILS/-USD 3.8135 26-02-24 (10) -330</t>
  </si>
  <si>
    <t>10000282</t>
  </si>
  <si>
    <t>+ILS/-USD 3.8307 04-12-23 (10) -118</t>
  </si>
  <si>
    <t>10000460</t>
  </si>
  <si>
    <t>+ILS/-USD 3.8367 04-12-23 (10) -143</t>
  </si>
  <si>
    <t>10000456</t>
  </si>
  <si>
    <t>+USD/-ILS 3.5625 30-11-23 (10) -195</t>
  </si>
  <si>
    <t>10000264</t>
  </si>
  <si>
    <t>+USD/-ILS 3.567 16-11-23 (10) -230</t>
  </si>
  <si>
    <t>10000974</t>
  </si>
  <si>
    <t>+USD/-ILS 3.6223 04-12-23 (10) -377</t>
  </si>
  <si>
    <t>10000440</t>
  </si>
  <si>
    <t>+USD/-ILS 3.643 11-10-23 (20) -145</t>
  </si>
  <si>
    <t>10000120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</si>
  <si>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</si>
  <si>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</si>
  <si>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</si>
  <si>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</si>
  <si>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</si>
  <si>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</si>
  <si>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</si>
  <si>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</si>
  <si>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</si>
  <si>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</si>
  <si>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</si>
  <si>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</si>
  <si>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</si>
  <si>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</si>
  <si>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</si>
  <si>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</si>
  <si>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</si>
  <si>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</si>
  <si>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</si>
  <si>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</si>
  <si>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+AUD/-USD 0.641715 16-01-24 (10) +30.15</t>
  </si>
  <si>
    <t>10000455</t>
  </si>
  <si>
    <t>+EUR/-USD 1.1063 10-01-24 (10) +107</t>
  </si>
  <si>
    <t>10000258</t>
  </si>
  <si>
    <t>+GBP/-USD 1.25785 11-03-24 (10) +2.5</t>
  </si>
  <si>
    <t>10001031</t>
  </si>
  <si>
    <t>+USD/-AUD 0.651 16-01-24 (10) +32</t>
  </si>
  <si>
    <t>10000452</t>
  </si>
  <si>
    <t>+USD/-AUD 0.68695 16-01-24 (10) +34.5</t>
  </si>
  <si>
    <t>10000447</t>
  </si>
  <si>
    <t>+USD/-CAD 1.3424 22-01-24 (10) -32</t>
  </si>
  <si>
    <t>10000453</t>
  </si>
  <si>
    <t>+USD/-EUR 1.05772 13-02-24 (10) +68.2</t>
  </si>
  <si>
    <t>10000458</t>
  </si>
  <si>
    <t>+USD/-EUR 1.07355 13-02-24 (10) +72.5</t>
  </si>
  <si>
    <t>10000457</t>
  </si>
  <si>
    <t>+USD/-EUR 1.0759 06-11-23 (10) +89</t>
  </si>
  <si>
    <t>10000960</t>
  </si>
  <si>
    <t>+USD/-EUR 1.08165 04-03-24 (10) +95.5</t>
  </si>
  <si>
    <t>10001043</t>
  </si>
  <si>
    <t>10000284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</si>
  <si>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</si>
  <si>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</si>
  <si>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</si>
  <si>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</si>
  <si>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</si>
  <si>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10001049</t>
  </si>
  <si>
    <t>+USD/-EUR 1.08345 25-03-24 (20) +98.5</t>
  </si>
  <si>
    <t>10001051</t>
  </si>
  <si>
    <t>+USD/-EUR 1.1099 13-02-24 (10) +109</t>
  </si>
  <si>
    <t>10000451</t>
  </si>
  <si>
    <t>+USD/-EUR 1.11079 10-01-24 (10) +112.9</t>
  </si>
  <si>
    <t>10000979</t>
  </si>
  <si>
    <t>10000253</t>
  </si>
  <si>
    <t>+USD/-EUR 1.11352 27-02-24 (10) +111</t>
  </si>
  <si>
    <t>10001019</t>
  </si>
  <si>
    <t>+USD/-EUR 1.11501 27-02-24 (20) +110.1</t>
  </si>
  <si>
    <t>10001021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</si>
  <si>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</si>
  <si>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</si>
  <si>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</si>
  <si>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</si>
  <si>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</si>
  <si>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10001001</t>
  </si>
  <si>
    <t>+USD/-GBP 1.21621 11-01-24 (10) +9.1</t>
  </si>
  <si>
    <t>10000459</t>
  </si>
  <si>
    <t>+USD/-GBP 1.2692 11-03-24 (10) +1</t>
  </si>
  <si>
    <t>10001023</t>
  </si>
  <si>
    <t>+USD/-GBP 1.27056 11-01-24 (10) -12.4</t>
  </si>
  <si>
    <t>10000993</t>
  </si>
  <si>
    <t>10000445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</si>
  <si>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</si>
  <si>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</si>
  <si>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</si>
  <si>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</si>
  <si>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</si>
  <si>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</si>
  <si>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ISHARES IBOXX INV GR CORP BD</t>
  </si>
  <si>
    <t>10001064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</si>
  <si>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</si>
  <si>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</si>
  <si>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</si>
  <si>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</si>
  <si>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</si>
  <si>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</si>
  <si>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</si>
  <si>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</si>
  <si>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</si>
  <si>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</si>
  <si>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</si>
  <si>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</si>
  <si>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</si>
  <si>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</si>
  <si>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</si>
  <si>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יו בנק</t>
  </si>
  <si>
    <t>30026000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</si>
  <si>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</si>
  <si>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</si>
  <si>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</si>
  <si>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</si>
  <si>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</si>
  <si>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</si>
  <si>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</si>
  <si>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</si>
  <si>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</si>
  <si>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</si>
  <si>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</si>
  <si>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</si>
  <si>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</si>
  <si>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</si>
  <si>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</si>
  <si>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</si>
  <si>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</si>
  <si>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</si>
  <si>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</si>
  <si>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</si>
  <si>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</si>
  <si>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</si>
  <si>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</si>
  <si>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</si>
  <si>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</si>
  <si>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</si>
  <si>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</si>
  <si>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</si>
  <si>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</si>
  <si>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</si>
  <si>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</si>
  <si>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</si>
  <si>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</si>
  <si>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</si>
  <si>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</si>
  <si>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</si>
  <si>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</si>
  <si>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</si>
  <si>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</si>
  <si>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</si>
  <si>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</si>
  <si>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</si>
  <si>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</si>
  <si>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</si>
  <si>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</si>
  <si>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</si>
  <si>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</si>
  <si>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</si>
  <si>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</si>
  <si>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</si>
  <si>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</si>
  <si>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</si>
  <si>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</si>
  <si>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</si>
  <si>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</si>
  <si>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</si>
  <si>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</si>
  <si>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</si>
  <si>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</si>
  <si>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</si>
  <si>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</si>
  <si>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</si>
  <si>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</si>
  <si>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</si>
  <si>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</si>
  <si>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</si>
  <si>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</si>
  <si>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</si>
  <si>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</si>
  <si>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</si>
  <si>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</si>
  <si>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</si>
  <si>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</si>
  <si>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</si>
  <si>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</si>
  <si>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</si>
  <si>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</si>
  <si>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</si>
  <si>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</si>
  <si>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</si>
  <si>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</si>
  <si>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</si>
  <si>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</si>
  <si>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</si>
  <si>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</si>
  <si>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</si>
  <si>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</si>
  <si>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</si>
  <si>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</si>
  <si>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</si>
  <si>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</si>
  <si>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</si>
  <si>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</si>
  <si>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</si>
  <si>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</si>
  <si>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</si>
  <si>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</si>
  <si>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</si>
  <si>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</si>
  <si>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</si>
  <si>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</si>
  <si>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</si>
  <si>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</si>
  <si>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</si>
  <si>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</si>
  <si>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</si>
  <si>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</si>
  <si>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</si>
  <si>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</si>
  <si>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</si>
  <si>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</si>
  <si>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</si>
  <si>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</si>
  <si>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</si>
  <si>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</si>
  <si>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</si>
  <si>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</si>
  <si>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</si>
  <si>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</si>
  <si>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</si>
  <si>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</si>
  <si>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</si>
  <si>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</si>
  <si>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</si>
  <si>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</si>
  <si>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</si>
  <si>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</si>
  <si>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</si>
  <si>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</si>
  <si>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</si>
  <si>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</si>
  <si>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</si>
  <si>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</si>
  <si>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</si>
  <si>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</si>
  <si>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</si>
  <si>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</si>
  <si>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</si>
  <si>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</si>
  <si>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</si>
  <si>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</si>
  <si>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</si>
  <si>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</si>
  <si>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</si>
  <si>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</si>
  <si>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</si>
  <si>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</si>
  <si>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</si>
  <si>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</si>
  <si>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</si>
  <si>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</si>
  <si>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</si>
  <si>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</si>
  <si>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</si>
  <si>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</si>
  <si>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</si>
  <si>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</si>
  <si>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</si>
  <si>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</si>
  <si>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</si>
  <si>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</si>
  <si>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</si>
  <si>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</si>
  <si>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</si>
  <si>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</si>
  <si>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</si>
  <si>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</si>
  <si>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</si>
  <si>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</si>
  <si>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</si>
  <si>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</si>
  <si>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</si>
  <si>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</si>
  <si>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</si>
  <si>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</si>
  <si>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</si>
  <si>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</si>
  <si>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</si>
  <si>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</si>
  <si>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</si>
  <si>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</si>
  <si>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</si>
  <si>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</si>
  <si>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</si>
  <si>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</si>
  <si>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</si>
  <si>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</si>
  <si>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</si>
  <si>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</si>
  <si>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</si>
  <si>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</si>
  <si>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</si>
  <si>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</si>
  <si>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</si>
  <si>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</si>
  <si>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</si>
  <si>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</si>
  <si>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</si>
  <si>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</si>
  <si>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סה"כ כתבי אופציה</t>
  </si>
  <si>
    <t>סה"כ אופציות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</si>
  <si>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</si>
  <si>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</si>
  <si>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</si>
  <si>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</si>
  <si>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</si>
  <si>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</si>
  <si>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</si>
  <si>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</si>
  <si>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</si>
  <si>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</si>
  <si>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נע"מ אלביט</t>
  </si>
  <si>
    <t>סה"כ בישראל</t>
  </si>
  <si>
    <t>סה"כ בחו"ל</t>
  </si>
  <si>
    <t>Ares Capital Europe IV</t>
  </si>
  <si>
    <t>Ares Capital Europe V</t>
  </si>
  <si>
    <t>Audax Direct Lending Solutions</t>
  </si>
  <si>
    <t>Audax Direct Lending Solutions Fund II B-1</t>
  </si>
  <si>
    <t>ICG Senior Debt Partners Fund 5-A (EUR) SCSp</t>
  </si>
  <si>
    <t>ICG Senior Debt Partners III</t>
  </si>
  <si>
    <t>ICG Senior Debt Partners IV</t>
  </si>
  <si>
    <t>Kartesia Credit Opportunities VI SCS</t>
  </si>
  <si>
    <t>Kartesia Senior Opportunities II SCS SICAV-RAIF</t>
  </si>
  <si>
    <t>KASS Unlevered II S,a.r.l</t>
  </si>
  <si>
    <t>Klirmark Opportunity III</t>
  </si>
  <si>
    <t>Oak Hill Advisors - OCREDIT</t>
  </si>
  <si>
    <t>Permira Credit Solutions III</t>
  </si>
  <si>
    <t>Permira Credit Solutions IV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</si>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</sst>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5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9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readingOrder="2"/>
    </xf>
    <xf numFmtId="166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9" fontId="26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2" sqref="G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135</v>
      </c>
      <c r="C1" s="67" t="s" vm="1">
        <v>208</v>
      </c>
    </row>
    <row r="2" spans="1:4">
      <c r="B2" s="46" t="s">
        <v>134</v>
      </c>
      <c r="C2" s="67" t="s">
        <v>209</v>
      </c>
    </row>
    <row r="3" spans="1:4">
      <c r="B3" s="46" t="s">
        <v>136</v>
      </c>
      <c r="C3" s="67" t="s">
        <v>210</v>
      </c>
    </row>
    <row r="4" spans="1:4">
      <c r="B4" s="46" t="s">
        <v>137</v>
      </c>
      <c r="C4" s="67">
        <v>2144</v>
      </c>
    </row>
    <row r="6" spans="1:4" ht="26.25" customHeight="1">
      <c r="B6" s="146" t="s">
        <v>145</v>
      </c>
      <c r="C6" s="147"/>
      <c r="D6" s="148"/>
    </row>
    <row r="7" spans="1:4" s="9" customFormat="1">
      <c r="B7" s="21"/>
      <c r="C7" s="22" t="s">
        <v>104</v>
      </c>
      <c r="D7" s="23" t="s">
        <v>102</v>
      </c>
    </row>
    <row r="8" spans="1:4" s="9" customFormat="1">
      <c r="B8" s="21"/>
      <c r="C8" s="24" t="s">
        <v>189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144</v>
      </c>
      <c r="C10" s="110">
        <f>C11+C12+C23+C33+C34+C35+C36+C37</f>
        <v>261906.06193446706</v>
      </c>
      <c r="D10" s="111">
        <f>C10/$C$42</f>
        <v>1</v>
      </c>
    </row>
    <row r="11" spans="1:4">
      <c r="A11" s="42" t="s">
        <v>115</v>
      </c>
      <c r="B11" s="27" t="s">
        <v>146</v>
      </c>
      <c r="C11" s="110">
        <f>מזומנים!J10</f>
        <v>12901.43594836</v>
      </c>
      <c r="D11" s="111">
        <f t="shared" ref="D11:D42" si="0">C11/$C$42</f>
        <v>4.9259783653225024E-2</v>
      </c>
    </row>
    <row r="12" spans="1:4">
      <c r="B12" s="27" t="s">
        <v>147</v>
      </c>
      <c r="C12" s="110">
        <f>SUM(C13:C22)</f>
        <v>146303.01082392604</v>
      </c>
      <c r="D12" s="111">
        <f t="shared" si="0"/>
        <v>0.55860872307924403</v>
      </c>
    </row>
    <row r="13" spans="1:4">
      <c r="A13" s="44" t="s">
        <v>115</v>
      </c>
      <c r="B13" s="28" t="s">
        <v>65</v>
      </c>
      <c r="C13" s="110" vm="2">
        <v>69479.07453458602</v>
      </c>
      <c r="D13" s="111">
        <f t="shared" si="0"/>
        <v>0.2652824223364893</v>
      </c>
    </row>
    <row r="14" spans="1:4">
      <c r="A14" s="44" t="s">
        <v>115</v>
      </c>
      <c r="B14" s="28" t="s">
        <v>66</v>
      </c>
      <c r="C14" s="110">
        <v>0</v>
      </c>
      <c r="D14" s="111">
        <f t="shared" si="0"/>
        <v>0</v>
      </c>
    </row>
    <row r="15" spans="1:4">
      <c r="A15" s="44" t="s">
        <v>115</v>
      </c>
      <c r="B15" s="28" t="s">
        <v>67</v>
      </c>
      <c r="C15" s="110">
        <f>'אג"ח קונצרני'!R11</f>
        <v>71604.642863790024</v>
      </c>
      <c r="D15" s="111">
        <f t="shared" si="0"/>
        <v>0.27339818839972713</v>
      </c>
    </row>
    <row r="16" spans="1:4">
      <c r="A16" s="44" t="s">
        <v>115</v>
      </c>
      <c r="B16" s="28" t="s">
        <v>68</v>
      </c>
      <c r="C16" s="110">
        <v>0</v>
      </c>
      <c r="D16" s="111">
        <f t="shared" si="0"/>
        <v>0</v>
      </c>
    </row>
    <row r="17" spans="1:4">
      <c r="A17" s="44" t="s">
        <v>115</v>
      </c>
      <c r="B17" s="28" t="s">
        <v>202</v>
      </c>
      <c r="C17" s="110" vm="3">
        <v>2924.2465841030007</v>
      </c>
      <c r="D17" s="111">
        <f t="shared" si="0"/>
        <v>1.11652497177965E-2</v>
      </c>
    </row>
    <row r="18" spans="1:4">
      <c r="A18" s="44" t="s">
        <v>115</v>
      </c>
      <c r="B18" s="28" t="s">
        <v>69</v>
      </c>
      <c r="C18" s="110" vm="4">
        <v>2380.3776555760001</v>
      </c>
      <c r="D18" s="111">
        <f t="shared" si="0"/>
        <v>9.0886695710449324E-3</v>
      </c>
    </row>
    <row r="19" spans="1:4">
      <c r="A19" s="44" t="s">
        <v>115</v>
      </c>
      <c r="B19" s="28" t="s">
        <v>70</v>
      </c>
      <c r="C19" s="110">
        <v>0</v>
      </c>
      <c r="D19" s="111">
        <f t="shared" si="0"/>
        <v>0</v>
      </c>
    </row>
    <row r="20" spans="1:4">
      <c r="A20" s="44" t="s">
        <v>115</v>
      </c>
      <c r="B20" s="28" t="s">
        <v>71</v>
      </c>
      <c r="C20" s="110">
        <v>0</v>
      </c>
      <c r="D20" s="111">
        <f t="shared" si="0"/>
        <v>0</v>
      </c>
    </row>
    <row r="21" spans="1:4">
      <c r="A21" s="44" t="s">
        <v>115</v>
      </c>
      <c r="B21" s="28" t="s">
        <v>72</v>
      </c>
      <c r="C21" s="110" vm="5">
        <v>-85.330814129000018</v>
      </c>
      <c r="D21" s="111">
        <f t="shared" si="0"/>
        <v>-3.2580694581384336E-4</v>
      </c>
    </row>
    <row r="22" spans="1:4">
      <c r="A22" s="44" t="s">
        <v>115</v>
      </c>
      <c r="B22" s="28" t="s">
        <v>73</v>
      </c>
      <c r="C22" s="110">
        <v>0</v>
      </c>
      <c r="D22" s="111">
        <f t="shared" si="0"/>
        <v>0</v>
      </c>
    </row>
    <row r="23" spans="1:4">
      <c r="B23" s="27" t="s">
        <v>148</v>
      </c>
      <c r="C23" s="110">
        <f>SUM(C24:C32)</f>
        <v>74312.296723829</v>
      </c>
      <c r="D23" s="111">
        <f t="shared" si="0"/>
        <v>0.28373645182150492</v>
      </c>
    </row>
    <row r="24" spans="1:4">
      <c r="A24" s="44" t="s">
        <v>115</v>
      </c>
      <c r="B24" s="28" t="s">
        <v>74</v>
      </c>
      <c r="C24" s="110" vm="6">
        <v>70386.666298598007</v>
      </c>
      <c r="D24" s="111">
        <f t="shared" si="0"/>
        <v>0.26874775550712471</v>
      </c>
    </row>
    <row r="25" spans="1:4">
      <c r="A25" s="44" t="s">
        <v>115</v>
      </c>
      <c r="B25" s="28" t="s">
        <v>75</v>
      </c>
      <c r="C25" s="110" vm="7">
        <v>348.12198656000004</v>
      </c>
      <c r="D25" s="111">
        <f t="shared" si="0"/>
        <v>1.3291864418438148E-3</v>
      </c>
    </row>
    <row r="26" spans="1:4">
      <c r="A26" s="44" t="s">
        <v>115</v>
      </c>
      <c r="B26" s="28" t="s">
        <v>67</v>
      </c>
      <c r="C26" s="110" vm="8">
        <v>3088.6569155330003</v>
      </c>
      <c r="D26" s="111">
        <f t="shared" si="0"/>
        <v>1.1792995140012566E-2</v>
      </c>
    </row>
    <row r="27" spans="1:4">
      <c r="A27" s="44" t="s">
        <v>115</v>
      </c>
      <c r="B27" s="28" t="s">
        <v>76</v>
      </c>
      <c r="C27" s="110" vm="9">
        <v>9.0041637000000008E-2</v>
      </c>
      <c r="D27" s="111">
        <f t="shared" si="0"/>
        <v>3.4379363476714724E-7</v>
      </c>
    </row>
    <row r="28" spans="1:4">
      <c r="A28" s="44" t="s">
        <v>115</v>
      </c>
      <c r="B28" s="28" t="s">
        <v>77</v>
      </c>
      <c r="C28" s="110" vm="10">
        <v>983.46008089600014</v>
      </c>
      <c r="D28" s="111">
        <f t="shared" si="0"/>
        <v>3.7550107608508771E-3</v>
      </c>
    </row>
    <row r="29" spans="1:4">
      <c r="A29" s="44" t="s">
        <v>115</v>
      </c>
      <c r="B29" s="28" t="s">
        <v>78</v>
      </c>
      <c r="C29" s="110">
        <v>0</v>
      </c>
      <c r="D29" s="111">
        <f t="shared" si="0"/>
        <v>0</v>
      </c>
    </row>
    <row r="30" spans="1:4">
      <c r="A30" s="44" t="s">
        <v>115</v>
      </c>
      <c r="B30" s="28" t="s">
        <v>171</v>
      </c>
      <c r="C30" s="110">
        <v>0</v>
      </c>
      <c r="D30" s="111">
        <f t="shared" si="0"/>
        <v>0</v>
      </c>
    </row>
    <row r="31" spans="1:4">
      <c r="A31" s="44" t="s">
        <v>115</v>
      </c>
      <c r="B31" s="28" t="s">
        <v>99</v>
      </c>
      <c r="C31" s="110" vm="11">
        <v>-494.6985993950002</v>
      </c>
      <c r="D31" s="111">
        <f t="shared" si="0"/>
        <v>-1.8888398219617439E-3</v>
      </c>
    </row>
    <row r="32" spans="1:4">
      <c r="A32" s="44" t="s">
        <v>115</v>
      </c>
      <c r="B32" s="28" t="s">
        <v>79</v>
      </c>
      <c r="C32" s="110">
        <v>0</v>
      </c>
      <c r="D32" s="111">
        <f t="shared" si="0"/>
        <v>0</v>
      </c>
    </row>
    <row r="33" spans="1:4">
      <c r="A33" s="44" t="s">
        <v>115</v>
      </c>
      <c r="B33" s="27" t="s">
        <v>149</v>
      </c>
      <c r="C33" s="110">
        <f>הלוואות!P10</f>
        <v>28426.848363225992</v>
      </c>
      <c r="D33" s="111">
        <f t="shared" si="0"/>
        <v>0.10853833681153523</v>
      </c>
    </row>
    <row r="34" spans="1:4">
      <c r="A34" s="44" t="s">
        <v>115</v>
      </c>
      <c r="B34" s="27" t="s">
        <v>150</v>
      </c>
      <c r="C34" s="110">
        <v>0</v>
      </c>
      <c r="D34" s="111">
        <f t="shared" si="0"/>
        <v>0</v>
      </c>
    </row>
    <row r="35" spans="1:4">
      <c r="A35" s="44" t="s">
        <v>115</v>
      </c>
      <c r="B35" s="27" t="s">
        <v>151</v>
      </c>
      <c r="C35" s="110">
        <v>0</v>
      </c>
      <c r="D35" s="111">
        <f t="shared" si="0"/>
        <v>0</v>
      </c>
    </row>
    <row r="36" spans="1:4">
      <c r="A36" s="44" t="s">
        <v>115</v>
      </c>
      <c r="B36" s="45" t="s">
        <v>152</v>
      </c>
      <c r="C36" s="110">
        <v>0</v>
      </c>
      <c r="D36" s="111">
        <f t="shared" si="0"/>
        <v>0</v>
      </c>
    </row>
    <row r="37" spans="1:4">
      <c r="A37" s="44" t="s">
        <v>115</v>
      </c>
      <c r="B37" s="27" t="s">
        <v>153</v>
      </c>
      <c r="C37" s="110">
        <f>'השקעות אחרות '!I10</f>
        <v>-37.529924873999995</v>
      </c>
      <c r="D37" s="111">
        <f t="shared" si="0"/>
        <v>-1.4329536550929686E-4</v>
      </c>
    </row>
    <row r="38" spans="1:4">
      <c r="A38" s="44"/>
      <c r="B38" s="55" t="s">
        <v>155</v>
      </c>
      <c r="C38" s="110">
        <f>SUM(C39:C41)</f>
        <v>0</v>
      </c>
      <c r="D38" s="111">
        <f t="shared" si="0"/>
        <v>0</v>
      </c>
    </row>
    <row r="39" spans="1:4">
      <c r="A39" s="44" t="s">
        <v>115</v>
      </c>
      <c r="B39" s="56" t="s">
        <v>156</v>
      </c>
      <c r="C39" s="110">
        <v>0</v>
      </c>
      <c r="D39" s="111">
        <f t="shared" si="0"/>
        <v>0</v>
      </c>
    </row>
    <row r="40" spans="1:4">
      <c r="A40" s="44" t="s">
        <v>115</v>
      </c>
      <c r="B40" s="56" t="s">
        <v>187</v>
      </c>
      <c r="C40" s="110">
        <v>0</v>
      </c>
      <c r="D40" s="111">
        <f t="shared" si="0"/>
        <v>0</v>
      </c>
    </row>
    <row r="41" spans="1:4">
      <c r="A41" s="44" t="s">
        <v>115</v>
      </c>
      <c r="B41" s="56" t="s">
        <v>157</v>
      </c>
      <c r="C41" s="110">
        <v>0</v>
      </c>
      <c r="D41" s="111">
        <f t="shared" si="0"/>
        <v>0</v>
      </c>
    </row>
    <row r="42" spans="1:4">
      <c r="B42" s="56" t="s">
        <v>80</v>
      </c>
      <c r="C42" s="110">
        <f>C38+C10</f>
        <v>261906.06193446706</v>
      </c>
      <c r="D42" s="111">
        <f t="shared" si="0"/>
        <v>1</v>
      </c>
    </row>
    <row r="43" spans="1:4">
      <c r="A43" s="44" t="s">
        <v>115</v>
      </c>
      <c r="B43" s="56" t="s">
        <v>154</v>
      </c>
      <c r="C43" s="110">
        <f>'יתרת התחייבות להשקעה'!C10</f>
        <v>5704.8124985082259</v>
      </c>
      <c r="D43" s="111"/>
    </row>
    <row r="44" spans="1:4">
      <c r="B44" s="5" t="s">
        <v>103</v>
      </c>
    </row>
    <row r="45" spans="1:4">
      <c r="C45" s="62" t="s">
        <v>142</v>
      </c>
      <c r="D45" s="34" t="s">
        <v>98</v>
      </c>
    </row>
    <row r="46" spans="1:4">
      <c r="C46" s="63" t="s">
        <v>0</v>
      </c>
      <c r="D46" s="23" t="s">
        <v>1</v>
      </c>
    </row>
    <row r="47" spans="1:4">
      <c r="C47" s="112" t="s">
        <v>125</v>
      </c>
      <c r="D47" s="113" vm="12">
        <v>2.4773999999999998</v>
      </c>
    </row>
    <row r="48" spans="1:4">
      <c r="C48" s="112" t="s">
        <v>132</v>
      </c>
      <c r="D48" s="113">
        <v>0.76144962166467534</v>
      </c>
    </row>
    <row r="49" spans="2:4">
      <c r="C49" s="112" t="s">
        <v>129</v>
      </c>
      <c r="D49" s="113" vm="13">
        <v>2.8424999999999998</v>
      </c>
    </row>
    <row r="50" spans="2:4">
      <c r="B50" s="11"/>
      <c r="C50" s="112" t="s">
        <v>1474</v>
      </c>
      <c r="D50" s="113" vm="14">
        <v>4.2</v>
      </c>
    </row>
    <row r="51" spans="2:4">
      <c r="C51" s="112" t="s">
        <v>123</v>
      </c>
      <c r="D51" s="113" vm="15">
        <v>4.0530999999999997</v>
      </c>
    </row>
    <row r="52" spans="2:4">
      <c r="C52" s="112" t="s">
        <v>124</v>
      </c>
      <c r="D52" s="113" vm="16">
        <v>4.6779000000000002</v>
      </c>
    </row>
    <row r="53" spans="2:4">
      <c r="C53" s="112" t="s">
        <v>126</v>
      </c>
      <c r="D53" s="113">
        <v>0.48832814016447873</v>
      </c>
    </row>
    <row r="54" spans="2:4">
      <c r="C54" s="112" t="s">
        <v>130</v>
      </c>
      <c r="D54" s="113">
        <v>2.5659999999999999E-2</v>
      </c>
    </row>
    <row r="55" spans="2:4">
      <c r="C55" s="112" t="s">
        <v>131</v>
      </c>
      <c r="D55" s="113">
        <v>0.21951275516061627</v>
      </c>
    </row>
    <row r="56" spans="2:4">
      <c r="C56" s="112" t="s">
        <v>128</v>
      </c>
      <c r="D56" s="113" vm="17">
        <v>0.54359999999999997</v>
      </c>
    </row>
    <row r="57" spans="2:4">
      <c r="C57" s="112" t="s">
        <v>1475</v>
      </c>
      <c r="D57" s="113">
        <v>2.2928704</v>
      </c>
    </row>
    <row r="58" spans="2:4">
      <c r="C58" s="112" t="s">
        <v>127</v>
      </c>
      <c r="D58" s="113" vm="18">
        <v>0.35270000000000001</v>
      </c>
    </row>
    <row r="59" spans="2:4">
      <c r="C59" s="112" t="s">
        <v>121</v>
      </c>
      <c r="D59" s="113" vm="19">
        <v>3.8239999999999998</v>
      </c>
    </row>
    <row r="60" spans="2:4">
      <c r="C60" s="112" t="s">
        <v>133</v>
      </c>
      <c r="D60" s="113" vm="20">
        <v>0.2031</v>
      </c>
    </row>
    <row r="61" spans="2:4">
      <c r="C61" s="112" t="s">
        <v>1476</v>
      </c>
      <c r="D61" s="113" vm="21">
        <v>0.36</v>
      </c>
    </row>
    <row r="62" spans="2:4">
      <c r="C62" s="112" t="s">
        <v>1477</v>
      </c>
      <c r="D62" s="113">
        <v>3.9578505476717096E-2</v>
      </c>
    </row>
    <row r="63" spans="2:4">
      <c r="C63" s="112" t="s">
        <v>1478</v>
      </c>
      <c r="D63" s="113">
        <v>0.52397917237599345</v>
      </c>
    </row>
    <row r="64" spans="2:4">
      <c r="C64" s="112" t="s">
        <v>122</v>
      </c>
      <c r="D64" s="113">
        <v>1</v>
      </c>
    </row>
    <row r="65" spans="3:4">
      <c r="C65" s="114"/>
      <c r="D65" s="114"/>
    </row>
    <row r="66" spans="3:4">
      <c r="C66" s="114"/>
      <c r="D66" s="114"/>
    </row>
    <row r="67" spans="3:4">
      <c r="C67" s="115"/>
      <c r="D67" s="11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135</v>
      </c>
      <c r="C1" s="67" t="s" vm="1">
        <v>208</v>
      </c>
    </row>
    <row r="2" spans="2:13">
      <c r="B2" s="46" t="s">
        <v>134</v>
      </c>
      <c r="C2" s="67" t="s">
        <v>209</v>
      </c>
    </row>
    <row r="3" spans="2:13">
      <c r="B3" s="46" t="s">
        <v>136</v>
      </c>
      <c r="C3" s="67" t="s">
        <v>210</v>
      </c>
    </row>
    <row r="4" spans="2:13">
      <c r="B4" s="46" t="s">
        <v>137</v>
      </c>
      <c r="C4" s="67">
        <v>2144</v>
      </c>
    </row>
    <row r="6" spans="2:13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3" ht="26.25" customHeight="1">
      <c r="B7" s="149" t="s">
        <v>88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  <c r="M7" s="3"/>
    </row>
    <row r="8" spans="2:13" s="3" customFormat="1" ht="78.75">
      <c r="B8" s="21" t="s">
        <v>109</v>
      </c>
      <c r="C8" s="29" t="s">
        <v>42</v>
      </c>
      <c r="D8" s="29" t="s">
        <v>112</v>
      </c>
      <c r="E8" s="29" t="s">
        <v>61</v>
      </c>
      <c r="F8" s="29" t="s">
        <v>96</v>
      </c>
      <c r="G8" s="29" t="s">
        <v>186</v>
      </c>
      <c r="H8" s="29" t="s">
        <v>185</v>
      </c>
      <c r="I8" s="29" t="s">
        <v>57</v>
      </c>
      <c r="J8" s="29" t="s">
        <v>54</v>
      </c>
      <c r="K8" s="29" t="s">
        <v>138</v>
      </c>
      <c r="L8" s="30" t="s">
        <v>140</v>
      </c>
    </row>
    <row r="9" spans="2:13" s="3" customFormat="1">
      <c r="B9" s="14"/>
      <c r="C9" s="29"/>
      <c r="D9" s="29"/>
      <c r="E9" s="29"/>
      <c r="F9" s="29"/>
      <c r="G9" s="15" t="s">
        <v>193</v>
      </c>
      <c r="H9" s="15"/>
      <c r="I9" s="15" t="s">
        <v>189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25" t="s">
        <v>1691</v>
      </c>
      <c r="C11" s="91"/>
      <c r="D11" s="91"/>
      <c r="E11" s="91"/>
      <c r="F11" s="91"/>
      <c r="G11" s="91"/>
      <c r="H11" s="91"/>
      <c r="I11" s="126">
        <v>0</v>
      </c>
      <c r="J11" s="91"/>
      <c r="K11" s="127">
        <v>0</v>
      </c>
      <c r="L11" s="127">
        <v>0</v>
      </c>
    </row>
    <row r="12" spans="2:13">
      <c r="B12" s="121" t="s">
        <v>201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3">
      <c r="B13" s="121" t="s">
        <v>105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13">
      <c r="B14" s="121" t="s">
        <v>184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3">
      <c r="B15" s="121" t="s">
        <v>192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13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</row>
    <row r="433" spans="2:12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2:12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</row>
    <row r="435" spans="2:12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</row>
    <row r="436" spans="2:12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</row>
    <row r="437" spans="2:12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2:12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</row>
    <row r="439" spans="2:12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</row>
    <row r="440" spans="2:12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</row>
    <row r="441" spans="2:12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</row>
    <row r="442" spans="2:12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</row>
    <row r="443" spans="2:12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</row>
    <row r="444" spans="2:12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</row>
    <row r="445" spans="2:12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</row>
    <row r="446" spans="2:12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</row>
    <row r="447" spans="2:12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</row>
    <row r="448" spans="2:12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</row>
    <row r="449" spans="2:12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</row>
    <row r="450" spans="2:12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</row>
    <row r="451" spans="2:12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</row>
    <row r="452" spans="2:12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</row>
    <row r="453" spans="2:12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</row>
    <row r="454" spans="2:12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</row>
    <row r="455" spans="2:12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</row>
    <row r="456" spans="2:12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</row>
    <row r="457" spans="2:12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</row>
    <row r="458" spans="2:12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</row>
    <row r="459" spans="2:12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</row>
    <row r="460" spans="2:12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</row>
    <row r="461" spans="2:12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</row>
    <row r="462" spans="2:12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</row>
    <row r="463" spans="2:12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</row>
    <row r="464" spans="2:12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</row>
    <row r="465" spans="2:12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</row>
    <row r="466" spans="2:12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</row>
    <row r="467" spans="2:12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</row>
    <row r="468" spans="2:12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</row>
    <row r="469" spans="2:12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</row>
    <row r="470" spans="2:12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</row>
    <row r="471" spans="2:12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</row>
    <row r="472" spans="2:12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</row>
    <row r="473" spans="2:12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</row>
    <row r="474" spans="2:12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</row>
    <row r="475" spans="2:12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</row>
    <row r="476" spans="2:12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</row>
    <row r="477" spans="2:12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</row>
    <row r="478" spans="2:12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</row>
    <row r="479" spans="2:12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</row>
    <row r="480" spans="2:12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</row>
    <row r="481" spans="2:12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</row>
    <row r="482" spans="2:12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</row>
    <row r="483" spans="2:12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</row>
    <row r="484" spans="2:12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</row>
    <row r="485" spans="2:12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</row>
    <row r="486" spans="2:12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</row>
    <row r="487" spans="2:12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</row>
    <row r="488" spans="2:12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</row>
    <row r="489" spans="2:12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</row>
    <row r="490" spans="2:12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</row>
    <row r="491" spans="2:12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</row>
    <row r="492" spans="2:12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</row>
    <row r="493" spans="2:12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</row>
    <row r="494" spans="2:12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</row>
    <row r="495" spans="2:12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</row>
    <row r="496" spans="2:12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</row>
    <row r="497" spans="2:12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</row>
    <row r="498" spans="2:12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</row>
    <row r="499" spans="2:12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</row>
    <row r="500" spans="2:12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</row>
    <row r="501" spans="2:12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</row>
    <row r="502" spans="2:12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</row>
    <row r="503" spans="2:12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</row>
    <row r="504" spans="2:12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</row>
    <row r="505" spans="2:12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</row>
    <row r="506" spans="2:12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</row>
    <row r="507" spans="2:12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</row>
    <row r="508" spans="2:12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</row>
    <row r="509" spans="2:12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</row>
    <row r="510" spans="2:12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</row>
    <row r="511" spans="2:12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</row>
    <row r="512" spans="2:12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</row>
    <row r="513" spans="2:12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</row>
    <row r="514" spans="2:12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</row>
    <row r="515" spans="2:12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</row>
    <row r="516" spans="2:12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</row>
    <row r="517" spans="2:12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</row>
    <row r="518" spans="2:12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</row>
    <row r="519" spans="2:12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</row>
    <row r="520" spans="2:12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</row>
    <row r="521" spans="2:12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</row>
    <row r="522" spans="2:12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</row>
    <row r="523" spans="2:12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</row>
    <row r="524" spans="2:12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</row>
    <row r="525" spans="2:12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</row>
    <row r="526" spans="2:12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</row>
    <row r="527" spans="2:12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</row>
    <row r="528" spans="2:12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</row>
    <row r="529" spans="2:12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</row>
    <row r="530" spans="2:12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</row>
    <row r="531" spans="2:12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</row>
    <row r="532" spans="2:12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</row>
    <row r="533" spans="2:12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</row>
    <row r="534" spans="2:12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</row>
    <row r="535" spans="2:12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</row>
    <row r="536" spans="2:12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</row>
    <row r="537" spans="2:12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</row>
    <row r="538" spans="2:12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</row>
    <row r="539" spans="2:12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</row>
    <row r="540" spans="2:12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</row>
    <row r="541" spans="2:12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</row>
    <row r="542" spans="2:12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</row>
    <row r="543" spans="2:12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</row>
    <row r="544" spans="2:12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</row>
    <row r="545" spans="2:12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</row>
    <row r="546" spans="2:12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</row>
    <row r="547" spans="2:12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</row>
    <row r="548" spans="2:12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</row>
    <row r="549" spans="2:12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</row>
    <row r="550" spans="2:12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</row>
    <row r="551" spans="2:12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</row>
    <row r="552" spans="2:12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</row>
    <row r="553" spans="2:12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</row>
    <row r="554" spans="2:12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</row>
    <row r="555" spans="2:12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</row>
    <row r="556" spans="2:12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</row>
    <row r="557" spans="2:12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</row>
    <row r="558" spans="2:12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</row>
    <row r="559" spans="2:12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</row>
    <row r="560" spans="2:12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</row>
    <row r="561" spans="2:12">
      <c r="B561" s="117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</row>
    <row r="562" spans="2:12">
      <c r="B562" s="117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</row>
    <row r="563" spans="2:12">
      <c r="B563" s="117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</row>
    <row r="564" spans="2:12">
      <c r="B564" s="117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</row>
    <row r="565" spans="2:12">
      <c r="B565" s="117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</row>
    <row r="566" spans="2:12">
      <c r="B566" s="117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</row>
    <row r="567" spans="2:12">
      <c r="B567" s="117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</row>
    <row r="568" spans="2:12">
      <c r="B568" s="117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</row>
    <row r="569" spans="2:12">
      <c r="B569" s="117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</row>
    <row r="570" spans="2:12">
      <c r="B570" s="117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</row>
    <row r="571" spans="2:12">
      <c r="B571" s="117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</row>
    <row r="572" spans="2:12">
      <c r="B572" s="117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</row>
    <row r="573" spans="2:12">
      <c r="B573" s="117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</row>
    <row r="574" spans="2:12">
      <c r="B574" s="117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</row>
    <row r="575" spans="2:12">
      <c r="B575" s="117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</row>
    <row r="576" spans="2:12">
      <c r="B576" s="117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</row>
    <row r="577" spans="2:12">
      <c r="B577" s="117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</row>
    <row r="578" spans="2:12">
      <c r="B578" s="117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</row>
    <row r="579" spans="2:12">
      <c r="B579" s="117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</row>
    <row r="580" spans="2:12">
      <c r="B580" s="117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</row>
    <row r="581" spans="2:12">
      <c r="B581" s="117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</row>
    <row r="582" spans="2:12">
      <c r="B582" s="117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</row>
    <row r="583" spans="2:12">
      <c r="B583" s="117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</row>
    <row r="584" spans="2:12">
      <c r="B584" s="117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</row>
    <row r="585" spans="2:12">
      <c r="B585" s="117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</row>
    <row r="586" spans="2:12">
      <c r="B586" s="117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49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9.570312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135</v>
      </c>
      <c r="C1" s="67" t="s" vm="1">
        <v>208</v>
      </c>
    </row>
    <row r="2" spans="1:11">
      <c r="B2" s="46" t="s">
        <v>134</v>
      </c>
      <c r="C2" s="67" t="s">
        <v>209</v>
      </c>
    </row>
    <row r="3" spans="1:11">
      <c r="B3" s="46" t="s">
        <v>136</v>
      </c>
      <c r="C3" s="67" t="s">
        <v>210</v>
      </c>
    </row>
    <row r="4" spans="1:11">
      <c r="B4" s="46" t="s">
        <v>137</v>
      </c>
      <c r="C4" s="67">
        <v>2144</v>
      </c>
    </row>
    <row r="6" spans="1:11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1:11" ht="26.25" customHeight="1">
      <c r="B7" s="149" t="s">
        <v>89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1:11" s="3" customFormat="1" ht="78.75">
      <c r="A8" s="2"/>
      <c r="B8" s="21" t="s">
        <v>109</v>
      </c>
      <c r="C8" s="29" t="s">
        <v>42</v>
      </c>
      <c r="D8" s="29" t="s">
        <v>112</v>
      </c>
      <c r="E8" s="29" t="s">
        <v>61</v>
      </c>
      <c r="F8" s="29" t="s">
        <v>96</v>
      </c>
      <c r="G8" s="29" t="s">
        <v>186</v>
      </c>
      <c r="H8" s="29" t="s">
        <v>185</v>
      </c>
      <c r="I8" s="29" t="s">
        <v>57</v>
      </c>
      <c r="J8" s="29" t="s">
        <v>138</v>
      </c>
      <c r="K8" s="30" t="s">
        <v>140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193</v>
      </c>
      <c r="H9" s="15"/>
      <c r="I9" s="15" t="s">
        <v>189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1" t="s">
        <v>46</v>
      </c>
      <c r="C11" s="73"/>
      <c r="D11" s="73"/>
      <c r="E11" s="73"/>
      <c r="F11" s="73"/>
      <c r="G11" s="83"/>
      <c r="H11" s="85"/>
      <c r="I11" s="83">
        <v>-85.330814129000018</v>
      </c>
      <c r="J11" s="84">
        <f>IFERROR(I11/$I$11,0)</f>
        <v>1</v>
      </c>
      <c r="K11" s="84">
        <f>I11/'סכום נכסי הקרן'!$C$42</f>
        <v>-3.2580694581384336E-4</v>
      </c>
    </row>
    <row r="12" spans="1:11">
      <c r="B12" s="90" t="s">
        <v>182</v>
      </c>
      <c r="C12" s="73"/>
      <c r="D12" s="73"/>
      <c r="E12" s="73"/>
      <c r="F12" s="73"/>
      <c r="G12" s="83"/>
      <c r="H12" s="85"/>
      <c r="I12" s="83">
        <v>-85.330814129000018</v>
      </c>
      <c r="J12" s="84">
        <f t="shared" ref="J12:J13" si="0">IFERROR(I12/$I$11,0)</f>
        <v>1</v>
      </c>
      <c r="K12" s="84">
        <f>I12/'סכום נכסי הקרן'!$C$42</f>
        <v>-3.2580694581384336E-4</v>
      </c>
    </row>
    <row r="13" spans="1:11">
      <c r="B13" s="72" t="s">
        <v>908</v>
      </c>
      <c r="C13" s="73" t="s">
        <v>909</v>
      </c>
      <c r="D13" s="86" t="s">
        <v>27</v>
      </c>
      <c r="E13" s="86" t="s">
        <v>509</v>
      </c>
      <c r="F13" s="86" t="s">
        <v>121</v>
      </c>
      <c r="G13" s="83">
        <v>8.7002150000000018</v>
      </c>
      <c r="H13" s="85">
        <v>11156.25</v>
      </c>
      <c r="I13" s="83">
        <v>-85.330814129000018</v>
      </c>
      <c r="J13" s="84">
        <f t="shared" si="0"/>
        <v>1</v>
      </c>
      <c r="K13" s="84">
        <f>I13/'סכום נכסי הקרן'!$C$42</f>
        <v>-3.2580694581384336E-4</v>
      </c>
    </row>
    <row r="14" spans="1:11">
      <c r="B14" s="72"/>
      <c r="C14" s="73"/>
      <c r="D14" s="86"/>
      <c r="E14" s="86"/>
      <c r="F14" s="86"/>
      <c r="G14" s="83"/>
      <c r="H14" s="85"/>
      <c r="I14" s="73"/>
      <c r="J14" s="84"/>
      <c r="K14" s="73"/>
    </row>
    <row r="15" spans="1:11">
      <c r="B15" s="90"/>
      <c r="C15" s="73"/>
      <c r="D15" s="73"/>
      <c r="E15" s="73"/>
      <c r="F15" s="73"/>
      <c r="G15" s="83"/>
      <c r="H15" s="85"/>
      <c r="I15" s="73"/>
      <c r="J15" s="84"/>
      <c r="K15" s="73"/>
    </row>
    <row r="16" spans="1:11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121" t="s">
        <v>201</v>
      </c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121" t="s">
        <v>105</v>
      </c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121" t="s">
        <v>184</v>
      </c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121" t="s">
        <v>192</v>
      </c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117"/>
      <c r="C115" s="129"/>
      <c r="D115" s="129"/>
      <c r="E115" s="129"/>
      <c r="F115" s="129"/>
      <c r="G115" s="129"/>
      <c r="H115" s="129"/>
      <c r="I115" s="118"/>
      <c r="J115" s="118"/>
      <c r="K115" s="129"/>
    </row>
    <row r="116" spans="2:11">
      <c r="B116" s="117"/>
      <c r="C116" s="129"/>
      <c r="D116" s="129"/>
      <c r="E116" s="129"/>
      <c r="F116" s="129"/>
      <c r="G116" s="129"/>
      <c r="H116" s="129"/>
      <c r="I116" s="118"/>
      <c r="J116" s="118"/>
      <c r="K116" s="129"/>
    </row>
    <row r="117" spans="2:11">
      <c r="B117" s="117"/>
      <c r="C117" s="129"/>
      <c r="D117" s="129"/>
      <c r="E117" s="129"/>
      <c r="F117" s="129"/>
      <c r="G117" s="129"/>
      <c r="H117" s="129"/>
      <c r="I117" s="118"/>
      <c r="J117" s="118"/>
      <c r="K117" s="129"/>
    </row>
    <row r="118" spans="2:11">
      <c r="B118" s="117"/>
      <c r="C118" s="129"/>
      <c r="D118" s="129"/>
      <c r="E118" s="129"/>
      <c r="F118" s="129"/>
      <c r="G118" s="129"/>
      <c r="H118" s="129"/>
      <c r="I118" s="118"/>
      <c r="J118" s="118"/>
      <c r="K118" s="129"/>
    </row>
    <row r="119" spans="2:11">
      <c r="B119" s="117"/>
      <c r="C119" s="129"/>
      <c r="D119" s="129"/>
      <c r="E119" s="129"/>
      <c r="F119" s="129"/>
      <c r="G119" s="129"/>
      <c r="H119" s="129"/>
      <c r="I119" s="118"/>
      <c r="J119" s="118"/>
      <c r="K119" s="129"/>
    </row>
    <row r="120" spans="2:11">
      <c r="B120" s="117"/>
      <c r="C120" s="129"/>
      <c r="D120" s="129"/>
      <c r="E120" s="129"/>
      <c r="F120" s="129"/>
      <c r="G120" s="129"/>
      <c r="H120" s="129"/>
      <c r="I120" s="118"/>
      <c r="J120" s="118"/>
      <c r="K120" s="129"/>
    </row>
    <row r="121" spans="2:11">
      <c r="B121" s="117"/>
      <c r="C121" s="129"/>
      <c r="D121" s="129"/>
      <c r="E121" s="129"/>
      <c r="F121" s="129"/>
      <c r="G121" s="129"/>
      <c r="H121" s="129"/>
      <c r="I121" s="118"/>
      <c r="J121" s="118"/>
      <c r="K121" s="129"/>
    </row>
    <row r="122" spans="2:11">
      <c r="B122" s="117"/>
      <c r="C122" s="129"/>
      <c r="D122" s="129"/>
      <c r="E122" s="129"/>
      <c r="F122" s="129"/>
      <c r="G122" s="129"/>
      <c r="H122" s="129"/>
      <c r="I122" s="118"/>
      <c r="J122" s="118"/>
      <c r="K122" s="129"/>
    </row>
    <row r="123" spans="2:11">
      <c r="B123" s="117"/>
      <c r="C123" s="129"/>
      <c r="D123" s="129"/>
      <c r="E123" s="129"/>
      <c r="F123" s="129"/>
      <c r="G123" s="129"/>
      <c r="H123" s="129"/>
      <c r="I123" s="118"/>
      <c r="J123" s="118"/>
      <c r="K123" s="129"/>
    </row>
    <row r="124" spans="2:11">
      <c r="B124" s="117"/>
      <c r="C124" s="129"/>
      <c r="D124" s="129"/>
      <c r="E124" s="129"/>
      <c r="F124" s="129"/>
      <c r="G124" s="129"/>
      <c r="H124" s="129"/>
      <c r="I124" s="118"/>
      <c r="J124" s="118"/>
      <c r="K124" s="129"/>
    </row>
    <row r="125" spans="2:11">
      <c r="B125" s="117"/>
      <c r="C125" s="129"/>
      <c r="D125" s="129"/>
      <c r="E125" s="129"/>
      <c r="F125" s="129"/>
      <c r="G125" s="129"/>
      <c r="H125" s="129"/>
      <c r="I125" s="118"/>
      <c r="J125" s="118"/>
      <c r="K125" s="129"/>
    </row>
    <row r="126" spans="2:11">
      <c r="B126" s="117"/>
      <c r="C126" s="129"/>
      <c r="D126" s="129"/>
      <c r="E126" s="129"/>
      <c r="F126" s="129"/>
      <c r="G126" s="129"/>
      <c r="H126" s="129"/>
      <c r="I126" s="118"/>
      <c r="J126" s="118"/>
      <c r="K126" s="129"/>
    </row>
    <row r="127" spans="2:11">
      <c r="B127" s="117"/>
      <c r="C127" s="129"/>
      <c r="D127" s="129"/>
      <c r="E127" s="129"/>
      <c r="F127" s="129"/>
      <c r="G127" s="129"/>
      <c r="H127" s="129"/>
      <c r="I127" s="118"/>
      <c r="J127" s="118"/>
      <c r="K127" s="129"/>
    </row>
    <row r="128" spans="2:11">
      <c r="B128" s="117"/>
      <c r="C128" s="129"/>
      <c r="D128" s="129"/>
      <c r="E128" s="129"/>
      <c r="F128" s="129"/>
      <c r="G128" s="129"/>
      <c r="H128" s="129"/>
      <c r="I128" s="118"/>
      <c r="J128" s="118"/>
      <c r="K128" s="129"/>
    </row>
    <row r="129" spans="2:11">
      <c r="B129" s="117"/>
      <c r="C129" s="129"/>
      <c r="D129" s="129"/>
      <c r="E129" s="129"/>
      <c r="F129" s="129"/>
      <c r="G129" s="129"/>
      <c r="H129" s="129"/>
      <c r="I129" s="118"/>
      <c r="J129" s="118"/>
      <c r="K129" s="129"/>
    </row>
    <row r="130" spans="2:11">
      <c r="B130" s="117"/>
      <c r="C130" s="129"/>
      <c r="D130" s="129"/>
      <c r="E130" s="129"/>
      <c r="F130" s="129"/>
      <c r="G130" s="129"/>
      <c r="H130" s="129"/>
      <c r="I130" s="118"/>
      <c r="J130" s="118"/>
      <c r="K130" s="129"/>
    </row>
    <row r="131" spans="2:11">
      <c r="B131" s="117"/>
      <c r="C131" s="129"/>
      <c r="D131" s="129"/>
      <c r="E131" s="129"/>
      <c r="F131" s="129"/>
      <c r="G131" s="129"/>
      <c r="H131" s="129"/>
      <c r="I131" s="118"/>
      <c r="J131" s="118"/>
      <c r="K131" s="129"/>
    </row>
    <row r="132" spans="2:11">
      <c r="B132" s="117"/>
      <c r="C132" s="129"/>
      <c r="D132" s="129"/>
      <c r="E132" s="129"/>
      <c r="F132" s="129"/>
      <c r="G132" s="129"/>
      <c r="H132" s="129"/>
      <c r="I132" s="118"/>
      <c r="J132" s="118"/>
      <c r="K132" s="129"/>
    </row>
    <row r="133" spans="2:11">
      <c r="B133" s="117"/>
      <c r="C133" s="129"/>
      <c r="D133" s="129"/>
      <c r="E133" s="129"/>
      <c r="F133" s="129"/>
      <c r="G133" s="129"/>
      <c r="H133" s="129"/>
      <c r="I133" s="118"/>
      <c r="J133" s="118"/>
      <c r="K133" s="129"/>
    </row>
    <row r="134" spans="2:11">
      <c r="B134" s="117"/>
      <c r="C134" s="129"/>
      <c r="D134" s="129"/>
      <c r="E134" s="129"/>
      <c r="F134" s="129"/>
      <c r="G134" s="129"/>
      <c r="H134" s="129"/>
      <c r="I134" s="118"/>
      <c r="J134" s="118"/>
      <c r="K134" s="129"/>
    </row>
    <row r="135" spans="2:11">
      <c r="B135" s="117"/>
      <c r="C135" s="129"/>
      <c r="D135" s="129"/>
      <c r="E135" s="129"/>
      <c r="F135" s="129"/>
      <c r="G135" s="129"/>
      <c r="H135" s="129"/>
      <c r="I135" s="118"/>
      <c r="J135" s="118"/>
      <c r="K135" s="129"/>
    </row>
    <row r="136" spans="2:11">
      <c r="B136" s="117"/>
      <c r="C136" s="129"/>
      <c r="D136" s="129"/>
      <c r="E136" s="129"/>
      <c r="F136" s="129"/>
      <c r="G136" s="129"/>
      <c r="H136" s="129"/>
      <c r="I136" s="118"/>
      <c r="J136" s="118"/>
      <c r="K136" s="129"/>
    </row>
    <row r="137" spans="2:11">
      <c r="B137" s="117"/>
      <c r="C137" s="129"/>
      <c r="D137" s="129"/>
      <c r="E137" s="129"/>
      <c r="F137" s="129"/>
      <c r="G137" s="129"/>
      <c r="H137" s="129"/>
      <c r="I137" s="118"/>
      <c r="J137" s="118"/>
      <c r="K137" s="129"/>
    </row>
    <row r="138" spans="2:11">
      <c r="B138" s="117"/>
      <c r="C138" s="129"/>
      <c r="D138" s="129"/>
      <c r="E138" s="129"/>
      <c r="F138" s="129"/>
      <c r="G138" s="129"/>
      <c r="H138" s="129"/>
      <c r="I138" s="118"/>
      <c r="J138" s="118"/>
      <c r="K138" s="129"/>
    </row>
    <row r="139" spans="2:11">
      <c r="B139" s="117"/>
      <c r="C139" s="129"/>
      <c r="D139" s="129"/>
      <c r="E139" s="129"/>
      <c r="F139" s="129"/>
      <c r="G139" s="129"/>
      <c r="H139" s="129"/>
      <c r="I139" s="118"/>
      <c r="J139" s="118"/>
      <c r="K139" s="129"/>
    </row>
    <row r="140" spans="2:11">
      <c r="B140" s="117"/>
      <c r="C140" s="129"/>
      <c r="D140" s="129"/>
      <c r="E140" s="129"/>
      <c r="F140" s="129"/>
      <c r="G140" s="129"/>
      <c r="H140" s="129"/>
      <c r="I140" s="118"/>
      <c r="J140" s="118"/>
      <c r="K140" s="129"/>
    </row>
    <row r="141" spans="2:11">
      <c r="B141" s="117"/>
      <c r="C141" s="129"/>
      <c r="D141" s="129"/>
      <c r="E141" s="129"/>
      <c r="F141" s="129"/>
      <c r="G141" s="129"/>
      <c r="H141" s="129"/>
      <c r="I141" s="118"/>
      <c r="J141" s="118"/>
      <c r="K141" s="129"/>
    </row>
    <row r="142" spans="2:11">
      <c r="B142" s="117"/>
      <c r="C142" s="129"/>
      <c r="D142" s="129"/>
      <c r="E142" s="129"/>
      <c r="F142" s="129"/>
      <c r="G142" s="129"/>
      <c r="H142" s="129"/>
      <c r="I142" s="118"/>
      <c r="J142" s="118"/>
      <c r="K142" s="129"/>
    </row>
    <row r="143" spans="2:11">
      <c r="B143" s="117"/>
      <c r="C143" s="129"/>
      <c r="D143" s="129"/>
      <c r="E143" s="129"/>
      <c r="F143" s="129"/>
      <c r="G143" s="129"/>
      <c r="H143" s="129"/>
      <c r="I143" s="118"/>
      <c r="J143" s="118"/>
      <c r="K143" s="129"/>
    </row>
    <row r="144" spans="2:11">
      <c r="B144" s="117"/>
      <c r="C144" s="129"/>
      <c r="D144" s="129"/>
      <c r="E144" s="129"/>
      <c r="F144" s="129"/>
      <c r="G144" s="129"/>
      <c r="H144" s="129"/>
      <c r="I144" s="118"/>
      <c r="J144" s="118"/>
      <c r="K144" s="129"/>
    </row>
    <row r="145" spans="2:11">
      <c r="B145" s="117"/>
      <c r="C145" s="129"/>
      <c r="D145" s="129"/>
      <c r="E145" s="129"/>
      <c r="F145" s="129"/>
      <c r="G145" s="129"/>
      <c r="H145" s="129"/>
      <c r="I145" s="118"/>
      <c r="J145" s="118"/>
      <c r="K145" s="129"/>
    </row>
    <row r="146" spans="2:11">
      <c r="B146" s="117"/>
      <c r="C146" s="129"/>
      <c r="D146" s="129"/>
      <c r="E146" s="129"/>
      <c r="F146" s="129"/>
      <c r="G146" s="129"/>
      <c r="H146" s="129"/>
      <c r="I146" s="118"/>
      <c r="J146" s="118"/>
      <c r="K146" s="129"/>
    </row>
    <row r="147" spans="2:11">
      <c r="B147" s="117"/>
      <c r="C147" s="129"/>
      <c r="D147" s="129"/>
      <c r="E147" s="129"/>
      <c r="F147" s="129"/>
      <c r="G147" s="129"/>
      <c r="H147" s="129"/>
      <c r="I147" s="118"/>
      <c r="J147" s="118"/>
      <c r="K147" s="129"/>
    </row>
    <row r="148" spans="2:11">
      <c r="B148" s="117"/>
      <c r="C148" s="129"/>
      <c r="D148" s="129"/>
      <c r="E148" s="129"/>
      <c r="F148" s="129"/>
      <c r="G148" s="129"/>
      <c r="H148" s="129"/>
      <c r="I148" s="118"/>
      <c r="J148" s="118"/>
      <c r="K148" s="129"/>
    </row>
    <row r="149" spans="2:11">
      <c r="B149" s="117"/>
      <c r="C149" s="129"/>
      <c r="D149" s="129"/>
      <c r="E149" s="129"/>
      <c r="F149" s="129"/>
      <c r="G149" s="129"/>
      <c r="H149" s="129"/>
      <c r="I149" s="118"/>
      <c r="J149" s="118"/>
      <c r="K149" s="129"/>
    </row>
    <row r="150" spans="2:11">
      <c r="B150" s="117"/>
      <c r="C150" s="129"/>
      <c r="D150" s="129"/>
      <c r="E150" s="129"/>
      <c r="F150" s="129"/>
      <c r="G150" s="129"/>
      <c r="H150" s="129"/>
      <c r="I150" s="118"/>
      <c r="J150" s="118"/>
      <c r="K150" s="129"/>
    </row>
    <row r="151" spans="2:11">
      <c r="B151" s="117"/>
      <c r="C151" s="129"/>
      <c r="D151" s="129"/>
      <c r="E151" s="129"/>
      <c r="F151" s="129"/>
      <c r="G151" s="129"/>
      <c r="H151" s="129"/>
      <c r="I151" s="118"/>
      <c r="J151" s="118"/>
      <c r="K151" s="129"/>
    </row>
    <row r="152" spans="2:11">
      <c r="B152" s="117"/>
      <c r="C152" s="129"/>
      <c r="D152" s="129"/>
      <c r="E152" s="129"/>
      <c r="F152" s="129"/>
      <c r="G152" s="129"/>
      <c r="H152" s="129"/>
      <c r="I152" s="118"/>
      <c r="J152" s="118"/>
      <c r="K152" s="129"/>
    </row>
    <row r="153" spans="2:11">
      <c r="B153" s="117"/>
      <c r="C153" s="129"/>
      <c r="D153" s="129"/>
      <c r="E153" s="129"/>
      <c r="F153" s="129"/>
      <c r="G153" s="129"/>
      <c r="H153" s="129"/>
      <c r="I153" s="118"/>
      <c r="J153" s="118"/>
      <c r="K153" s="129"/>
    </row>
    <row r="154" spans="2:11">
      <c r="B154" s="117"/>
      <c r="C154" s="129"/>
      <c r="D154" s="129"/>
      <c r="E154" s="129"/>
      <c r="F154" s="129"/>
      <c r="G154" s="129"/>
      <c r="H154" s="129"/>
      <c r="I154" s="118"/>
      <c r="J154" s="118"/>
      <c r="K154" s="129"/>
    </row>
    <row r="155" spans="2:11">
      <c r="B155" s="117"/>
      <c r="C155" s="129"/>
      <c r="D155" s="129"/>
      <c r="E155" s="129"/>
      <c r="F155" s="129"/>
      <c r="G155" s="129"/>
      <c r="H155" s="129"/>
      <c r="I155" s="118"/>
      <c r="J155" s="118"/>
      <c r="K155" s="129"/>
    </row>
    <row r="156" spans="2:11">
      <c r="B156" s="117"/>
      <c r="C156" s="129"/>
      <c r="D156" s="129"/>
      <c r="E156" s="129"/>
      <c r="F156" s="129"/>
      <c r="G156" s="129"/>
      <c r="H156" s="129"/>
      <c r="I156" s="118"/>
      <c r="J156" s="118"/>
      <c r="K156" s="129"/>
    </row>
    <row r="157" spans="2:11">
      <c r="B157" s="117"/>
      <c r="C157" s="129"/>
      <c r="D157" s="129"/>
      <c r="E157" s="129"/>
      <c r="F157" s="129"/>
      <c r="G157" s="129"/>
      <c r="H157" s="129"/>
      <c r="I157" s="118"/>
      <c r="J157" s="118"/>
      <c r="K157" s="129"/>
    </row>
    <row r="158" spans="2:11">
      <c r="B158" s="117"/>
      <c r="C158" s="129"/>
      <c r="D158" s="129"/>
      <c r="E158" s="129"/>
      <c r="F158" s="129"/>
      <c r="G158" s="129"/>
      <c r="H158" s="129"/>
      <c r="I158" s="118"/>
      <c r="J158" s="118"/>
      <c r="K158" s="129"/>
    </row>
    <row r="159" spans="2:11">
      <c r="B159" s="117"/>
      <c r="C159" s="129"/>
      <c r="D159" s="129"/>
      <c r="E159" s="129"/>
      <c r="F159" s="129"/>
      <c r="G159" s="129"/>
      <c r="H159" s="129"/>
      <c r="I159" s="118"/>
      <c r="J159" s="118"/>
      <c r="K159" s="129"/>
    </row>
    <row r="160" spans="2:11">
      <c r="B160" s="117"/>
      <c r="C160" s="129"/>
      <c r="D160" s="129"/>
      <c r="E160" s="129"/>
      <c r="F160" s="129"/>
      <c r="G160" s="129"/>
      <c r="H160" s="129"/>
      <c r="I160" s="118"/>
      <c r="J160" s="118"/>
      <c r="K160" s="129"/>
    </row>
    <row r="161" spans="2:11">
      <c r="B161" s="117"/>
      <c r="C161" s="129"/>
      <c r="D161" s="129"/>
      <c r="E161" s="129"/>
      <c r="F161" s="129"/>
      <c r="G161" s="129"/>
      <c r="H161" s="129"/>
      <c r="I161" s="118"/>
      <c r="J161" s="118"/>
      <c r="K161" s="129"/>
    </row>
    <row r="162" spans="2:11">
      <c r="B162" s="117"/>
      <c r="C162" s="129"/>
      <c r="D162" s="129"/>
      <c r="E162" s="129"/>
      <c r="F162" s="129"/>
      <c r="G162" s="129"/>
      <c r="H162" s="129"/>
      <c r="I162" s="118"/>
      <c r="J162" s="118"/>
      <c r="K162" s="129"/>
    </row>
    <row r="163" spans="2:11">
      <c r="B163" s="117"/>
      <c r="C163" s="129"/>
      <c r="D163" s="129"/>
      <c r="E163" s="129"/>
      <c r="F163" s="129"/>
      <c r="G163" s="129"/>
      <c r="H163" s="129"/>
      <c r="I163" s="118"/>
      <c r="J163" s="118"/>
      <c r="K163" s="129"/>
    </row>
    <row r="164" spans="2:11">
      <c r="B164" s="117"/>
      <c r="C164" s="129"/>
      <c r="D164" s="129"/>
      <c r="E164" s="129"/>
      <c r="F164" s="129"/>
      <c r="G164" s="129"/>
      <c r="H164" s="129"/>
      <c r="I164" s="118"/>
      <c r="J164" s="118"/>
      <c r="K164" s="129"/>
    </row>
    <row r="165" spans="2:11">
      <c r="B165" s="117"/>
      <c r="C165" s="129"/>
      <c r="D165" s="129"/>
      <c r="E165" s="129"/>
      <c r="F165" s="129"/>
      <c r="G165" s="129"/>
      <c r="H165" s="129"/>
      <c r="I165" s="118"/>
      <c r="J165" s="118"/>
      <c r="K165" s="129"/>
    </row>
    <row r="166" spans="2:11">
      <c r="B166" s="117"/>
      <c r="C166" s="129"/>
      <c r="D166" s="129"/>
      <c r="E166" s="129"/>
      <c r="F166" s="129"/>
      <c r="G166" s="129"/>
      <c r="H166" s="129"/>
      <c r="I166" s="118"/>
      <c r="J166" s="118"/>
      <c r="K166" s="129"/>
    </row>
    <row r="167" spans="2:11">
      <c r="B167" s="117"/>
      <c r="C167" s="129"/>
      <c r="D167" s="129"/>
      <c r="E167" s="129"/>
      <c r="F167" s="129"/>
      <c r="G167" s="129"/>
      <c r="H167" s="129"/>
      <c r="I167" s="118"/>
      <c r="J167" s="118"/>
      <c r="K167" s="129"/>
    </row>
    <row r="168" spans="2:11">
      <c r="B168" s="117"/>
      <c r="C168" s="129"/>
      <c r="D168" s="129"/>
      <c r="E168" s="129"/>
      <c r="F168" s="129"/>
      <c r="G168" s="129"/>
      <c r="H168" s="129"/>
      <c r="I168" s="118"/>
      <c r="J168" s="118"/>
      <c r="K168" s="129"/>
    </row>
    <row r="169" spans="2:11">
      <c r="B169" s="117"/>
      <c r="C169" s="129"/>
      <c r="D169" s="129"/>
      <c r="E169" s="129"/>
      <c r="F169" s="129"/>
      <c r="G169" s="129"/>
      <c r="H169" s="129"/>
      <c r="I169" s="118"/>
      <c r="J169" s="118"/>
      <c r="K169" s="129"/>
    </row>
    <row r="170" spans="2:11">
      <c r="B170" s="117"/>
      <c r="C170" s="129"/>
      <c r="D170" s="129"/>
      <c r="E170" s="129"/>
      <c r="F170" s="129"/>
      <c r="G170" s="129"/>
      <c r="H170" s="129"/>
      <c r="I170" s="118"/>
      <c r="J170" s="118"/>
      <c r="K170" s="129"/>
    </row>
    <row r="171" spans="2:11">
      <c r="B171" s="117"/>
      <c r="C171" s="129"/>
      <c r="D171" s="129"/>
      <c r="E171" s="129"/>
      <c r="F171" s="129"/>
      <c r="G171" s="129"/>
      <c r="H171" s="129"/>
      <c r="I171" s="118"/>
      <c r="J171" s="118"/>
      <c r="K171" s="129"/>
    </row>
    <row r="172" spans="2:11">
      <c r="B172" s="117"/>
      <c r="C172" s="129"/>
      <c r="D172" s="129"/>
      <c r="E172" s="129"/>
      <c r="F172" s="129"/>
      <c r="G172" s="129"/>
      <c r="H172" s="129"/>
      <c r="I172" s="118"/>
      <c r="J172" s="118"/>
      <c r="K172" s="129"/>
    </row>
    <row r="173" spans="2:11">
      <c r="B173" s="117"/>
      <c r="C173" s="129"/>
      <c r="D173" s="129"/>
      <c r="E173" s="129"/>
      <c r="F173" s="129"/>
      <c r="G173" s="129"/>
      <c r="H173" s="129"/>
      <c r="I173" s="118"/>
      <c r="J173" s="118"/>
      <c r="K173" s="129"/>
    </row>
    <row r="174" spans="2:11">
      <c r="B174" s="117"/>
      <c r="C174" s="129"/>
      <c r="D174" s="129"/>
      <c r="E174" s="129"/>
      <c r="F174" s="129"/>
      <c r="G174" s="129"/>
      <c r="H174" s="129"/>
      <c r="I174" s="118"/>
      <c r="J174" s="118"/>
      <c r="K174" s="129"/>
    </row>
    <row r="175" spans="2:11">
      <c r="B175" s="117"/>
      <c r="C175" s="129"/>
      <c r="D175" s="129"/>
      <c r="E175" s="129"/>
      <c r="F175" s="129"/>
      <c r="G175" s="129"/>
      <c r="H175" s="129"/>
      <c r="I175" s="118"/>
      <c r="J175" s="118"/>
      <c r="K175" s="129"/>
    </row>
    <row r="176" spans="2:11">
      <c r="B176" s="117"/>
      <c r="C176" s="129"/>
      <c r="D176" s="129"/>
      <c r="E176" s="129"/>
      <c r="F176" s="129"/>
      <c r="G176" s="129"/>
      <c r="H176" s="129"/>
      <c r="I176" s="118"/>
      <c r="J176" s="118"/>
      <c r="K176" s="129"/>
    </row>
    <row r="177" spans="2:11">
      <c r="B177" s="117"/>
      <c r="C177" s="129"/>
      <c r="D177" s="129"/>
      <c r="E177" s="129"/>
      <c r="F177" s="129"/>
      <c r="G177" s="129"/>
      <c r="H177" s="129"/>
      <c r="I177" s="118"/>
      <c r="J177" s="118"/>
      <c r="K177" s="129"/>
    </row>
    <row r="178" spans="2:11">
      <c r="B178" s="117"/>
      <c r="C178" s="129"/>
      <c r="D178" s="129"/>
      <c r="E178" s="129"/>
      <c r="F178" s="129"/>
      <c r="G178" s="129"/>
      <c r="H178" s="129"/>
      <c r="I178" s="118"/>
      <c r="J178" s="118"/>
      <c r="K178" s="129"/>
    </row>
    <row r="179" spans="2:11">
      <c r="B179" s="117"/>
      <c r="C179" s="129"/>
      <c r="D179" s="129"/>
      <c r="E179" s="129"/>
      <c r="F179" s="129"/>
      <c r="G179" s="129"/>
      <c r="H179" s="129"/>
      <c r="I179" s="118"/>
      <c r="J179" s="118"/>
      <c r="K179" s="129"/>
    </row>
    <row r="180" spans="2:11">
      <c r="B180" s="117"/>
      <c r="C180" s="129"/>
      <c r="D180" s="129"/>
      <c r="E180" s="129"/>
      <c r="F180" s="129"/>
      <c r="G180" s="129"/>
      <c r="H180" s="129"/>
      <c r="I180" s="118"/>
      <c r="J180" s="118"/>
      <c r="K180" s="129"/>
    </row>
    <row r="181" spans="2:11">
      <c r="B181" s="117"/>
      <c r="C181" s="129"/>
      <c r="D181" s="129"/>
      <c r="E181" s="129"/>
      <c r="F181" s="129"/>
      <c r="G181" s="129"/>
      <c r="H181" s="129"/>
      <c r="I181" s="118"/>
      <c r="J181" s="118"/>
      <c r="K181" s="129"/>
    </row>
    <row r="182" spans="2:11">
      <c r="B182" s="117"/>
      <c r="C182" s="129"/>
      <c r="D182" s="129"/>
      <c r="E182" s="129"/>
      <c r="F182" s="129"/>
      <c r="G182" s="129"/>
      <c r="H182" s="129"/>
      <c r="I182" s="118"/>
      <c r="J182" s="118"/>
      <c r="K182" s="129"/>
    </row>
    <row r="183" spans="2:11">
      <c r="B183" s="117"/>
      <c r="C183" s="129"/>
      <c r="D183" s="129"/>
      <c r="E183" s="129"/>
      <c r="F183" s="129"/>
      <c r="G183" s="129"/>
      <c r="H183" s="129"/>
      <c r="I183" s="118"/>
      <c r="J183" s="118"/>
      <c r="K183" s="129"/>
    </row>
    <row r="184" spans="2:11">
      <c r="B184" s="117"/>
      <c r="C184" s="129"/>
      <c r="D184" s="129"/>
      <c r="E184" s="129"/>
      <c r="F184" s="129"/>
      <c r="G184" s="129"/>
      <c r="H184" s="129"/>
      <c r="I184" s="118"/>
      <c r="J184" s="118"/>
      <c r="K184" s="129"/>
    </row>
    <row r="185" spans="2:11">
      <c r="B185" s="117"/>
      <c r="C185" s="129"/>
      <c r="D185" s="129"/>
      <c r="E185" s="129"/>
      <c r="F185" s="129"/>
      <c r="G185" s="129"/>
      <c r="H185" s="129"/>
      <c r="I185" s="118"/>
      <c r="J185" s="118"/>
      <c r="K185" s="129"/>
    </row>
    <row r="186" spans="2:11">
      <c r="B186" s="117"/>
      <c r="C186" s="129"/>
      <c r="D186" s="129"/>
      <c r="E186" s="129"/>
      <c r="F186" s="129"/>
      <c r="G186" s="129"/>
      <c r="H186" s="129"/>
      <c r="I186" s="118"/>
      <c r="J186" s="118"/>
      <c r="K186" s="129"/>
    </row>
    <row r="187" spans="2:11">
      <c r="B187" s="117"/>
      <c r="C187" s="129"/>
      <c r="D187" s="129"/>
      <c r="E187" s="129"/>
      <c r="F187" s="129"/>
      <c r="G187" s="129"/>
      <c r="H187" s="129"/>
      <c r="I187" s="118"/>
      <c r="J187" s="118"/>
      <c r="K187" s="129"/>
    </row>
    <row r="188" spans="2:11">
      <c r="B188" s="117"/>
      <c r="C188" s="129"/>
      <c r="D188" s="129"/>
      <c r="E188" s="129"/>
      <c r="F188" s="129"/>
      <c r="G188" s="129"/>
      <c r="H188" s="129"/>
      <c r="I188" s="118"/>
      <c r="J188" s="118"/>
      <c r="K188" s="129"/>
    </row>
    <row r="189" spans="2:11">
      <c r="B189" s="117"/>
      <c r="C189" s="129"/>
      <c r="D189" s="129"/>
      <c r="E189" s="129"/>
      <c r="F189" s="129"/>
      <c r="G189" s="129"/>
      <c r="H189" s="129"/>
      <c r="I189" s="118"/>
      <c r="J189" s="118"/>
      <c r="K189" s="129"/>
    </row>
    <row r="190" spans="2:11">
      <c r="B190" s="117"/>
      <c r="C190" s="129"/>
      <c r="D190" s="129"/>
      <c r="E190" s="129"/>
      <c r="F190" s="129"/>
      <c r="G190" s="129"/>
      <c r="H190" s="129"/>
      <c r="I190" s="118"/>
      <c r="J190" s="118"/>
      <c r="K190" s="129"/>
    </row>
    <row r="191" spans="2:11">
      <c r="B191" s="117"/>
      <c r="C191" s="129"/>
      <c r="D191" s="129"/>
      <c r="E191" s="129"/>
      <c r="F191" s="129"/>
      <c r="G191" s="129"/>
      <c r="H191" s="129"/>
      <c r="I191" s="118"/>
      <c r="J191" s="118"/>
      <c r="K191" s="129"/>
    </row>
    <row r="192" spans="2:11">
      <c r="B192" s="117"/>
      <c r="C192" s="129"/>
      <c r="D192" s="129"/>
      <c r="E192" s="129"/>
      <c r="F192" s="129"/>
      <c r="G192" s="129"/>
      <c r="H192" s="129"/>
      <c r="I192" s="118"/>
      <c r="J192" s="118"/>
      <c r="K192" s="129"/>
    </row>
    <row r="193" spans="2:11">
      <c r="B193" s="117"/>
      <c r="C193" s="129"/>
      <c r="D193" s="129"/>
      <c r="E193" s="129"/>
      <c r="F193" s="129"/>
      <c r="G193" s="129"/>
      <c r="H193" s="129"/>
      <c r="I193" s="118"/>
      <c r="J193" s="118"/>
      <c r="K193" s="129"/>
    </row>
    <row r="194" spans="2:11">
      <c r="B194" s="117"/>
      <c r="C194" s="129"/>
      <c r="D194" s="129"/>
      <c r="E194" s="129"/>
      <c r="F194" s="129"/>
      <c r="G194" s="129"/>
      <c r="H194" s="129"/>
      <c r="I194" s="118"/>
      <c r="J194" s="118"/>
      <c r="K194" s="129"/>
    </row>
    <row r="195" spans="2:11">
      <c r="B195" s="117"/>
      <c r="C195" s="129"/>
      <c r="D195" s="129"/>
      <c r="E195" s="129"/>
      <c r="F195" s="129"/>
      <c r="G195" s="129"/>
      <c r="H195" s="129"/>
      <c r="I195" s="118"/>
      <c r="J195" s="118"/>
      <c r="K195" s="129"/>
    </row>
    <row r="196" spans="2:11">
      <c r="B196" s="117"/>
      <c r="C196" s="129"/>
      <c r="D196" s="129"/>
      <c r="E196" s="129"/>
      <c r="F196" s="129"/>
      <c r="G196" s="129"/>
      <c r="H196" s="129"/>
      <c r="I196" s="118"/>
      <c r="J196" s="118"/>
      <c r="K196" s="129"/>
    </row>
    <row r="197" spans="2:11">
      <c r="B197" s="117"/>
      <c r="C197" s="129"/>
      <c r="D197" s="129"/>
      <c r="E197" s="129"/>
      <c r="F197" s="129"/>
      <c r="G197" s="129"/>
      <c r="H197" s="129"/>
      <c r="I197" s="118"/>
      <c r="J197" s="118"/>
      <c r="K197" s="129"/>
    </row>
    <row r="198" spans="2:11">
      <c r="B198" s="117"/>
      <c r="C198" s="129"/>
      <c r="D198" s="129"/>
      <c r="E198" s="129"/>
      <c r="F198" s="129"/>
      <c r="G198" s="129"/>
      <c r="H198" s="129"/>
      <c r="I198" s="118"/>
      <c r="J198" s="118"/>
      <c r="K198" s="129"/>
    </row>
    <row r="199" spans="2:11">
      <c r="B199" s="117"/>
      <c r="C199" s="129"/>
      <c r="D199" s="129"/>
      <c r="E199" s="129"/>
      <c r="F199" s="129"/>
      <c r="G199" s="129"/>
      <c r="H199" s="129"/>
      <c r="I199" s="118"/>
      <c r="J199" s="118"/>
      <c r="K199" s="129"/>
    </row>
    <row r="200" spans="2:11">
      <c r="B200" s="117"/>
      <c r="C200" s="129"/>
      <c r="D200" s="129"/>
      <c r="E200" s="129"/>
      <c r="F200" s="129"/>
      <c r="G200" s="129"/>
      <c r="H200" s="129"/>
      <c r="I200" s="118"/>
      <c r="J200" s="118"/>
      <c r="K200" s="129"/>
    </row>
    <row r="201" spans="2:11">
      <c r="B201" s="117"/>
      <c r="C201" s="129"/>
      <c r="D201" s="129"/>
      <c r="E201" s="129"/>
      <c r="F201" s="129"/>
      <c r="G201" s="129"/>
      <c r="H201" s="129"/>
      <c r="I201" s="118"/>
      <c r="J201" s="118"/>
      <c r="K201" s="129"/>
    </row>
    <row r="202" spans="2:11">
      <c r="B202" s="117"/>
      <c r="C202" s="129"/>
      <c r="D202" s="129"/>
      <c r="E202" s="129"/>
      <c r="F202" s="129"/>
      <c r="G202" s="129"/>
      <c r="H202" s="129"/>
      <c r="I202" s="118"/>
      <c r="J202" s="118"/>
      <c r="K202" s="129"/>
    </row>
    <row r="203" spans="2:11">
      <c r="B203" s="117"/>
      <c r="C203" s="129"/>
      <c r="D203" s="129"/>
      <c r="E203" s="129"/>
      <c r="F203" s="129"/>
      <c r="G203" s="129"/>
      <c r="H203" s="129"/>
      <c r="I203" s="118"/>
      <c r="J203" s="118"/>
      <c r="K203" s="129"/>
    </row>
    <row r="204" spans="2:11">
      <c r="B204" s="117"/>
      <c r="C204" s="129"/>
      <c r="D204" s="129"/>
      <c r="E204" s="129"/>
      <c r="F204" s="129"/>
      <c r="G204" s="129"/>
      <c r="H204" s="129"/>
      <c r="I204" s="118"/>
      <c r="J204" s="118"/>
      <c r="K204" s="129"/>
    </row>
    <row r="205" spans="2:11">
      <c r="B205" s="117"/>
      <c r="C205" s="129"/>
      <c r="D205" s="129"/>
      <c r="E205" s="129"/>
      <c r="F205" s="129"/>
      <c r="G205" s="129"/>
      <c r="H205" s="129"/>
      <c r="I205" s="118"/>
      <c r="J205" s="118"/>
      <c r="K205" s="129"/>
    </row>
    <row r="206" spans="2:11">
      <c r="B206" s="117"/>
      <c r="C206" s="129"/>
      <c r="D206" s="129"/>
      <c r="E206" s="129"/>
      <c r="F206" s="129"/>
      <c r="G206" s="129"/>
      <c r="H206" s="129"/>
      <c r="I206" s="118"/>
      <c r="J206" s="118"/>
      <c r="K206" s="129"/>
    </row>
    <row r="207" spans="2:11">
      <c r="B207" s="117"/>
      <c r="C207" s="129"/>
      <c r="D207" s="129"/>
      <c r="E207" s="129"/>
      <c r="F207" s="129"/>
      <c r="G207" s="129"/>
      <c r="H207" s="129"/>
      <c r="I207" s="118"/>
      <c r="J207" s="118"/>
      <c r="K207" s="129"/>
    </row>
    <row r="208" spans="2:11">
      <c r="B208" s="117"/>
      <c r="C208" s="129"/>
      <c r="D208" s="129"/>
      <c r="E208" s="129"/>
      <c r="F208" s="129"/>
      <c r="G208" s="129"/>
      <c r="H208" s="129"/>
      <c r="I208" s="118"/>
      <c r="J208" s="118"/>
      <c r="K208" s="129"/>
    </row>
    <row r="209" spans="2:11">
      <c r="B209" s="117"/>
      <c r="C209" s="129"/>
      <c r="D209" s="129"/>
      <c r="E209" s="129"/>
      <c r="F209" s="129"/>
      <c r="G209" s="129"/>
      <c r="H209" s="129"/>
      <c r="I209" s="118"/>
      <c r="J209" s="118"/>
      <c r="K209" s="129"/>
    </row>
    <row r="210" spans="2:11">
      <c r="B210" s="117"/>
      <c r="C210" s="129"/>
      <c r="D210" s="129"/>
      <c r="E210" s="129"/>
      <c r="F210" s="129"/>
      <c r="G210" s="129"/>
      <c r="H210" s="129"/>
      <c r="I210" s="118"/>
      <c r="J210" s="118"/>
      <c r="K210" s="129"/>
    </row>
    <row r="211" spans="2:11">
      <c r="B211" s="117"/>
      <c r="C211" s="129"/>
      <c r="D211" s="129"/>
      <c r="E211" s="129"/>
      <c r="F211" s="129"/>
      <c r="G211" s="129"/>
      <c r="H211" s="129"/>
      <c r="I211" s="118"/>
      <c r="J211" s="118"/>
      <c r="K211" s="129"/>
    </row>
    <row r="212" spans="2:11">
      <c r="B212" s="117"/>
      <c r="C212" s="129"/>
      <c r="D212" s="129"/>
      <c r="E212" s="129"/>
      <c r="F212" s="129"/>
      <c r="G212" s="129"/>
      <c r="H212" s="129"/>
      <c r="I212" s="118"/>
      <c r="J212" s="118"/>
      <c r="K212" s="129"/>
    </row>
    <row r="213" spans="2:11">
      <c r="B213" s="117"/>
      <c r="C213" s="129"/>
      <c r="D213" s="129"/>
      <c r="E213" s="129"/>
      <c r="F213" s="129"/>
      <c r="G213" s="129"/>
      <c r="H213" s="129"/>
      <c r="I213" s="118"/>
      <c r="J213" s="118"/>
      <c r="K213" s="129"/>
    </row>
    <row r="214" spans="2:11">
      <c r="B214" s="117"/>
      <c r="C214" s="129"/>
      <c r="D214" s="129"/>
      <c r="E214" s="129"/>
      <c r="F214" s="129"/>
      <c r="G214" s="129"/>
      <c r="H214" s="129"/>
      <c r="I214" s="118"/>
      <c r="J214" s="118"/>
      <c r="K214" s="129"/>
    </row>
    <row r="215" spans="2:11">
      <c r="B215" s="117"/>
      <c r="C215" s="129"/>
      <c r="D215" s="129"/>
      <c r="E215" s="129"/>
      <c r="F215" s="129"/>
      <c r="G215" s="129"/>
      <c r="H215" s="129"/>
      <c r="I215" s="118"/>
      <c r="J215" s="118"/>
      <c r="K215" s="129"/>
    </row>
    <row r="216" spans="2:11">
      <c r="B216" s="117"/>
      <c r="C216" s="129"/>
      <c r="D216" s="129"/>
      <c r="E216" s="129"/>
      <c r="F216" s="129"/>
      <c r="G216" s="129"/>
      <c r="H216" s="129"/>
      <c r="I216" s="118"/>
      <c r="J216" s="118"/>
      <c r="K216" s="129"/>
    </row>
    <row r="217" spans="2:11">
      <c r="B217" s="117"/>
      <c r="C217" s="129"/>
      <c r="D217" s="129"/>
      <c r="E217" s="129"/>
      <c r="F217" s="129"/>
      <c r="G217" s="129"/>
      <c r="H217" s="129"/>
      <c r="I217" s="118"/>
      <c r="J217" s="118"/>
      <c r="K217" s="129"/>
    </row>
    <row r="218" spans="2:11">
      <c r="B218" s="117"/>
      <c r="C218" s="129"/>
      <c r="D218" s="129"/>
      <c r="E218" s="129"/>
      <c r="F218" s="129"/>
      <c r="G218" s="129"/>
      <c r="H218" s="129"/>
      <c r="I218" s="118"/>
      <c r="J218" s="118"/>
      <c r="K218" s="129"/>
    </row>
    <row r="219" spans="2:11">
      <c r="B219" s="117"/>
      <c r="C219" s="129"/>
      <c r="D219" s="129"/>
      <c r="E219" s="129"/>
      <c r="F219" s="129"/>
      <c r="G219" s="129"/>
      <c r="H219" s="129"/>
      <c r="I219" s="118"/>
      <c r="J219" s="118"/>
      <c r="K219" s="129"/>
    </row>
    <row r="220" spans="2:11">
      <c r="B220" s="117"/>
      <c r="C220" s="129"/>
      <c r="D220" s="129"/>
      <c r="E220" s="129"/>
      <c r="F220" s="129"/>
      <c r="G220" s="129"/>
      <c r="H220" s="129"/>
      <c r="I220" s="118"/>
      <c r="J220" s="118"/>
      <c r="K220" s="129"/>
    </row>
    <row r="221" spans="2:11">
      <c r="B221" s="117"/>
      <c r="C221" s="129"/>
      <c r="D221" s="129"/>
      <c r="E221" s="129"/>
      <c r="F221" s="129"/>
      <c r="G221" s="129"/>
      <c r="H221" s="129"/>
      <c r="I221" s="118"/>
      <c r="J221" s="118"/>
      <c r="K221" s="129"/>
    </row>
    <row r="222" spans="2:11">
      <c r="B222" s="117"/>
      <c r="C222" s="129"/>
      <c r="D222" s="129"/>
      <c r="E222" s="129"/>
      <c r="F222" s="129"/>
      <c r="G222" s="129"/>
      <c r="H222" s="129"/>
      <c r="I222" s="118"/>
      <c r="J222" s="118"/>
      <c r="K222" s="129"/>
    </row>
    <row r="223" spans="2:11">
      <c r="B223" s="117"/>
      <c r="C223" s="129"/>
      <c r="D223" s="129"/>
      <c r="E223" s="129"/>
      <c r="F223" s="129"/>
      <c r="G223" s="129"/>
      <c r="H223" s="129"/>
      <c r="I223" s="118"/>
      <c r="J223" s="118"/>
      <c r="K223" s="129"/>
    </row>
    <row r="224" spans="2:11">
      <c r="B224" s="117"/>
      <c r="C224" s="129"/>
      <c r="D224" s="129"/>
      <c r="E224" s="129"/>
      <c r="F224" s="129"/>
      <c r="G224" s="129"/>
      <c r="H224" s="129"/>
      <c r="I224" s="118"/>
      <c r="J224" s="118"/>
      <c r="K224" s="129"/>
    </row>
    <row r="225" spans="2:11">
      <c r="B225" s="117"/>
      <c r="C225" s="129"/>
      <c r="D225" s="129"/>
      <c r="E225" s="129"/>
      <c r="F225" s="129"/>
      <c r="G225" s="129"/>
      <c r="H225" s="129"/>
      <c r="I225" s="118"/>
      <c r="J225" s="118"/>
      <c r="K225" s="129"/>
    </row>
    <row r="226" spans="2:11">
      <c r="B226" s="117"/>
      <c r="C226" s="129"/>
      <c r="D226" s="129"/>
      <c r="E226" s="129"/>
      <c r="F226" s="129"/>
      <c r="G226" s="129"/>
      <c r="H226" s="129"/>
      <c r="I226" s="118"/>
      <c r="J226" s="118"/>
      <c r="K226" s="129"/>
    </row>
    <row r="227" spans="2:11">
      <c r="B227" s="117"/>
      <c r="C227" s="129"/>
      <c r="D227" s="129"/>
      <c r="E227" s="129"/>
      <c r="F227" s="129"/>
      <c r="G227" s="129"/>
      <c r="H227" s="129"/>
      <c r="I227" s="118"/>
      <c r="J227" s="118"/>
      <c r="K227" s="129"/>
    </row>
    <row r="228" spans="2:11">
      <c r="B228" s="117"/>
      <c r="C228" s="129"/>
      <c r="D228" s="129"/>
      <c r="E228" s="129"/>
      <c r="F228" s="129"/>
      <c r="G228" s="129"/>
      <c r="H228" s="129"/>
      <c r="I228" s="118"/>
      <c r="J228" s="118"/>
      <c r="K228" s="129"/>
    </row>
    <row r="229" spans="2:11">
      <c r="B229" s="117"/>
      <c r="C229" s="129"/>
      <c r="D229" s="129"/>
      <c r="E229" s="129"/>
      <c r="F229" s="129"/>
      <c r="G229" s="129"/>
      <c r="H229" s="129"/>
      <c r="I229" s="118"/>
      <c r="J229" s="118"/>
      <c r="K229" s="129"/>
    </row>
    <row r="230" spans="2:11">
      <c r="B230" s="117"/>
      <c r="C230" s="129"/>
      <c r="D230" s="129"/>
      <c r="E230" s="129"/>
      <c r="F230" s="129"/>
      <c r="G230" s="129"/>
      <c r="H230" s="129"/>
      <c r="I230" s="118"/>
      <c r="J230" s="118"/>
      <c r="K230" s="129"/>
    </row>
    <row r="231" spans="2:11">
      <c r="B231" s="117"/>
      <c r="C231" s="129"/>
      <c r="D231" s="129"/>
      <c r="E231" s="129"/>
      <c r="F231" s="129"/>
      <c r="G231" s="129"/>
      <c r="H231" s="129"/>
      <c r="I231" s="118"/>
      <c r="J231" s="118"/>
      <c r="K231" s="129"/>
    </row>
    <row r="232" spans="2:11">
      <c r="B232" s="117"/>
      <c r="C232" s="129"/>
      <c r="D232" s="129"/>
      <c r="E232" s="129"/>
      <c r="F232" s="129"/>
      <c r="G232" s="129"/>
      <c r="H232" s="129"/>
      <c r="I232" s="118"/>
      <c r="J232" s="118"/>
      <c r="K232" s="129"/>
    </row>
    <row r="233" spans="2:11">
      <c r="B233" s="117"/>
      <c r="C233" s="129"/>
      <c r="D233" s="129"/>
      <c r="E233" s="129"/>
      <c r="F233" s="129"/>
      <c r="G233" s="129"/>
      <c r="H233" s="129"/>
      <c r="I233" s="118"/>
      <c r="J233" s="118"/>
      <c r="K233" s="129"/>
    </row>
    <row r="234" spans="2:11">
      <c r="B234" s="117"/>
      <c r="C234" s="129"/>
      <c r="D234" s="129"/>
      <c r="E234" s="129"/>
      <c r="F234" s="129"/>
      <c r="G234" s="129"/>
      <c r="H234" s="129"/>
      <c r="I234" s="118"/>
      <c r="J234" s="118"/>
      <c r="K234" s="129"/>
    </row>
    <row r="235" spans="2:11">
      <c r="B235" s="117"/>
      <c r="C235" s="129"/>
      <c r="D235" s="129"/>
      <c r="E235" s="129"/>
      <c r="F235" s="129"/>
      <c r="G235" s="129"/>
      <c r="H235" s="129"/>
      <c r="I235" s="118"/>
      <c r="J235" s="118"/>
      <c r="K235" s="129"/>
    </row>
    <row r="236" spans="2:11">
      <c r="B236" s="117"/>
      <c r="C236" s="129"/>
      <c r="D236" s="129"/>
      <c r="E236" s="129"/>
      <c r="F236" s="129"/>
      <c r="G236" s="129"/>
      <c r="H236" s="129"/>
      <c r="I236" s="118"/>
      <c r="J236" s="118"/>
      <c r="K236" s="129"/>
    </row>
    <row r="237" spans="2:11">
      <c r="B237" s="117"/>
      <c r="C237" s="129"/>
      <c r="D237" s="129"/>
      <c r="E237" s="129"/>
      <c r="F237" s="129"/>
      <c r="G237" s="129"/>
      <c r="H237" s="129"/>
      <c r="I237" s="118"/>
      <c r="J237" s="118"/>
      <c r="K237" s="129"/>
    </row>
    <row r="238" spans="2:11">
      <c r="B238" s="117"/>
      <c r="C238" s="129"/>
      <c r="D238" s="129"/>
      <c r="E238" s="129"/>
      <c r="F238" s="129"/>
      <c r="G238" s="129"/>
      <c r="H238" s="129"/>
      <c r="I238" s="118"/>
      <c r="J238" s="118"/>
      <c r="K238" s="129"/>
    </row>
    <row r="239" spans="2:11">
      <c r="B239" s="117"/>
      <c r="C239" s="129"/>
      <c r="D239" s="129"/>
      <c r="E239" s="129"/>
      <c r="F239" s="129"/>
      <c r="G239" s="129"/>
      <c r="H239" s="129"/>
      <c r="I239" s="118"/>
      <c r="J239" s="118"/>
      <c r="K239" s="129"/>
    </row>
    <row r="240" spans="2:11">
      <c r="B240" s="117"/>
      <c r="C240" s="129"/>
      <c r="D240" s="129"/>
      <c r="E240" s="129"/>
      <c r="F240" s="129"/>
      <c r="G240" s="129"/>
      <c r="H240" s="129"/>
      <c r="I240" s="118"/>
      <c r="J240" s="118"/>
      <c r="K240" s="129"/>
    </row>
    <row r="241" spans="2:11">
      <c r="B241" s="117"/>
      <c r="C241" s="129"/>
      <c r="D241" s="129"/>
      <c r="E241" s="129"/>
      <c r="F241" s="129"/>
      <c r="G241" s="129"/>
      <c r="H241" s="129"/>
      <c r="I241" s="118"/>
      <c r="J241" s="118"/>
      <c r="K241" s="129"/>
    </row>
    <row r="242" spans="2:11">
      <c r="B242" s="117"/>
      <c r="C242" s="129"/>
      <c r="D242" s="129"/>
      <c r="E242" s="129"/>
      <c r="F242" s="129"/>
      <c r="G242" s="129"/>
      <c r="H242" s="129"/>
      <c r="I242" s="118"/>
      <c r="J242" s="118"/>
      <c r="K242" s="129"/>
    </row>
    <row r="243" spans="2:11">
      <c r="B243" s="117"/>
      <c r="C243" s="129"/>
      <c r="D243" s="129"/>
      <c r="E243" s="129"/>
      <c r="F243" s="129"/>
      <c r="G243" s="129"/>
      <c r="H243" s="129"/>
      <c r="I243" s="118"/>
      <c r="J243" s="118"/>
      <c r="K243" s="129"/>
    </row>
    <row r="244" spans="2:11">
      <c r="B244" s="117"/>
      <c r="C244" s="129"/>
      <c r="D244" s="129"/>
      <c r="E244" s="129"/>
      <c r="F244" s="129"/>
      <c r="G244" s="129"/>
      <c r="H244" s="129"/>
      <c r="I244" s="118"/>
      <c r="J244" s="118"/>
      <c r="K244" s="129"/>
    </row>
    <row r="245" spans="2:11">
      <c r="B245" s="117"/>
      <c r="C245" s="129"/>
      <c r="D245" s="129"/>
      <c r="E245" s="129"/>
      <c r="F245" s="129"/>
      <c r="G245" s="129"/>
      <c r="H245" s="129"/>
      <c r="I245" s="118"/>
      <c r="J245" s="118"/>
      <c r="K245" s="129"/>
    </row>
    <row r="246" spans="2:11">
      <c r="B246" s="117"/>
      <c r="C246" s="129"/>
      <c r="D246" s="129"/>
      <c r="E246" s="129"/>
      <c r="F246" s="129"/>
      <c r="G246" s="129"/>
      <c r="H246" s="129"/>
      <c r="I246" s="118"/>
      <c r="J246" s="118"/>
      <c r="K246" s="129"/>
    </row>
    <row r="247" spans="2:11">
      <c r="B247" s="117"/>
      <c r="C247" s="129"/>
      <c r="D247" s="129"/>
      <c r="E247" s="129"/>
      <c r="F247" s="129"/>
      <c r="G247" s="129"/>
      <c r="H247" s="129"/>
      <c r="I247" s="118"/>
      <c r="J247" s="118"/>
      <c r="K247" s="129"/>
    </row>
    <row r="248" spans="2:11">
      <c r="B248" s="117"/>
      <c r="C248" s="129"/>
      <c r="D248" s="129"/>
      <c r="E248" s="129"/>
      <c r="F248" s="129"/>
      <c r="G248" s="129"/>
      <c r="H248" s="129"/>
      <c r="I248" s="118"/>
      <c r="J248" s="118"/>
      <c r="K248" s="129"/>
    </row>
    <row r="249" spans="2:11">
      <c r="B249" s="117"/>
      <c r="C249" s="129"/>
      <c r="D249" s="129"/>
      <c r="E249" s="129"/>
      <c r="F249" s="129"/>
      <c r="G249" s="129"/>
      <c r="H249" s="129"/>
      <c r="I249" s="118"/>
      <c r="J249" s="118"/>
      <c r="K249" s="129"/>
    </row>
    <row r="250" spans="2:11">
      <c r="B250" s="117"/>
      <c r="C250" s="129"/>
      <c r="D250" s="129"/>
      <c r="E250" s="129"/>
      <c r="F250" s="129"/>
      <c r="G250" s="129"/>
      <c r="H250" s="129"/>
      <c r="I250" s="118"/>
      <c r="J250" s="118"/>
      <c r="K250" s="129"/>
    </row>
    <row r="251" spans="2:11">
      <c r="B251" s="117"/>
      <c r="C251" s="129"/>
      <c r="D251" s="129"/>
      <c r="E251" s="129"/>
      <c r="F251" s="129"/>
      <c r="G251" s="129"/>
      <c r="H251" s="129"/>
      <c r="I251" s="118"/>
      <c r="J251" s="118"/>
      <c r="K251" s="129"/>
    </row>
    <row r="252" spans="2:11">
      <c r="B252" s="117"/>
      <c r="C252" s="129"/>
      <c r="D252" s="129"/>
      <c r="E252" s="129"/>
      <c r="F252" s="129"/>
      <c r="G252" s="129"/>
      <c r="H252" s="129"/>
      <c r="I252" s="118"/>
      <c r="J252" s="118"/>
      <c r="K252" s="129"/>
    </row>
    <row r="253" spans="2:11">
      <c r="B253" s="117"/>
      <c r="C253" s="129"/>
      <c r="D253" s="129"/>
      <c r="E253" s="129"/>
      <c r="F253" s="129"/>
      <c r="G253" s="129"/>
      <c r="H253" s="129"/>
      <c r="I253" s="118"/>
      <c r="J253" s="118"/>
      <c r="K253" s="129"/>
    </row>
    <row r="254" spans="2:11">
      <c r="B254" s="117"/>
      <c r="C254" s="129"/>
      <c r="D254" s="129"/>
      <c r="E254" s="129"/>
      <c r="F254" s="129"/>
      <c r="G254" s="129"/>
      <c r="H254" s="129"/>
      <c r="I254" s="118"/>
      <c r="J254" s="118"/>
      <c r="K254" s="129"/>
    </row>
    <row r="255" spans="2:11">
      <c r="B255" s="117"/>
      <c r="C255" s="129"/>
      <c r="D255" s="129"/>
      <c r="E255" s="129"/>
      <c r="F255" s="129"/>
      <c r="G255" s="129"/>
      <c r="H255" s="129"/>
      <c r="I255" s="118"/>
      <c r="J255" s="118"/>
      <c r="K255" s="129"/>
    </row>
    <row r="256" spans="2:11">
      <c r="B256" s="117"/>
      <c r="C256" s="129"/>
      <c r="D256" s="129"/>
      <c r="E256" s="129"/>
      <c r="F256" s="129"/>
      <c r="G256" s="129"/>
      <c r="H256" s="129"/>
      <c r="I256" s="118"/>
      <c r="J256" s="118"/>
      <c r="K256" s="129"/>
    </row>
    <row r="257" spans="2:11">
      <c r="B257" s="117"/>
      <c r="C257" s="129"/>
      <c r="D257" s="129"/>
      <c r="E257" s="129"/>
      <c r="F257" s="129"/>
      <c r="G257" s="129"/>
      <c r="H257" s="129"/>
      <c r="I257" s="118"/>
      <c r="J257" s="118"/>
      <c r="K257" s="129"/>
    </row>
    <row r="258" spans="2:11">
      <c r="B258" s="117"/>
      <c r="C258" s="129"/>
      <c r="D258" s="129"/>
      <c r="E258" s="129"/>
      <c r="F258" s="129"/>
      <c r="G258" s="129"/>
      <c r="H258" s="129"/>
      <c r="I258" s="118"/>
      <c r="J258" s="118"/>
      <c r="K258" s="129"/>
    </row>
    <row r="259" spans="2:11">
      <c r="B259" s="117"/>
      <c r="C259" s="129"/>
      <c r="D259" s="129"/>
      <c r="E259" s="129"/>
      <c r="F259" s="129"/>
      <c r="G259" s="129"/>
      <c r="H259" s="129"/>
      <c r="I259" s="118"/>
      <c r="J259" s="118"/>
      <c r="K259" s="129"/>
    </row>
    <row r="260" spans="2:11">
      <c r="B260" s="117"/>
      <c r="C260" s="129"/>
      <c r="D260" s="129"/>
      <c r="E260" s="129"/>
      <c r="F260" s="129"/>
      <c r="G260" s="129"/>
      <c r="H260" s="129"/>
      <c r="I260" s="118"/>
      <c r="J260" s="118"/>
      <c r="K260" s="129"/>
    </row>
    <row r="261" spans="2:11">
      <c r="B261" s="117"/>
      <c r="C261" s="129"/>
      <c r="D261" s="129"/>
      <c r="E261" s="129"/>
      <c r="F261" s="129"/>
      <c r="G261" s="129"/>
      <c r="H261" s="129"/>
      <c r="I261" s="118"/>
      <c r="J261" s="118"/>
      <c r="K261" s="129"/>
    </row>
    <row r="262" spans="2:11">
      <c r="B262" s="117"/>
      <c r="C262" s="129"/>
      <c r="D262" s="129"/>
      <c r="E262" s="129"/>
      <c r="F262" s="129"/>
      <c r="G262" s="129"/>
      <c r="H262" s="129"/>
      <c r="I262" s="118"/>
      <c r="J262" s="118"/>
      <c r="K262" s="129"/>
    </row>
    <row r="263" spans="2:11">
      <c r="B263" s="117"/>
      <c r="C263" s="129"/>
      <c r="D263" s="129"/>
      <c r="E263" s="129"/>
      <c r="F263" s="129"/>
      <c r="G263" s="129"/>
      <c r="H263" s="129"/>
      <c r="I263" s="118"/>
      <c r="J263" s="118"/>
      <c r="K263" s="129"/>
    </row>
    <row r="264" spans="2:11">
      <c r="B264" s="117"/>
      <c r="C264" s="129"/>
      <c r="D264" s="129"/>
      <c r="E264" s="129"/>
      <c r="F264" s="129"/>
      <c r="G264" s="129"/>
      <c r="H264" s="129"/>
      <c r="I264" s="118"/>
      <c r="J264" s="118"/>
      <c r="K264" s="129"/>
    </row>
    <row r="265" spans="2:11">
      <c r="B265" s="117"/>
      <c r="C265" s="129"/>
      <c r="D265" s="129"/>
      <c r="E265" s="129"/>
      <c r="F265" s="129"/>
      <c r="G265" s="129"/>
      <c r="H265" s="129"/>
      <c r="I265" s="118"/>
      <c r="J265" s="118"/>
      <c r="K265" s="129"/>
    </row>
    <row r="266" spans="2:11">
      <c r="B266" s="117"/>
      <c r="C266" s="129"/>
      <c r="D266" s="129"/>
      <c r="E266" s="129"/>
      <c r="F266" s="129"/>
      <c r="G266" s="129"/>
      <c r="H266" s="129"/>
      <c r="I266" s="118"/>
      <c r="J266" s="118"/>
      <c r="K266" s="129"/>
    </row>
    <row r="267" spans="2:11">
      <c r="B267" s="117"/>
      <c r="C267" s="129"/>
      <c r="D267" s="129"/>
      <c r="E267" s="129"/>
      <c r="F267" s="129"/>
      <c r="G267" s="129"/>
      <c r="H267" s="129"/>
      <c r="I267" s="118"/>
      <c r="J267" s="118"/>
      <c r="K267" s="129"/>
    </row>
    <row r="268" spans="2:11">
      <c r="B268" s="117"/>
      <c r="C268" s="129"/>
      <c r="D268" s="129"/>
      <c r="E268" s="129"/>
      <c r="F268" s="129"/>
      <c r="G268" s="129"/>
      <c r="H268" s="129"/>
      <c r="I268" s="118"/>
      <c r="J268" s="118"/>
      <c r="K268" s="129"/>
    </row>
    <row r="269" spans="2:11">
      <c r="B269" s="117"/>
      <c r="C269" s="129"/>
      <c r="D269" s="129"/>
      <c r="E269" s="129"/>
      <c r="F269" s="129"/>
      <c r="G269" s="129"/>
      <c r="H269" s="129"/>
      <c r="I269" s="118"/>
      <c r="J269" s="118"/>
      <c r="K269" s="129"/>
    </row>
    <row r="270" spans="2:11">
      <c r="B270" s="117"/>
      <c r="C270" s="129"/>
      <c r="D270" s="129"/>
      <c r="E270" s="129"/>
      <c r="F270" s="129"/>
      <c r="G270" s="129"/>
      <c r="H270" s="129"/>
      <c r="I270" s="118"/>
      <c r="J270" s="118"/>
      <c r="K270" s="129"/>
    </row>
    <row r="271" spans="2:11">
      <c r="B271" s="117"/>
      <c r="C271" s="129"/>
      <c r="D271" s="129"/>
      <c r="E271" s="129"/>
      <c r="F271" s="129"/>
      <c r="G271" s="129"/>
      <c r="H271" s="129"/>
      <c r="I271" s="118"/>
      <c r="J271" s="118"/>
      <c r="K271" s="129"/>
    </row>
    <row r="272" spans="2:11">
      <c r="B272" s="117"/>
      <c r="C272" s="129"/>
      <c r="D272" s="129"/>
      <c r="E272" s="129"/>
      <c r="F272" s="129"/>
      <c r="G272" s="129"/>
      <c r="H272" s="129"/>
      <c r="I272" s="118"/>
      <c r="J272" s="118"/>
      <c r="K272" s="129"/>
    </row>
    <row r="273" spans="2:11">
      <c r="B273" s="117"/>
      <c r="C273" s="129"/>
      <c r="D273" s="129"/>
      <c r="E273" s="129"/>
      <c r="F273" s="129"/>
      <c r="G273" s="129"/>
      <c r="H273" s="129"/>
      <c r="I273" s="118"/>
      <c r="J273" s="118"/>
      <c r="K273" s="129"/>
    </row>
    <row r="274" spans="2:11">
      <c r="B274" s="117"/>
      <c r="C274" s="129"/>
      <c r="D274" s="129"/>
      <c r="E274" s="129"/>
      <c r="F274" s="129"/>
      <c r="G274" s="129"/>
      <c r="H274" s="129"/>
      <c r="I274" s="118"/>
      <c r="J274" s="118"/>
      <c r="K274" s="129"/>
    </row>
    <row r="275" spans="2:11">
      <c r="B275" s="117"/>
      <c r="C275" s="129"/>
      <c r="D275" s="129"/>
      <c r="E275" s="129"/>
      <c r="F275" s="129"/>
      <c r="G275" s="129"/>
      <c r="H275" s="129"/>
      <c r="I275" s="118"/>
      <c r="J275" s="118"/>
      <c r="K275" s="129"/>
    </row>
    <row r="276" spans="2:11">
      <c r="B276" s="117"/>
      <c r="C276" s="129"/>
      <c r="D276" s="129"/>
      <c r="E276" s="129"/>
      <c r="F276" s="129"/>
      <c r="G276" s="129"/>
      <c r="H276" s="129"/>
      <c r="I276" s="118"/>
      <c r="J276" s="118"/>
      <c r="K276" s="129"/>
    </row>
    <row r="277" spans="2:11">
      <c r="B277" s="117"/>
      <c r="C277" s="129"/>
      <c r="D277" s="129"/>
      <c r="E277" s="129"/>
      <c r="F277" s="129"/>
      <c r="G277" s="129"/>
      <c r="H277" s="129"/>
      <c r="I277" s="118"/>
      <c r="J277" s="118"/>
      <c r="K277" s="129"/>
    </row>
    <row r="278" spans="2:11">
      <c r="B278" s="117"/>
      <c r="C278" s="129"/>
      <c r="D278" s="129"/>
      <c r="E278" s="129"/>
      <c r="F278" s="129"/>
      <c r="G278" s="129"/>
      <c r="H278" s="129"/>
      <c r="I278" s="118"/>
      <c r="J278" s="118"/>
      <c r="K278" s="129"/>
    </row>
    <row r="279" spans="2:11">
      <c r="B279" s="117"/>
      <c r="C279" s="129"/>
      <c r="D279" s="129"/>
      <c r="E279" s="129"/>
      <c r="F279" s="129"/>
      <c r="G279" s="129"/>
      <c r="H279" s="129"/>
      <c r="I279" s="118"/>
      <c r="J279" s="118"/>
      <c r="K279" s="129"/>
    </row>
    <row r="280" spans="2:11">
      <c r="B280" s="117"/>
      <c r="C280" s="129"/>
      <c r="D280" s="129"/>
      <c r="E280" s="129"/>
      <c r="F280" s="129"/>
      <c r="G280" s="129"/>
      <c r="H280" s="129"/>
      <c r="I280" s="118"/>
      <c r="J280" s="118"/>
      <c r="K280" s="129"/>
    </row>
    <row r="281" spans="2:11">
      <c r="B281" s="117"/>
      <c r="C281" s="129"/>
      <c r="D281" s="129"/>
      <c r="E281" s="129"/>
      <c r="F281" s="129"/>
      <c r="G281" s="129"/>
      <c r="H281" s="129"/>
      <c r="I281" s="118"/>
      <c r="J281" s="118"/>
      <c r="K281" s="129"/>
    </row>
    <row r="282" spans="2:11">
      <c r="B282" s="117"/>
      <c r="C282" s="129"/>
      <c r="D282" s="129"/>
      <c r="E282" s="129"/>
      <c r="F282" s="129"/>
      <c r="G282" s="129"/>
      <c r="H282" s="129"/>
      <c r="I282" s="118"/>
      <c r="J282" s="118"/>
      <c r="K282" s="129"/>
    </row>
    <row r="283" spans="2:11">
      <c r="B283" s="117"/>
      <c r="C283" s="129"/>
      <c r="D283" s="129"/>
      <c r="E283" s="129"/>
      <c r="F283" s="129"/>
      <c r="G283" s="129"/>
      <c r="H283" s="129"/>
      <c r="I283" s="118"/>
      <c r="J283" s="118"/>
      <c r="K283" s="129"/>
    </row>
    <row r="284" spans="2:11">
      <c r="B284" s="117"/>
      <c r="C284" s="129"/>
      <c r="D284" s="129"/>
      <c r="E284" s="129"/>
      <c r="F284" s="129"/>
      <c r="G284" s="129"/>
      <c r="H284" s="129"/>
      <c r="I284" s="118"/>
      <c r="J284" s="118"/>
      <c r="K284" s="129"/>
    </row>
    <row r="285" spans="2:11">
      <c r="B285" s="117"/>
      <c r="C285" s="129"/>
      <c r="D285" s="129"/>
      <c r="E285" s="129"/>
      <c r="F285" s="129"/>
      <c r="G285" s="129"/>
      <c r="H285" s="129"/>
      <c r="I285" s="118"/>
      <c r="J285" s="118"/>
      <c r="K285" s="129"/>
    </row>
    <row r="286" spans="2:11">
      <c r="B286" s="117"/>
      <c r="C286" s="129"/>
      <c r="D286" s="129"/>
      <c r="E286" s="129"/>
      <c r="F286" s="129"/>
      <c r="G286" s="129"/>
      <c r="H286" s="129"/>
      <c r="I286" s="118"/>
      <c r="J286" s="118"/>
      <c r="K286" s="129"/>
    </row>
    <row r="287" spans="2:11">
      <c r="B287" s="117"/>
      <c r="C287" s="129"/>
      <c r="D287" s="129"/>
      <c r="E287" s="129"/>
      <c r="F287" s="129"/>
      <c r="G287" s="129"/>
      <c r="H287" s="129"/>
      <c r="I287" s="118"/>
      <c r="J287" s="118"/>
      <c r="K287" s="129"/>
    </row>
    <row r="288" spans="2:11">
      <c r="B288" s="117"/>
      <c r="C288" s="129"/>
      <c r="D288" s="129"/>
      <c r="E288" s="129"/>
      <c r="F288" s="129"/>
      <c r="G288" s="129"/>
      <c r="H288" s="129"/>
      <c r="I288" s="118"/>
      <c r="J288" s="118"/>
      <c r="K288" s="129"/>
    </row>
    <row r="289" spans="2:11">
      <c r="B289" s="117"/>
      <c r="C289" s="129"/>
      <c r="D289" s="129"/>
      <c r="E289" s="129"/>
      <c r="F289" s="129"/>
      <c r="G289" s="129"/>
      <c r="H289" s="129"/>
      <c r="I289" s="118"/>
      <c r="J289" s="118"/>
      <c r="K289" s="129"/>
    </row>
    <row r="290" spans="2:11">
      <c r="B290" s="117"/>
      <c r="C290" s="129"/>
      <c r="D290" s="129"/>
      <c r="E290" s="129"/>
      <c r="F290" s="129"/>
      <c r="G290" s="129"/>
      <c r="H290" s="129"/>
      <c r="I290" s="118"/>
      <c r="J290" s="118"/>
      <c r="K290" s="129"/>
    </row>
    <row r="291" spans="2:11">
      <c r="B291" s="117"/>
      <c r="C291" s="129"/>
      <c r="D291" s="129"/>
      <c r="E291" s="129"/>
      <c r="F291" s="129"/>
      <c r="G291" s="129"/>
      <c r="H291" s="129"/>
      <c r="I291" s="118"/>
      <c r="J291" s="118"/>
      <c r="K291" s="129"/>
    </row>
    <row r="292" spans="2:11">
      <c r="B292" s="117"/>
      <c r="C292" s="129"/>
      <c r="D292" s="129"/>
      <c r="E292" s="129"/>
      <c r="F292" s="129"/>
      <c r="G292" s="129"/>
      <c r="H292" s="129"/>
      <c r="I292" s="118"/>
      <c r="J292" s="118"/>
      <c r="K292" s="129"/>
    </row>
    <row r="293" spans="2:11">
      <c r="B293" s="117"/>
      <c r="C293" s="129"/>
      <c r="D293" s="129"/>
      <c r="E293" s="129"/>
      <c r="F293" s="129"/>
      <c r="G293" s="129"/>
      <c r="H293" s="129"/>
      <c r="I293" s="118"/>
      <c r="J293" s="118"/>
      <c r="K293" s="129"/>
    </row>
    <row r="294" spans="2:11">
      <c r="B294" s="117"/>
      <c r="C294" s="129"/>
      <c r="D294" s="129"/>
      <c r="E294" s="129"/>
      <c r="F294" s="129"/>
      <c r="G294" s="129"/>
      <c r="H294" s="129"/>
      <c r="I294" s="118"/>
      <c r="J294" s="118"/>
      <c r="K294" s="129"/>
    </row>
    <row r="295" spans="2:11">
      <c r="B295" s="117"/>
      <c r="C295" s="129"/>
      <c r="D295" s="129"/>
      <c r="E295" s="129"/>
      <c r="F295" s="129"/>
      <c r="G295" s="129"/>
      <c r="H295" s="129"/>
      <c r="I295" s="118"/>
      <c r="J295" s="118"/>
      <c r="K295" s="129"/>
    </row>
    <row r="296" spans="2:11">
      <c r="B296" s="117"/>
      <c r="C296" s="129"/>
      <c r="D296" s="129"/>
      <c r="E296" s="129"/>
      <c r="F296" s="129"/>
      <c r="G296" s="129"/>
      <c r="H296" s="129"/>
      <c r="I296" s="118"/>
      <c r="J296" s="118"/>
      <c r="K296" s="129"/>
    </row>
    <row r="297" spans="2:11">
      <c r="B297" s="117"/>
      <c r="C297" s="129"/>
      <c r="D297" s="129"/>
      <c r="E297" s="129"/>
      <c r="F297" s="129"/>
      <c r="G297" s="129"/>
      <c r="H297" s="129"/>
      <c r="I297" s="118"/>
      <c r="J297" s="118"/>
      <c r="K297" s="129"/>
    </row>
    <row r="298" spans="2:11">
      <c r="B298" s="117"/>
      <c r="C298" s="129"/>
      <c r="D298" s="129"/>
      <c r="E298" s="129"/>
      <c r="F298" s="129"/>
      <c r="G298" s="129"/>
      <c r="H298" s="129"/>
      <c r="I298" s="118"/>
      <c r="J298" s="118"/>
      <c r="K298" s="129"/>
    </row>
    <row r="299" spans="2:11">
      <c r="B299" s="117"/>
      <c r="C299" s="129"/>
      <c r="D299" s="129"/>
      <c r="E299" s="129"/>
      <c r="F299" s="129"/>
      <c r="G299" s="129"/>
      <c r="H299" s="129"/>
      <c r="I299" s="118"/>
      <c r="J299" s="118"/>
      <c r="K299" s="129"/>
    </row>
    <row r="300" spans="2:11">
      <c r="B300" s="117"/>
      <c r="C300" s="129"/>
      <c r="D300" s="129"/>
      <c r="E300" s="129"/>
      <c r="F300" s="129"/>
      <c r="G300" s="129"/>
      <c r="H300" s="129"/>
      <c r="I300" s="118"/>
      <c r="J300" s="118"/>
      <c r="K300" s="129"/>
    </row>
    <row r="301" spans="2:11">
      <c r="B301" s="117"/>
      <c r="C301" s="129"/>
      <c r="D301" s="129"/>
      <c r="E301" s="129"/>
      <c r="F301" s="129"/>
      <c r="G301" s="129"/>
      <c r="H301" s="129"/>
      <c r="I301" s="118"/>
      <c r="J301" s="118"/>
      <c r="K301" s="129"/>
    </row>
    <row r="302" spans="2:11">
      <c r="B302" s="117"/>
      <c r="C302" s="129"/>
      <c r="D302" s="129"/>
      <c r="E302" s="129"/>
      <c r="F302" s="129"/>
      <c r="G302" s="129"/>
      <c r="H302" s="129"/>
      <c r="I302" s="118"/>
      <c r="J302" s="118"/>
      <c r="K302" s="129"/>
    </row>
    <row r="303" spans="2:11">
      <c r="B303" s="117"/>
      <c r="C303" s="129"/>
      <c r="D303" s="129"/>
      <c r="E303" s="129"/>
      <c r="F303" s="129"/>
      <c r="G303" s="129"/>
      <c r="H303" s="129"/>
      <c r="I303" s="118"/>
      <c r="J303" s="118"/>
      <c r="K303" s="129"/>
    </row>
    <row r="304" spans="2:11">
      <c r="B304" s="117"/>
      <c r="C304" s="129"/>
      <c r="D304" s="129"/>
      <c r="E304" s="129"/>
      <c r="F304" s="129"/>
      <c r="G304" s="129"/>
      <c r="H304" s="129"/>
      <c r="I304" s="118"/>
      <c r="J304" s="118"/>
      <c r="K304" s="129"/>
    </row>
    <row r="305" spans="2:11">
      <c r="B305" s="117"/>
      <c r="C305" s="129"/>
      <c r="D305" s="129"/>
      <c r="E305" s="129"/>
      <c r="F305" s="129"/>
      <c r="G305" s="129"/>
      <c r="H305" s="129"/>
      <c r="I305" s="118"/>
      <c r="J305" s="118"/>
      <c r="K305" s="129"/>
    </row>
    <row r="306" spans="2:11">
      <c r="B306" s="117"/>
      <c r="C306" s="129"/>
      <c r="D306" s="129"/>
      <c r="E306" s="129"/>
      <c r="F306" s="129"/>
      <c r="G306" s="129"/>
      <c r="H306" s="129"/>
      <c r="I306" s="118"/>
      <c r="J306" s="118"/>
      <c r="K306" s="129"/>
    </row>
    <row r="307" spans="2:11">
      <c r="B307" s="117"/>
      <c r="C307" s="129"/>
      <c r="D307" s="129"/>
      <c r="E307" s="129"/>
      <c r="F307" s="129"/>
      <c r="G307" s="129"/>
      <c r="H307" s="129"/>
      <c r="I307" s="118"/>
      <c r="J307" s="118"/>
      <c r="K307" s="129"/>
    </row>
    <row r="308" spans="2:11">
      <c r="B308" s="117"/>
      <c r="C308" s="129"/>
      <c r="D308" s="129"/>
      <c r="E308" s="129"/>
      <c r="F308" s="129"/>
      <c r="G308" s="129"/>
      <c r="H308" s="129"/>
      <c r="I308" s="118"/>
      <c r="J308" s="118"/>
      <c r="K308" s="129"/>
    </row>
    <row r="309" spans="2:11">
      <c r="B309" s="117"/>
      <c r="C309" s="129"/>
      <c r="D309" s="129"/>
      <c r="E309" s="129"/>
      <c r="F309" s="129"/>
      <c r="G309" s="129"/>
      <c r="H309" s="129"/>
      <c r="I309" s="118"/>
      <c r="J309" s="118"/>
      <c r="K309" s="129"/>
    </row>
    <row r="310" spans="2:11">
      <c r="B310" s="117"/>
      <c r="C310" s="129"/>
      <c r="D310" s="129"/>
      <c r="E310" s="129"/>
      <c r="F310" s="129"/>
      <c r="G310" s="129"/>
      <c r="H310" s="129"/>
      <c r="I310" s="118"/>
      <c r="J310" s="118"/>
      <c r="K310" s="129"/>
    </row>
    <row r="311" spans="2:11">
      <c r="B311" s="117"/>
      <c r="C311" s="129"/>
      <c r="D311" s="129"/>
      <c r="E311" s="129"/>
      <c r="F311" s="129"/>
      <c r="G311" s="129"/>
      <c r="H311" s="129"/>
      <c r="I311" s="118"/>
      <c r="J311" s="118"/>
      <c r="K311" s="129"/>
    </row>
    <row r="312" spans="2:11">
      <c r="B312" s="117"/>
      <c r="C312" s="129"/>
      <c r="D312" s="129"/>
      <c r="E312" s="129"/>
      <c r="F312" s="129"/>
      <c r="G312" s="129"/>
      <c r="H312" s="129"/>
      <c r="I312" s="118"/>
      <c r="J312" s="118"/>
      <c r="K312" s="129"/>
    </row>
    <row r="313" spans="2:11">
      <c r="B313" s="117"/>
      <c r="C313" s="129"/>
      <c r="D313" s="129"/>
      <c r="E313" s="129"/>
      <c r="F313" s="129"/>
      <c r="G313" s="129"/>
      <c r="H313" s="129"/>
      <c r="I313" s="118"/>
      <c r="J313" s="118"/>
      <c r="K313" s="129"/>
    </row>
    <row r="314" spans="2:11">
      <c r="B314" s="117"/>
      <c r="C314" s="129"/>
      <c r="D314" s="129"/>
      <c r="E314" s="129"/>
      <c r="F314" s="129"/>
      <c r="G314" s="129"/>
      <c r="H314" s="129"/>
      <c r="I314" s="118"/>
      <c r="J314" s="118"/>
      <c r="K314" s="129"/>
    </row>
    <row r="315" spans="2:11">
      <c r="B315" s="117"/>
      <c r="C315" s="129"/>
      <c r="D315" s="129"/>
      <c r="E315" s="129"/>
      <c r="F315" s="129"/>
      <c r="G315" s="129"/>
      <c r="H315" s="129"/>
      <c r="I315" s="118"/>
      <c r="J315" s="118"/>
      <c r="K315" s="129"/>
    </row>
    <row r="316" spans="2:11">
      <c r="B316" s="117"/>
      <c r="C316" s="129"/>
      <c r="D316" s="129"/>
      <c r="E316" s="129"/>
      <c r="F316" s="129"/>
      <c r="G316" s="129"/>
      <c r="H316" s="129"/>
      <c r="I316" s="118"/>
      <c r="J316" s="118"/>
      <c r="K316" s="129"/>
    </row>
    <row r="317" spans="2:11">
      <c r="B317" s="117"/>
      <c r="C317" s="129"/>
      <c r="D317" s="129"/>
      <c r="E317" s="129"/>
      <c r="F317" s="129"/>
      <c r="G317" s="129"/>
      <c r="H317" s="129"/>
      <c r="I317" s="118"/>
      <c r="J317" s="118"/>
      <c r="K317" s="129"/>
    </row>
    <row r="318" spans="2:11">
      <c r="B318" s="117"/>
      <c r="C318" s="129"/>
      <c r="D318" s="129"/>
      <c r="E318" s="129"/>
      <c r="F318" s="129"/>
      <c r="G318" s="129"/>
      <c r="H318" s="129"/>
      <c r="I318" s="118"/>
      <c r="J318" s="118"/>
      <c r="K318" s="129"/>
    </row>
    <row r="319" spans="2:11">
      <c r="B319" s="117"/>
      <c r="C319" s="129"/>
      <c r="D319" s="129"/>
      <c r="E319" s="129"/>
      <c r="F319" s="129"/>
      <c r="G319" s="129"/>
      <c r="H319" s="129"/>
      <c r="I319" s="118"/>
      <c r="J319" s="118"/>
      <c r="K319" s="129"/>
    </row>
    <row r="320" spans="2:11">
      <c r="B320" s="117"/>
      <c r="C320" s="129"/>
      <c r="D320" s="129"/>
      <c r="E320" s="129"/>
      <c r="F320" s="129"/>
      <c r="G320" s="129"/>
      <c r="H320" s="129"/>
      <c r="I320" s="118"/>
      <c r="J320" s="118"/>
      <c r="K320" s="129"/>
    </row>
    <row r="321" spans="2:11">
      <c r="B321" s="117"/>
      <c r="C321" s="129"/>
      <c r="D321" s="129"/>
      <c r="E321" s="129"/>
      <c r="F321" s="129"/>
      <c r="G321" s="129"/>
      <c r="H321" s="129"/>
      <c r="I321" s="118"/>
      <c r="J321" s="118"/>
      <c r="K321" s="129"/>
    </row>
    <row r="322" spans="2:11">
      <c r="B322" s="117"/>
      <c r="C322" s="129"/>
      <c r="D322" s="129"/>
      <c r="E322" s="129"/>
      <c r="F322" s="129"/>
      <c r="G322" s="129"/>
      <c r="H322" s="129"/>
      <c r="I322" s="118"/>
      <c r="J322" s="118"/>
      <c r="K322" s="129"/>
    </row>
    <row r="323" spans="2:11">
      <c r="B323" s="117"/>
      <c r="C323" s="129"/>
      <c r="D323" s="129"/>
      <c r="E323" s="129"/>
      <c r="F323" s="129"/>
      <c r="G323" s="129"/>
      <c r="H323" s="129"/>
      <c r="I323" s="118"/>
      <c r="J323" s="118"/>
      <c r="K323" s="129"/>
    </row>
    <row r="324" spans="2:11">
      <c r="B324" s="117"/>
      <c r="C324" s="129"/>
      <c r="D324" s="129"/>
      <c r="E324" s="129"/>
      <c r="F324" s="129"/>
      <c r="G324" s="129"/>
      <c r="H324" s="129"/>
      <c r="I324" s="118"/>
      <c r="J324" s="118"/>
      <c r="K324" s="129"/>
    </row>
    <row r="325" spans="2:11">
      <c r="B325" s="117"/>
      <c r="C325" s="129"/>
      <c r="D325" s="129"/>
      <c r="E325" s="129"/>
      <c r="F325" s="129"/>
      <c r="G325" s="129"/>
      <c r="H325" s="129"/>
      <c r="I325" s="118"/>
      <c r="J325" s="118"/>
      <c r="K325" s="129"/>
    </row>
    <row r="326" spans="2:11">
      <c r="B326" s="117"/>
      <c r="C326" s="129"/>
      <c r="D326" s="129"/>
      <c r="E326" s="129"/>
      <c r="F326" s="129"/>
      <c r="G326" s="129"/>
      <c r="H326" s="129"/>
      <c r="I326" s="118"/>
      <c r="J326" s="118"/>
      <c r="K326" s="129"/>
    </row>
    <row r="327" spans="2:11">
      <c r="B327" s="117"/>
      <c r="C327" s="129"/>
      <c r="D327" s="129"/>
      <c r="E327" s="129"/>
      <c r="F327" s="129"/>
      <c r="G327" s="129"/>
      <c r="H327" s="129"/>
      <c r="I327" s="118"/>
      <c r="J327" s="118"/>
      <c r="K327" s="129"/>
    </row>
    <row r="328" spans="2:11">
      <c r="B328" s="117"/>
      <c r="C328" s="129"/>
      <c r="D328" s="129"/>
      <c r="E328" s="129"/>
      <c r="F328" s="129"/>
      <c r="G328" s="129"/>
      <c r="H328" s="129"/>
      <c r="I328" s="118"/>
      <c r="J328" s="118"/>
      <c r="K328" s="129"/>
    </row>
    <row r="329" spans="2:11">
      <c r="B329" s="117"/>
      <c r="C329" s="129"/>
      <c r="D329" s="129"/>
      <c r="E329" s="129"/>
      <c r="F329" s="129"/>
      <c r="G329" s="129"/>
      <c r="H329" s="129"/>
      <c r="I329" s="118"/>
      <c r="J329" s="118"/>
      <c r="K329" s="129"/>
    </row>
    <row r="330" spans="2:11">
      <c r="B330" s="117"/>
      <c r="C330" s="129"/>
      <c r="D330" s="129"/>
      <c r="E330" s="129"/>
      <c r="F330" s="129"/>
      <c r="G330" s="129"/>
      <c r="H330" s="129"/>
      <c r="I330" s="118"/>
      <c r="J330" s="118"/>
      <c r="K330" s="129"/>
    </row>
    <row r="331" spans="2:11">
      <c r="B331" s="117"/>
      <c r="C331" s="129"/>
      <c r="D331" s="129"/>
      <c r="E331" s="129"/>
      <c r="F331" s="129"/>
      <c r="G331" s="129"/>
      <c r="H331" s="129"/>
      <c r="I331" s="118"/>
      <c r="J331" s="118"/>
      <c r="K331" s="129"/>
    </row>
    <row r="332" spans="2:11">
      <c r="B332" s="117"/>
      <c r="C332" s="129"/>
      <c r="D332" s="129"/>
      <c r="E332" s="129"/>
      <c r="F332" s="129"/>
      <c r="G332" s="129"/>
      <c r="H332" s="129"/>
      <c r="I332" s="118"/>
      <c r="J332" s="118"/>
      <c r="K332" s="129"/>
    </row>
    <row r="333" spans="2:11">
      <c r="B333" s="117"/>
      <c r="C333" s="129"/>
      <c r="D333" s="129"/>
      <c r="E333" s="129"/>
      <c r="F333" s="129"/>
      <c r="G333" s="129"/>
      <c r="H333" s="129"/>
      <c r="I333" s="118"/>
      <c r="J333" s="118"/>
      <c r="K333" s="129"/>
    </row>
    <row r="334" spans="2:11">
      <c r="B334" s="117"/>
      <c r="C334" s="129"/>
      <c r="D334" s="129"/>
      <c r="E334" s="129"/>
      <c r="F334" s="129"/>
      <c r="G334" s="129"/>
      <c r="H334" s="129"/>
      <c r="I334" s="118"/>
      <c r="J334" s="118"/>
      <c r="K334" s="129"/>
    </row>
    <row r="335" spans="2:11">
      <c r="B335" s="117"/>
      <c r="C335" s="129"/>
      <c r="D335" s="129"/>
      <c r="E335" s="129"/>
      <c r="F335" s="129"/>
      <c r="G335" s="129"/>
      <c r="H335" s="129"/>
      <c r="I335" s="118"/>
      <c r="J335" s="118"/>
      <c r="K335" s="129"/>
    </row>
    <row r="336" spans="2:11">
      <c r="B336" s="117"/>
      <c r="C336" s="129"/>
      <c r="D336" s="129"/>
      <c r="E336" s="129"/>
      <c r="F336" s="129"/>
      <c r="G336" s="129"/>
      <c r="H336" s="129"/>
      <c r="I336" s="118"/>
      <c r="J336" s="118"/>
      <c r="K336" s="129"/>
    </row>
    <row r="337" spans="2:11">
      <c r="B337" s="117"/>
      <c r="C337" s="129"/>
      <c r="D337" s="129"/>
      <c r="E337" s="129"/>
      <c r="F337" s="129"/>
      <c r="G337" s="129"/>
      <c r="H337" s="129"/>
      <c r="I337" s="118"/>
      <c r="J337" s="118"/>
      <c r="K337" s="129"/>
    </row>
    <row r="338" spans="2:11">
      <c r="B338" s="117"/>
      <c r="C338" s="129"/>
      <c r="D338" s="129"/>
      <c r="E338" s="129"/>
      <c r="F338" s="129"/>
      <c r="G338" s="129"/>
      <c r="H338" s="129"/>
      <c r="I338" s="118"/>
      <c r="J338" s="118"/>
      <c r="K338" s="129"/>
    </row>
    <row r="339" spans="2:11">
      <c r="B339" s="117"/>
      <c r="C339" s="129"/>
      <c r="D339" s="129"/>
      <c r="E339" s="129"/>
      <c r="F339" s="129"/>
      <c r="G339" s="129"/>
      <c r="H339" s="129"/>
      <c r="I339" s="118"/>
      <c r="J339" s="118"/>
      <c r="K339" s="129"/>
    </row>
    <row r="340" spans="2:11">
      <c r="B340" s="117"/>
      <c r="C340" s="129"/>
      <c r="D340" s="129"/>
      <c r="E340" s="129"/>
      <c r="F340" s="129"/>
      <c r="G340" s="129"/>
      <c r="H340" s="129"/>
      <c r="I340" s="118"/>
      <c r="J340" s="118"/>
      <c r="K340" s="129"/>
    </row>
    <row r="341" spans="2:11">
      <c r="B341" s="117"/>
      <c r="C341" s="129"/>
      <c r="D341" s="129"/>
      <c r="E341" s="129"/>
      <c r="F341" s="129"/>
      <c r="G341" s="129"/>
      <c r="H341" s="129"/>
      <c r="I341" s="118"/>
      <c r="J341" s="118"/>
      <c r="K341" s="129"/>
    </row>
    <row r="342" spans="2:11">
      <c r="B342" s="117"/>
      <c r="C342" s="129"/>
      <c r="D342" s="129"/>
      <c r="E342" s="129"/>
      <c r="F342" s="129"/>
      <c r="G342" s="129"/>
      <c r="H342" s="129"/>
      <c r="I342" s="118"/>
      <c r="J342" s="118"/>
      <c r="K342" s="129"/>
    </row>
    <row r="343" spans="2:11">
      <c r="B343" s="117"/>
      <c r="C343" s="129"/>
      <c r="D343" s="129"/>
      <c r="E343" s="129"/>
      <c r="F343" s="129"/>
      <c r="G343" s="129"/>
      <c r="H343" s="129"/>
      <c r="I343" s="118"/>
      <c r="J343" s="118"/>
      <c r="K343" s="129"/>
    </row>
    <row r="344" spans="2:11">
      <c r="B344" s="117"/>
      <c r="C344" s="129"/>
      <c r="D344" s="129"/>
      <c r="E344" s="129"/>
      <c r="F344" s="129"/>
      <c r="G344" s="129"/>
      <c r="H344" s="129"/>
      <c r="I344" s="118"/>
      <c r="J344" s="118"/>
      <c r="K344" s="129"/>
    </row>
    <row r="345" spans="2:11">
      <c r="B345" s="117"/>
      <c r="C345" s="129"/>
      <c r="D345" s="129"/>
      <c r="E345" s="129"/>
      <c r="F345" s="129"/>
      <c r="G345" s="129"/>
      <c r="H345" s="129"/>
      <c r="I345" s="118"/>
      <c r="J345" s="118"/>
      <c r="K345" s="129"/>
    </row>
    <row r="346" spans="2:11">
      <c r="B346" s="117"/>
      <c r="C346" s="129"/>
      <c r="D346" s="129"/>
      <c r="E346" s="129"/>
      <c r="F346" s="129"/>
      <c r="G346" s="129"/>
      <c r="H346" s="129"/>
      <c r="I346" s="118"/>
      <c r="J346" s="118"/>
      <c r="K346" s="129"/>
    </row>
    <row r="347" spans="2:11">
      <c r="B347" s="117"/>
      <c r="C347" s="129"/>
      <c r="D347" s="129"/>
      <c r="E347" s="129"/>
      <c r="F347" s="129"/>
      <c r="G347" s="129"/>
      <c r="H347" s="129"/>
      <c r="I347" s="118"/>
      <c r="J347" s="118"/>
      <c r="K347" s="129"/>
    </row>
    <row r="348" spans="2:11">
      <c r="B348" s="117"/>
      <c r="C348" s="129"/>
      <c r="D348" s="129"/>
      <c r="E348" s="129"/>
      <c r="F348" s="129"/>
      <c r="G348" s="129"/>
      <c r="H348" s="129"/>
      <c r="I348" s="118"/>
      <c r="J348" s="118"/>
      <c r="K348" s="129"/>
    </row>
    <row r="349" spans="2:11">
      <c r="B349" s="117"/>
      <c r="C349" s="129"/>
      <c r="D349" s="129"/>
      <c r="E349" s="129"/>
      <c r="F349" s="129"/>
      <c r="G349" s="129"/>
      <c r="H349" s="129"/>
      <c r="I349" s="118"/>
      <c r="J349" s="118"/>
      <c r="K349" s="129"/>
    </row>
    <row r="350" spans="2:11">
      <c r="B350" s="117"/>
      <c r="C350" s="129"/>
      <c r="D350" s="129"/>
      <c r="E350" s="129"/>
      <c r="F350" s="129"/>
      <c r="G350" s="129"/>
      <c r="H350" s="129"/>
      <c r="I350" s="118"/>
      <c r="J350" s="118"/>
      <c r="K350" s="129"/>
    </row>
    <row r="351" spans="2:11">
      <c r="B351" s="117"/>
      <c r="C351" s="129"/>
      <c r="D351" s="129"/>
      <c r="E351" s="129"/>
      <c r="F351" s="129"/>
      <c r="G351" s="129"/>
      <c r="H351" s="129"/>
      <c r="I351" s="118"/>
      <c r="J351" s="118"/>
      <c r="K351" s="129"/>
    </row>
    <row r="352" spans="2:11">
      <c r="B352" s="117"/>
      <c r="C352" s="129"/>
      <c r="D352" s="129"/>
      <c r="E352" s="129"/>
      <c r="F352" s="129"/>
      <c r="G352" s="129"/>
      <c r="H352" s="129"/>
      <c r="I352" s="118"/>
      <c r="J352" s="118"/>
      <c r="K352" s="129"/>
    </row>
    <row r="353" spans="2:11">
      <c r="B353" s="117"/>
      <c r="C353" s="129"/>
      <c r="D353" s="129"/>
      <c r="E353" s="129"/>
      <c r="F353" s="129"/>
      <c r="G353" s="129"/>
      <c r="H353" s="129"/>
      <c r="I353" s="118"/>
      <c r="J353" s="118"/>
      <c r="K353" s="129"/>
    </row>
    <row r="354" spans="2:11">
      <c r="B354" s="117"/>
      <c r="C354" s="129"/>
      <c r="D354" s="129"/>
      <c r="E354" s="129"/>
      <c r="F354" s="129"/>
      <c r="G354" s="129"/>
      <c r="H354" s="129"/>
      <c r="I354" s="118"/>
      <c r="J354" s="118"/>
      <c r="K354" s="129"/>
    </row>
    <row r="355" spans="2:11">
      <c r="B355" s="117"/>
      <c r="C355" s="129"/>
      <c r="D355" s="129"/>
      <c r="E355" s="129"/>
      <c r="F355" s="129"/>
      <c r="G355" s="129"/>
      <c r="H355" s="129"/>
      <c r="I355" s="118"/>
      <c r="J355" s="118"/>
      <c r="K355" s="129"/>
    </row>
    <row r="356" spans="2:11">
      <c r="B356" s="117"/>
      <c r="C356" s="129"/>
      <c r="D356" s="129"/>
      <c r="E356" s="129"/>
      <c r="F356" s="129"/>
      <c r="G356" s="129"/>
      <c r="H356" s="129"/>
      <c r="I356" s="118"/>
      <c r="J356" s="118"/>
      <c r="K356" s="129"/>
    </row>
    <row r="357" spans="2:11">
      <c r="B357" s="117"/>
      <c r="C357" s="129"/>
      <c r="D357" s="129"/>
      <c r="E357" s="129"/>
      <c r="F357" s="129"/>
      <c r="G357" s="129"/>
      <c r="H357" s="129"/>
      <c r="I357" s="118"/>
      <c r="J357" s="118"/>
      <c r="K357" s="129"/>
    </row>
    <row r="358" spans="2:11">
      <c r="B358" s="117"/>
      <c r="C358" s="129"/>
      <c r="D358" s="129"/>
      <c r="E358" s="129"/>
      <c r="F358" s="129"/>
      <c r="G358" s="129"/>
      <c r="H358" s="129"/>
      <c r="I358" s="118"/>
      <c r="J358" s="118"/>
      <c r="K358" s="129"/>
    </row>
    <row r="359" spans="2:11">
      <c r="B359" s="117"/>
      <c r="C359" s="129"/>
      <c r="D359" s="129"/>
      <c r="E359" s="129"/>
      <c r="F359" s="129"/>
      <c r="G359" s="129"/>
      <c r="H359" s="129"/>
      <c r="I359" s="118"/>
      <c r="J359" s="118"/>
      <c r="K359" s="129"/>
    </row>
    <row r="360" spans="2:11">
      <c r="B360" s="117"/>
      <c r="C360" s="129"/>
      <c r="D360" s="129"/>
      <c r="E360" s="129"/>
      <c r="F360" s="129"/>
      <c r="G360" s="129"/>
      <c r="H360" s="129"/>
      <c r="I360" s="118"/>
      <c r="J360" s="118"/>
      <c r="K360" s="129"/>
    </row>
    <row r="361" spans="2:11">
      <c r="B361" s="117"/>
      <c r="C361" s="129"/>
      <c r="D361" s="129"/>
      <c r="E361" s="129"/>
      <c r="F361" s="129"/>
      <c r="G361" s="129"/>
      <c r="H361" s="129"/>
      <c r="I361" s="118"/>
      <c r="J361" s="118"/>
      <c r="K361" s="129"/>
    </row>
    <row r="362" spans="2:11">
      <c r="B362" s="117"/>
      <c r="C362" s="129"/>
      <c r="D362" s="129"/>
      <c r="E362" s="129"/>
      <c r="F362" s="129"/>
      <c r="G362" s="129"/>
      <c r="H362" s="129"/>
      <c r="I362" s="118"/>
      <c r="J362" s="118"/>
      <c r="K362" s="129"/>
    </row>
    <row r="363" spans="2:11">
      <c r="B363" s="117"/>
      <c r="C363" s="129"/>
      <c r="D363" s="129"/>
      <c r="E363" s="129"/>
      <c r="F363" s="129"/>
      <c r="G363" s="129"/>
      <c r="H363" s="129"/>
      <c r="I363" s="118"/>
      <c r="J363" s="118"/>
      <c r="K363" s="129"/>
    </row>
    <row r="364" spans="2:11">
      <c r="B364" s="117"/>
      <c r="C364" s="129"/>
      <c r="D364" s="129"/>
      <c r="E364" s="129"/>
      <c r="F364" s="129"/>
      <c r="G364" s="129"/>
      <c r="H364" s="129"/>
      <c r="I364" s="118"/>
      <c r="J364" s="118"/>
      <c r="K364" s="129"/>
    </row>
    <row r="365" spans="2:11">
      <c r="B365" s="117"/>
      <c r="C365" s="129"/>
      <c r="D365" s="129"/>
      <c r="E365" s="129"/>
      <c r="F365" s="129"/>
      <c r="G365" s="129"/>
      <c r="H365" s="129"/>
      <c r="I365" s="118"/>
      <c r="J365" s="118"/>
      <c r="K365" s="129"/>
    </row>
    <row r="366" spans="2:11">
      <c r="B366" s="117"/>
      <c r="C366" s="129"/>
      <c r="D366" s="129"/>
      <c r="E366" s="129"/>
      <c r="F366" s="129"/>
      <c r="G366" s="129"/>
      <c r="H366" s="129"/>
      <c r="I366" s="118"/>
      <c r="J366" s="118"/>
      <c r="K366" s="129"/>
    </row>
    <row r="367" spans="2:11">
      <c r="B367" s="117"/>
      <c r="C367" s="129"/>
      <c r="D367" s="129"/>
      <c r="E367" s="129"/>
      <c r="F367" s="129"/>
      <c r="G367" s="129"/>
      <c r="H367" s="129"/>
      <c r="I367" s="118"/>
      <c r="J367" s="118"/>
      <c r="K367" s="129"/>
    </row>
    <row r="368" spans="2:11">
      <c r="B368" s="117"/>
      <c r="C368" s="129"/>
      <c r="D368" s="129"/>
      <c r="E368" s="129"/>
      <c r="F368" s="129"/>
      <c r="G368" s="129"/>
      <c r="H368" s="129"/>
      <c r="I368" s="118"/>
      <c r="J368" s="118"/>
      <c r="K368" s="129"/>
    </row>
    <row r="369" spans="2:11">
      <c r="B369" s="117"/>
      <c r="C369" s="129"/>
      <c r="D369" s="129"/>
      <c r="E369" s="129"/>
      <c r="F369" s="129"/>
      <c r="G369" s="129"/>
      <c r="H369" s="129"/>
      <c r="I369" s="118"/>
      <c r="J369" s="118"/>
      <c r="K369" s="129"/>
    </row>
    <row r="370" spans="2:11">
      <c r="B370" s="117"/>
      <c r="C370" s="129"/>
      <c r="D370" s="129"/>
      <c r="E370" s="129"/>
      <c r="F370" s="129"/>
      <c r="G370" s="129"/>
      <c r="H370" s="129"/>
      <c r="I370" s="118"/>
      <c r="J370" s="118"/>
      <c r="K370" s="129"/>
    </row>
    <row r="371" spans="2:11">
      <c r="B371" s="117"/>
      <c r="C371" s="129"/>
      <c r="D371" s="129"/>
      <c r="E371" s="129"/>
      <c r="F371" s="129"/>
      <c r="G371" s="129"/>
      <c r="H371" s="129"/>
      <c r="I371" s="118"/>
      <c r="J371" s="118"/>
      <c r="K371" s="129"/>
    </row>
    <row r="372" spans="2:11">
      <c r="B372" s="117"/>
      <c r="C372" s="129"/>
      <c r="D372" s="129"/>
      <c r="E372" s="129"/>
      <c r="F372" s="129"/>
      <c r="G372" s="129"/>
      <c r="H372" s="129"/>
      <c r="I372" s="118"/>
      <c r="J372" s="118"/>
      <c r="K372" s="129"/>
    </row>
    <row r="373" spans="2:11">
      <c r="B373" s="117"/>
      <c r="C373" s="129"/>
      <c r="D373" s="129"/>
      <c r="E373" s="129"/>
      <c r="F373" s="129"/>
      <c r="G373" s="129"/>
      <c r="H373" s="129"/>
      <c r="I373" s="118"/>
      <c r="J373" s="118"/>
      <c r="K373" s="129"/>
    </row>
    <row r="374" spans="2:11">
      <c r="B374" s="117"/>
      <c r="C374" s="129"/>
      <c r="D374" s="129"/>
      <c r="E374" s="129"/>
      <c r="F374" s="129"/>
      <c r="G374" s="129"/>
      <c r="H374" s="129"/>
      <c r="I374" s="118"/>
      <c r="J374" s="118"/>
      <c r="K374" s="129"/>
    </row>
    <row r="375" spans="2:11">
      <c r="B375" s="117"/>
      <c r="C375" s="129"/>
      <c r="D375" s="129"/>
      <c r="E375" s="129"/>
      <c r="F375" s="129"/>
      <c r="G375" s="129"/>
      <c r="H375" s="129"/>
      <c r="I375" s="118"/>
      <c r="J375" s="118"/>
      <c r="K375" s="129"/>
    </row>
    <row r="376" spans="2:11">
      <c r="B376" s="117"/>
      <c r="C376" s="129"/>
      <c r="D376" s="129"/>
      <c r="E376" s="129"/>
      <c r="F376" s="129"/>
      <c r="G376" s="129"/>
      <c r="H376" s="129"/>
      <c r="I376" s="118"/>
      <c r="J376" s="118"/>
      <c r="K376" s="129"/>
    </row>
    <row r="377" spans="2:11">
      <c r="B377" s="117"/>
      <c r="C377" s="129"/>
      <c r="D377" s="129"/>
      <c r="E377" s="129"/>
      <c r="F377" s="129"/>
      <c r="G377" s="129"/>
      <c r="H377" s="129"/>
      <c r="I377" s="118"/>
      <c r="J377" s="118"/>
      <c r="K377" s="129"/>
    </row>
    <row r="378" spans="2:11">
      <c r="B378" s="117"/>
      <c r="C378" s="129"/>
      <c r="D378" s="129"/>
      <c r="E378" s="129"/>
      <c r="F378" s="129"/>
      <c r="G378" s="129"/>
      <c r="H378" s="129"/>
      <c r="I378" s="118"/>
      <c r="J378" s="118"/>
      <c r="K378" s="129"/>
    </row>
    <row r="379" spans="2:11">
      <c r="B379" s="117"/>
      <c r="C379" s="129"/>
      <c r="D379" s="129"/>
      <c r="E379" s="129"/>
      <c r="F379" s="129"/>
      <c r="G379" s="129"/>
      <c r="H379" s="129"/>
      <c r="I379" s="118"/>
      <c r="J379" s="118"/>
      <c r="K379" s="129"/>
    </row>
    <row r="380" spans="2:11">
      <c r="B380" s="117"/>
      <c r="C380" s="129"/>
      <c r="D380" s="129"/>
      <c r="E380" s="129"/>
      <c r="F380" s="129"/>
      <c r="G380" s="129"/>
      <c r="H380" s="129"/>
      <c r="I380" s="118"/>
      <c r="J380" s="118"/>
      <c r="K380" s="129"/>
    </row>
    <row r="381" spans="2:11">
      <c r="B381" s="117"/>
      <c r="C381" s="129"/>
      <c r="D381" s="129"/>
      <c r="E381" s="129"/>
      <c r="F381" s="129"/>
      <c r="G381" s="129"/>
      <c r="H381" s="129"/>
      <c r="I381" s="118"/>
      <c r="J381" s="118"/>
      <c r="K381" s="129"/>
    </row>
    <row r="382" spans="2:11">
      <c r="B382" s="117"/>
      <c r="C382" s="129"/>
      <c r="D382" s="129"/>
      <c r="E382" s="129"/>
      <c r="F382" s="129"/>
      <c r="G382" s="129"/>
      <c r="H382" s="129"/>
      <c r="I382" s="118"/>
      <c r="J382" s="118"/>
      <c r="K382" s="129"/>
    </row>
    <row r="383" spans="2:11">
      <c r="B383" s="117"/>
      <c r="C383" s="129"/>
      <c r="D383" s="129"/>
      <c r="E383" s="129"/>
      <c r="F383" s="129"/>
      <c r="G383" s="129"/>
      <c r="H383" s="129"/>
      <c r="I383" s="118"/>
      <c r="J383" s="118"/>
      <c r="K383" s="129"/>
    </row>
    <row r="384" spans="2:11">
      <c r="B384" s="117"/>
      <c r="C384" s="129"/>
      <c r="D384" s="129"/>
      <c r="E384" s="129"/>
      <c r="F384" s="129"/>
      <c r="G384" s="129"/>
      <c r="H384" s="129"/>
      <c r="I384" s="118"/>
      <c r="J384" s="118"/>
      <c r="K384" s="129"/>
    </row>
    <row r="385" spans="2:11">
      <c r="B385" s="117"/>
      <c r="C385" s="129"/>
      <c r="D385" s="129"/>
      <c r="E385" s="129"/>
      <c r="F385" s="129"/>
      <c r="G385" s="129"/>
      <c r="H385" s="129"/>
      <c r="I385" s="118"/>
      <c r="J385" s="118"/>
      <c r="K385" s="129"/>
    </row>
    <row r="386" spans="2:11">
      <c r="B386" s="117"/>
      <c r="C386" s="129"/>
      <c r="D386" s="129"/>
      <c r="E386" s="129"/>
      <c r="F386" s="129"/>
      <c r="G386" s="129"/>
      <c r="H386" s="129"/>
      <c r="I386" s="118"/>
      <c r="J386" s="118"/>
      <c r="K386" s="129"/>
    </row>
    <row r="387" spans="2:11">
      <c r="B387" s="117"/>
      <c r="C387" s="129"/>
      <c r="D387" s="129"/>
      <c r="E387" s="129"/>
      <c r="F387" s="129"/>
      <c r="G387" s="129"/>
      <c r="H387" s="129"/>
      <c r="I387" s="118"/>
      <c r="J387" s="118"/>
      <c r="K387" s="129"/>
    </row>
    <row r="388" spans="2:11">
      <c r="B388" s="117"/>
      <c r="C388" s="129"/>
      <c r="D388" s="129"/>
      <c r="E388" s="129"/>
      <c r="F388" s="129"/>
      <c r="G388" s="129"/>
      <c r="H388" s="129"/>
      <c r="I388" s="118"/>
      <c r="J388" s="118"/>
      <c r="K388" s="129"/>
    </row>
    <row r="389" spans="2:11">
      <c r="B389" s="117"/>
      <c r="C389" s="129"/>
      <c r="D389" s="129"/>
      <c r="E389" s="129"/>
      <c r="F389" s="129"/>
      <c r="G389" s="129"/>
      <c r="H389" s="129"/>
      <c r="I389" s="118"/>
      <c r="J389" s="118"/>
      <c r="K389" s="129"/>
    </row>
    <row r="390" spans="2:11">
      <c r="B390" s="117"/>
      <c r="C390" s="129"/>
      <c r="D390" s="129"/>
      <c r="E390" s="129"/>
      <c r="F390" s="129"/>
      <c r="G390" s="129"/>
      <c r="H390" s="129"/>
      <c r="I390" s="118"/>
      <c r="J390" s="118"/>
      <c r="K390" s="129"/>
    </row>
    <row r="391" spans="2:11">
      <c r="B391" s="117"/>
      <c r="C391" s="129"/>
      <c r="D391" s="129"/>
      <c r="E391" s="129"/>
      <c r="F391" s="129"/>
      <c r="G391" s="129"/>
      <c r="H391" s="129"/>
      <c r="I391" s="118"/>
      <c r="J391" s="118"/>
      <c r="K391" s="129"/>
    </row>
    <row r="392" spans="2:11">
      <c r="B392" s="117"/>
      <c r="C392" s="129"/>
      <c r="D392" s="129"/>
      <c r="E392" s="129"/>
      <c r="F392" s="129"/>
      <c r="G392" s="129"/>
      <c r="H392" s="129"/>
      <c r="I392" s="118"/>
      <c r="J392" s="118"/>
      <c r="K392" s="129"/>
    </row>
    <row r="393" spans="2:11">
      <c r="B393" s="117"/>
      <c r="C393" s="129"/>
      <c r="D393" s="129"/>
      <c r="E393" s="129"/>
      <c r="F393" s="129"/>
      <c r="G393" s="129"/>
      <c r="H393" s="129"/>
      <c r="I393" s="118"/>
      <c r="J393" s="118"/>
      <c r="K393" s="129"/>
    </row>
    <row r="394" spans="2:11">
      <c r="B394" s="117"/>
      <c r="C394" s="129"/>
      <c r="D394" s="129"/>
      <c r="E394" s="129"/>
      <c r="F394" s="129"/>
      <c r="G394" s="129"/>
      <c r="H394" s="129"/>
      <c r="I394" s="118"/>
      <c r="J394" s="118"/>
      <c r="K394" s="129"/>
    </row>
    <row r="395" spans="2:11">
      <c r="B395" s="117"/>
      <c r="C395" s="129"/>
      <c r="D395" s="129"/>
      <c r="E395" s="129"/>
      <c r="F395" s="129"/>
      <c r="G395" s="129"/>
      <c r="H395" s="129"/>
      <c r="I395" s="118"/>
      <c r="J395" s="118"/>
      <c r="K395" s="129"/>
    </row>
    <row r="396" spans="2:11">
      <c r="B396" s="117"/>
      <c r="C396" s="129"/>
      <c r="D396" s="129"/>
      <c r="E396" s="129"/>
      <c r="F396" s="129"/>
      <c r="G396" s="129"/>
      <c r="H396" s="129"/>
      <c r="I396" s="118"/>
      <c r="J396" s="118"/>
      <c r="K396" s="129"/>
    </row>
    <row r="397" spans="2:11">
      <c r="B397" s="117"/>
      <c r="C397" s="129"/>
      <c r="D397" s="129"/>
      <c r="E397" s="129"/>
      <c r="F397" s="129"/>
      <c r="G397" s="129"/>
      <c r="H397" s="129"/>
      <c r="I397" s="118"/>
      <c r="J397" s="118"/>
      <c r="K397" s="129"/>
    </row>
    <row r="398" spans="2:11">
      <c r="B398" s="117"/>
      <c r="C398" s="129"/>
      <c r="D398" s="129"/>
      <c r="E398" s="129"/>
      <c r="F398" s="129"/>
      <c r="G398" s="129"/>
      <c r="H398" s="129"/>
      <c r="I398" s="118"/>
      <c r="J398" s="118"/>
      <c r="K398" s="129"/>
    </row>
    <row r="399" spans="2:11">
      <c r="B399" s="117"/>
      <c r="C399" s="129"/>
      <c r="D399" s="129"/>
      <c r="E399" s="129"/>
      <c r="F399" s="129"/>
      <c r="G399" s="129"/>
      <c r="H399" s="129"/>
      <c r="I399" s="118"/>
      <c r="J399" s="118"/>
      <c r="K399" s="129"/>
    </row>
    <row r="400" spans="2:11">
      <c r="B400" s="117"/>
      <c r="C400" s="129"/>
      <c r="D400" s="129"/>
      <c r="E400" s="129"/>
      <c r="F400" s="129"/>
      <c r="G400" s="129"/>
      <c r="H400" s="129"/>
      <c r="I400" s="118"/>
      <c r="J400" s="118"/>
      <c r="K400" s="129"/>
    </row>
    <row r="401" spans="2:11">
      <c r="B401" s="117"/>
      <c r="C401" s="129"/>
      <c r="D401" s="129"/>
      <c r="E401" s="129"/>
      <c r="F401" s="129"/>
      <c r="G401" s="129"/>
      <c r="H401" s="129"/>
      <c r="I401" s="118"/>
      <c r="J401" s="118"/>
      <c r="K401" s="129"/>
    </row>
    <row r="402" spans="2:11">
      <c r="B402" s="117"/>
      <c r="C402" s="129"/>
      <c r="D402" s="129"/>
      <c r="E402" s="129"/>
      <c r="F402" s="129"/>
      <c r="G402" s="129"/>
      <c r="H402" s="129"/>
      <c r="I402" s="118"/>
      <c r="J402" s="118"/>
      <c r="K402" s="129"/>
    </row>
    <row r="403" spans="2:11">
      <c r="B403" s="117"/>
      <c r="C403" s="129"/>
      <c r="D403" s="129"/>
      <c r="E403" s="129"/>
      <c r="F403" s="129"/>
      <c r="G403" s="129"/>
      <c r="H403" s="129"/>
      <c r="I403" s="118"/>
      <c r="J403" s="118"/>
      <c r="K403" s="129"/>
    </row>
    <row r="404" spans="2:11">
      <c r="B404" s="117"/>
      <c r="C404" s="129"/>
      <c r="D404" s="129"/>
      <c r="E404" s="129"/>
      <c r="F404" s="129"/>
      <c r="G404" s="129"/>
      <c r="H404" s="129"/>
      <c r="I404" s="118"/>
      <c r="J404" s="118"/>
      <c r="K404" s="129"/>
    </row>
    <row r="405" spans="2:11">
      <c r="B405" s="117"/>
      <c r="C405" s="129"/>
      <c r="D405" s="129"/>
      <c r="E405" s="129"/>
      <c r="F405" s="129"/>
      <c r="G405" s="129"/>
      <c r="H405" s="129"/>
      <c r="I405" s="118"/>
      <c r="J405" s="118"/>
      <c r="K405" s="129"/>
    </row>
    <row r="406" spans="2:11">
      <c r="B406" s="117"/>
      <c r="C406" s="129"/>
      <c r="D406" s="129"/>
      <c r="E406" s="129"/>
      <c r="F406" s="129"/>
      <c r="G406" s="129"/>
      <c r="H406" s="129"/>
      <c r="I406" s="118"/>
      <c r="J406" s="118"/>
      <c r="K406" s="129"/>
    </row>
    <row r="407" spans="2:11">
      <c r="B407" s="117"/>
      <c r="C407" s="129"/>
      <c r="D407" s="129"/>
      <c r="E407" s="129"/>
      <c r="F407" s="129"/>
      <c r="G407" s="129"/>
      <c r="H407" s="129"/>
      <c r="I407" s="118"/>
      <c r="J407" s="118"/>
      <c r="K407" s="129"/>
    </row>
    <row r="408" spans="2:11">
      <c r="B408" s="117"/>
      <c r="C408" s="129"/>
      <c r="D408" s="129"/>
      <c r="E408" s="129"/>
      <c r="F408" s="129"/>
      <c r="G408" s="129"/>
      <c r="H408" s="129"/>
      <c r="I408" s="118"/>
      <c r="J408" s="118"/>
      <c r="K408" s="129"/>
    </row>
    <row r="409" spans="2:11">
      <c r="B409" s="117"/>
      <c r="C409" s="129"/>
      <c r="D409" s="129"/>
      <c r="E409" s="129"/>
      <c r="F409" s="129"/>
      <c r="G409" s="129"/>
      <c r="H409" s="129"/>
      <c r="I409" s="118"/>
      <c r="J409" s="118"/>
      <c r="K409" s="129"/>
    </row>
    <row r="410" spans="2:11">
      <c r="B410" s="117"/>
      <c r="C410" s="129"/>
      <c r="D410" s="129"/>
      <c r="E410" s="129"/>
      <c r="F410" s="129"/>
      <c r="G410" s="129"/>
      <c r="H410" s="129"/>
      <c r="I410" s="118"/>
      <c r="J410" s="118"/>
      <c r="K410" s="129"/>
    </row>
    <row r="411" spans="2:11">
      <c r="B411" s="117"/>
      <c r="C411" s="129"/>
      <c r="D411" s="129"/>
      <c r="E411" s="129"/>
      <c r="F411" s="129"/>
      <c r="G411" s="129"/>
      <c r="H411" s="129"/>
      <c r="I411" s="118"/>
      <c r="J411" s="118"/>
      <c r="K411" s="129"/>
    </row>
    <row r="412" spans="2:11">
      <c r="B412" s="117"/>
      <c r="C412" s="129"/>
      <c r="D412" s="129"/>
      <c r="E412" s="129"/>
      <c r="F412" s="129"/>
      <c r="G412" s="129"/>
      <c r="H412" s="129"/>
      <c r="I412" s="118"/>
      <c r="J412" s="118"/>
      <c r="K412" s="129"/>
    </row>
    <row r="413" spans="2:11">
      <c r="B413" s="117"/>
      <c r="C413" s="129"/>
      <c r="D413" s="129"/>
      <c r="E413" s="129"/>
      <c r="F413" s="129"/>
      <c r="G413" s="129"/>
      <c r="H413" s="129"/>
      <c r="I413" s="118"/>
      <c r="J413" s="118"/>
      <c r="K413" s="129"/>
    </row>
    <row r="414" spans="2:11">
      <c r="B414" s="117"/>
      <c r="C414" s="129"/>
      <c r="D414" s="129"/>
      <c r="E414" s="129"/>
      <c r="F414" s="129"/>
      <c r="G414" s="129"/>
      <c r="H414" s="129"/>
      <c r="I414" s="118"/>
      <c r="J414" s="118"/>
      <c r="K414" s="129"/>
    </row>
    <row r="415" spans="2:11">
      <c r="B415" s="117"/>
      <c r="C415" s="129"/>
      <c r="D415" s="129"/>
      <c r="E415" s="129"/>
      <c r="F415" s="129"/>
      <c r="G415" s="129"/>
      <c r="H415" s="129"/>
      <c r="I415" s="118"/>
      <c r="J415" s="118"/>
      <c r="K415" s="129"/>
    </row>
    <row r="416" spans="2:11">
      <c r="B416" s="117"/>
      <c r="C416" s="129"/>
      <c r="D416" s="129"/>
      <c r="E416" s="129"/>
      <c r="F416" s="129"/>
      <c r="G416" s="129"/>
      <c r="H416" s="129"/>
      <c r="I416" s="118"/>
      <c r="J416" s="118"/>
      <c r="K416" s="129"/>
    </row>
    <row r="417" spans="2:11">
      <c r="B417" s="117"/>
      <c r="C417" s="129"/>
      <c r="D417" s="129"/>
      <c r="E417" s="129"/>
      <c r="F417" s="129"/>
      <c r="G417" s="129"/>
      <c r="H417" s="129"/>
      <c r="I417" s="118"/>
      <c r="J417" s="118"/>
      <c r="K417" s="129"/>
    </row>
    <row r="418" spans="2:11">
      <c r="B418" s="117"/>
      <c r="C418" s="129"/>
      <c r="D418" s="129"/>
      <c r="E418" s="129"/>
      <c r="F418" s="129"/>
      <c r="G418" s="129"/>
      <c r="H418" s="129"/>
      <c r="I418" s="118"/>
      <c r="J418" s="118"/>
      <c r="K418" s="129"/>
    </row>
    <row r="419" spans="2:11">
      <c r="B419" s="117"/>
      <c r="C419" s="129"/>
      <c r="D419" s="129"/>
      <c r="E419" s="129"/>
      <c r="F419" s="129"/>
      <c r="G419" s="129"/>
      <c r="H419" s="129"/>
      <c r="I419" s="118"/>
      <c r="J419" s="118"/>
      <c r="K419" s="129"/>
    </row>
    <row r="420" spans="2:11">
      <c r="B420" s="117"/>
      <c r="C420" s="129"/>
      <c r="D420" s="129"/>
      <c r="E420" s="129"/>
      <c r="F420" s="129"/>
      <c r="G420" s="129"/>
      <c r="H420" s="129"/>
      <c r="I420" s="118"/>
      <c r="J420" s="118"/>
      <c r="K420" s="129"/>
    </row>
    <row r="421" spans="2:11">
      <c r="B421" s="117"/>
      <c r="C421" s="129"/>
      <c r="D421" s="129"/>
      <c r="E421" s="129"/>
      <c r="F421" s="129"/>
      <c r="G421" s="129"/>
      <c r="H421" s="129"/>
      <c r="I421" s="118"/>
      <c r="J421" s="118"/>
      <c r="K421" s="129"/>
    </row>
    <row r="422" spans="2:11">
      <c r="B422" s="117"/>
      <c r="C422" s="129"/>
      <c r="D422" s="129"/>
      <c r="E422" s="129"/>
      <c r="F422" s="129"/>
      <c r="G422" s="129"/>
      <c r="H422" s="129"/>
      <c r="I422" s="118"/>
      <c r="J422" s="118"/>
      <c r="K422" s="129"/>
    </row>
    <row r="423" spans="2:11">
      <c r="B423" s="117"/>
      <c r="C423" s="129"/>
      <c r="D423" s="129"/>
      <c r="E423" s="129"/>
      <c r="F423" s="129"/>
      <c r="G423" s="129"/>
      <c r="H423" s="129"/>
      <c r="I423" s="118"/>
      <c r="J423" s="118"/>
      <c r="K423" s="129"/>
    </row>
    <row r="424" spans="2:11">
      <c r="B424" s="117"/>
      <c r="C424" s="129"/>
      <c r="D424" s="129"/>
      <c r="E424" s="129"/>
      <c r="F424" s="129"/>
      <c r="G424" s="129"/>
      <c r="H424" s="129"/>
      <c r="I424" s="118"/>
      <c r="J424" s="118"/>
      <c r="K424" s="129"/>
    </row>
    <row r="425" spans="2:11">
      <c r="B425" s="117"/>
      <c r="C425" s="129"/>
      <c r="D425" s="129"/>
      <c r="E425" s="129"/>
      <c r="F425" s="129"/>
      <c r="G425" s="129"/>
      <c r="H425" s="129"/>
      <c r="I425" s="118"/>
      <c r="J425" s="118"/>
      <c r="K425" s="129"/>
    </row>
    <row r="426" spans="2:11">
      <c r="B426" s="117"/>
      <c r="C426" s="129"/>
      <c r="D426" s="129"/>
      <c r="E426" s="129"/>
      <c r="F426" s="129"/>
      <c r="G426" s="129"/>
      <c r="H426" s="129"/>
      <c r="I426" s="118"/>
      <c r="J426" s="118"/>
      <c r="K426" s="129"/>
    </row>
    <row r="427" spans="2:11">
      <c r="B427" s="117"/>
      <c r="C427" s="129"/>
      <c r="D427" s="129"/>
      <c r="E427" s="129"/>
      <c r="F427" s="129"/>
      <c r="G427" s="129"/>
      <c r="H427" s="129"/>
      <c r="I427" s="118"/>
      <c r="J427" s="118"/>
      <c r="K427" s="129"/>
    </row>
    <row r="428" spans="2:11">
      <c r="B428" s="117"/>
      <c r="C428" s="129"/>
      <c r="D428" s="129"/>
      <c r="E428" s="129"/>
      <c r="F428" s="129"/>
      <c r="G428" s="129"/>
      <c r="H428" s="129"/>
      <c r="I428" s="118"/>
      <c r="J428" s="118"/>
      <c r="K428" s="129"/>
    </row>
    <row r="429" spans="2:11">
      <c r="B429" s="117"/>
      <c r="C429" s="129"/>
      <c r="D429" s="129"/>
      <c r="E429" s="129"/>
      <c r="F429" s="129"/>
      <c r="G429" s="129"/>
      <c r="H429" s="129"/>
      <c r="I429" s="118"/>
      <c r="J429" s="118"/>
      <c r="K429" s="129"/>
    </row>
    <row r="430" spans="2:11">
      <c r="B430" s="117"/>
      <c r="C430" s="129"/>
      <c r="D430" s="129"/>
      <c r="E430" s="129"/>
      <c r="F430" s="129"/>
      <c r="G430" s="129"/>
      <c r="H430" s="129"/>
      <c r="I430" s="118"/>
      <c r="J430" s="118"/>
      <c r="K430" s="129"/>
    </row>
    <row r="431" spans="2:11">
      <c r="B431" s="117"/>
      <c r="C431" s="129"/>
      <c r="D431" s="129"/>
      <c r="E431" s="129"/>
      <c r="F431" s="129"/>
      <c r="G431" s="129"/>
      <c r="H431" s="129"/>
      <c r="I431" s="118"/>
      <c r="J431" s="118"/>
      <c r="K431" s="129"/>
    </row>
    <row r="432" spans="2:11">
      <c r="B432" s="117"/>
      <c r="C432" s="129"/>
      <c r="D432" s="129"/>
      <c r="E432" s="129"/>
      <c r="F432" s="129"/>
      <c r="G432" s="129"/>
      <c r="H432" s="129"/>
      <c r="I432" s="118"/>
      <c r="J432" s="118"/>
      <c r="K432" s="129"/>
    </row>
    <row r="433" spans="2:11">
      <c r="B433" s="117"/>
      <c r="C433" s="129"/>
      <c r="D433" s="129"/>
      <c r="E433" s="129"/>
      <c r="F433" s="129"/>
      <c r="G433" s="129"/>
      <c r="H433" s="129"/>
      <c r="I433" s="118"/>
      <c r="J433" s="118"/>
      <c r="K433" s="129"/>
    </row>
    <row r="434" spans="2:11">
      <c r="B434" s="117"/>
      <c r="C434" s="129"/>
      <c r="D434" s="129"/>
      <c r="E434" s="129"/>
      <c r="F434" s="129"/>
      <c r="G434" s="129"/>
      <c r="H434" s="129"/>
      <c r="I434" s="118"/>
      <c r="J434" s="118"/>
      <c r="K434" s="129"/>
    </row>
    <row r="435" spans="2:11">
      <c r="B435" s="117"/>
      <c r="C435" s="129"/>
      <c r="D435" s="129"/>
      <c r="E435" s="129"/>
      <c r="F435" s="129"/>
      <c r="G435" s="129"/>
      <c r="H435" s="129"/>
      <c r="I435" s="118"/>
      <c r="J435" s="118"/>
      <c r="K435" s="129"/>
    </row>
    <row r="436" spans="2:11">
      <c r="B436" s="117"/>
      <c r="C436" s="129"/>
      <c r="D436" s="129"/>
      <c r="E436" s="129"/>
      <c r="F436" s="129"/>
      <c r="G436" s="129"/>
      <c r="H436" s="129"/>
      <c r="I436" s="118"/>
      <c r="J436" s="118"/>
      <c r="K436" s="129"/>
    </row>
    <row r="437" spans="2:11">
      <c r="B437" s="117"/>
      <c r="C437" s="129"/>
      <c r="D437" s="129"/>
      <c r="E437" s="129"/>
      <c r="F437" s="129"/>
      <c r="G437" s="129"/>
      <c r="H437" s="129"/>
      <c r="I437" s="118"/>
      <c r="J437" s="118"/>
      <c r="K437" s="129"/>
    </row>
    <row r="438" spans="2:11">
      <c r="B438" s="117"/>
      <c r="C438" s="129"/>
      <c r="D438" s="129"/>
      <c r="E438" s="129"/>
      <c r="F438" s="129"/>
      <c r="G438" s="129"/>
      <c r="H438" s="129"/>
      <c r="I438" s="118"/>
      <c r="J438" s="118"/>
      <c r="K438" s="129"/>
    </row>
    <row r="439" spans="2:11">
      <c r="B439" s="117"/>
      <c r="C439" s="129"/>
      <c r="D439" s="129"/>
      <c r="E439" s="129"/>
      <c r="F439" s="129"/>
      <c r="G439" s="129"/>
      <c r="H439" s="129"/>
      <c r="I439" s="118"/>
      <c r="J439" s="118"/>
      <c r="K439" s="129"/>
    </row>
    <row r="440" spans="2:11">
      <c r="B440" s="117"/>
      <c r="C440" s="129"/>
      <c r="D440" s="129"/>
      <c r="E440" s="129"/>
      <c r="F440" s="129"/>
      <c r="G440" s="129"/>
      <c r="H440" s="129"/>
      <c r="I440" s="118"/>
      <c r="J440" s="118"/>
      <c r="K440" s="129"/>
    </row>
    <row r="441" spans="2:11">
      <c r="B441" s="117"/>
      <c r="C441" s="129"/>
      <c r="D441" s="129"/>
      <c r="E441" s="129"/>
      <c r="F441" s="129"/>
      <c r="G441" s="129"/>
      <c r="H441" s="129"/>
      <c r="I441" s="118"/>
      <c r="J441" s="118"/>
      <c r="K441" s="129"/>
    </row>
    <row r="442" spans="2:11">
      <c r="B442" s="117"/>
      <c r="C442" s="129"/>
      <c r="D442" s="129"/>
      <c r="E442" s="129"/>
      <c r="F442" s="129"/>
      <c r="G442" s="129"/>
      <c r="H442" s="129"/>
      <c r="I442" s="118"/>
      <c r="J442" s="118"/>
      <c r="K442" s="129"/>
    </row>
    <row r="443" spans="2:11">
      <c r="B443" s="117"/>
      <c r="C443" s="129"/>
      <c r="D443" s="129"/>
      <c r="E443" s="129"/>
      <c r="F443" s="129"/>
      <c r="G443" s="129"/>
      <c r="H443" s="129"/>
      <c r="I443" s="118"/>
      <c r="J443" s="118"/>
      <c r="K443" s="129"/>
    </row>
    <row r="444" spans="2:11">
      <c r="B444" s="117"/>
      <c r="C444" s="129"/>
      <c r="D444" s="129"/>
      <c r="E444" s="129"/>
      <c r="F444" s="129"/>
      <c r="G444" s="129"/>
      <c r="H444" s="129"/>
      <c r="I444" s="118"/>
      <c r="J444" s="118"/>
      <c r="K444" s="129"/>
    </row>
    <row r="445" spans="2:11">
      <c r="B445" s="117"/>
      <c r="C445" s="129"/>
      <c r="D445" s="129"/>
      <c r="E445" s="129"/>
      <c r="F445" s="129"/>
      <c r="G445" s="129"/>
      <c r="H445" s="129"/>
      <c r="I445" s="118"/>
      <c r="J445" s="118"/>
      <c r="K445" s="129"/>
    </row>
    <row r="446" spans="2:11">
      <c r="B446" s="117"/>
      <c r="C446" s="129"/>
      <c r="D446" s="129"/>
      <c r="E446" s="129"/>
      <c r="F446" s="129"/>
      <c r="G446" s="129"/>
      <c r="H446" s="129"/>
      <c r="I446" s="118"/>
      <c r="J446" s="118"/>
      <c r="K446" s="129"/>
    </row>
    <row r="447" spans="2:11">
      <c r="B447" s="117"/>
      <c r="C447" s="129"/>
      <c r="D447" s="129"/>
      <c r="E447" s="129"/>
      <c r="F447" s="129"/>
      <c r="G447" s="129"/>
      <c r="H447" s="129"/>
      <c r="I447" s="118"/>
      <c r="J447" s="118"/>
      <c r="K447" s="129"/>
    </row>
    <row r="448" spans="2:11">
      <c r="B448" s="117"/>
      <c r="C448" s="129"/>
      <c r="D448" s="129"/>
      <c r="E448" s="129"/>
      <c r="F448" s="129"/>
      <c r="G448" s="129"/>
      <c r="H448" s="129"/>
      <c r="I448" s="118"/>
      <c r="J448" s="118"/>
      <c r="K448" s="129"/>
    </row>
    <row r="449" spans="2:11">
      <c r="B449" s="117"/>
      <c r="C449" s="129"/>
      <c r="D449" s="129"/>
      <c r="E449" s="129"/>
      <c r="F449" s="129"/>
      <c r="G449" s="129"/>
      <c r="H449" s="129"/>
      <c r="I449" s="118"/>
      <c r="J449" s="118"/>
      <c r="K449" s="129"/>
    </row>
    <row r="450" spans="2:11">
      <c r="B450" s="117"/>
      <c r="C450" s="129"/>
      <c r="D450" s="129"/>
      <c r="E450" s="129"/>
      <c r="F450" s="129"/>
      <c r="G450" s="129"/>
      <c r="H450" s="129"/>
      <c r="I450" s="118"/>
      <c r="J450" s="118"/>
      <c r="K450" s="129"/>
    </row>
    <row r="451" spans="2:11">
      <c r="B451" s="117"/>
      <c r="C451" s="129"/>
      <c r="D451" s="129"/>
      <c r="E451" s="129"/>
      <c r="F451" s="129"/>
      <c r="G451" s="129"/>
      <c r="H451" s="129"/>
      <c r="I451" s="118"/>
      <c r="J451" s="118"/>
      <c r="K451" s="129"/>
    </row>
    <row r="452" spans="2:11">
      <c r="B452" s="117"/>
      <c r="C452" s="129"/>
      <c r="D452" s="129"/>
      <c r="E452" s="129"/>
      <c r="F452" s="129"/>
      <c r="G452" s="129"/>
      <c r="H452" s="129"/>
      <c r="I452" s="118"/>
      <c r="J452" s="118"/>
      <c r="K452" s="129"/>
    </row>
    <row r="453" spans="2:11">
      <c r="B453" s="117"/>
      <c r="C453" s="129"/>
      <c r="D453" s="129"/>
      <c r="E453" s="129"/>
      <c r="F453" s="129"/>
      <c r="G453" s="129"/>
      <c r="H453" s="129"/>
      <c r="I453" s="118"/>
      <c r="J453" s="118"/>
      <c r="K453" s="129"/>
    </row>
    <row r="454" spans="2:11">
      <c r="B454" s="117"/>
      <c r="C454" s="129"/>
      <c r="D454" s="129"/>
      <c r="E454" s="129"/>
      <c r="F454" s="129"/>
      <c r="G454" s="129"/>
      <c r="H454" s="129"/>
      <c r="I454" s="118"/>
      <c r="J454" s="118"/>
      <c r="K454" s="129"/>
    </row>
    <row r="455" spans="2:11">
      <c r="B455" s="117"/>
      <c r="C455" s="129"/>
      <c r="D455" s="129"/>
      <c r="E455" s="129"/>
      <c r="F455" s="129"/>
      <c r="G455" s="129"/>
      <c r="H455" s="129"/>
      <c r="I455" s="118"/>
      <c r="J455" s="118"/>
      <c r="K455" s="129"/>
    </row>
    <row r="456" spans="2:11">
      <c r="B456" s="117"/>
      <c r="C456" s="129"/>
      <c r="D456" s="129"/>
      <c r="E456" s="129"/>
      <c r="F456" s="129"/>
      <c r="G456" s="129"/>
      <c r="H456" s="129"/>
      <c r="I456" s="118"/>
      <c r="J456" s="118"/>
      <c r="K456" s="129"/>
    </row>
    <row r="457" spans="2:11">
      <c r="B457" s="117"/>
      <c r="C457" s="129"/>
      <c r="D457" s="129"/>
      <c r="E457" s="129"/>
      <c r="F457" s="129"/>
      <c r="G457" s="129"/>
      <c r="H457" s="129"/>
      <c r="I457" s="118"/>
      <c r="J457" s="118"/>
      <c r="K457" s="129"/>
    </row>
    <row r="458" spans="2:11">
      <c r="B458" s="117"/>
      <c r="C458" s="129"/>
      <c r="D458" s="129"/>
      <c r="E458" s="129"/>
      <c r="F458" s="129"/>
      <c r="G458" s="129"/>
      <c r="H458" s="129"/>
      <c r="I458" s="118"/>
      <c r="J458" s="118"/>
      <c r="K458" s="129"/>
    </row>
    <row r="459" spans="2:11">
      <c r="B459" s="117"/>
      <c r="C459" s="129"/>
      <c r="D459" s="129"/>
      <c r="E459" s="129"/>
      <c r="F459" s="129"/>
      <c r="G459" s="129"/>
      <c r="H459" s="129"/>
      <c r="I459" s="118"/>
      <c r="J459" s="118"/>
      <c r="K459" s="129"/>
    </row>
    <row r="460" spans="2:11">
      <c r="B460" s="117"/>
      <c r="C460" s="129"/>
      <c r="D460" s="129"/>
      <c r="E460" s="129"/>
      <c r="F460" s="129"/>
      <c r="G460" s="129"/>
      <c r="H460" s="129"/>
      <c r="I460" s="118"/>
      <c r="J460" s="118"/>
      <c r="K460" s="129"/>
    </row>
    <row r="461" spans="2:11">
      <c r="B461" s="117"/>
      <c r="C461" s="129"/>
      <c r="D461" s="129"/>
      <c r="E461" s="129"/>
      <c r="F461" s="129"/>
      <c r="G461" s="129"/>
      <c r="H461" s="129"/>
      <c r="I461" s="118"/>
      <c r="J461" s="118"/>
      <c r="K461" s="129"/>
    </row>
    <row r="462" spans="2:11">
      <c r="B462" s="117"/>
      <c r="C462" s="129"/>
      <c r="D462" s="129"/>
      <c r="E462" s="129"/>
      <c r="F462" s="129"/>
      <c r="G462" s="129"/>
      <c r="H462" s="129"/>
      <c r="I462" s="118"/>
      <c r="J462" s="118"/>
      <c r="K462" s="129"/>
    </row>
    <row r="463" spans="2:11">
      <c r="B463" s="117"/>
      <c r="C463" s="129"/>
      <c r="D463" s="129"/>
      <c r="E463" s="129"/>
      <c r="F463" s="129"/>
      <c r="G463" s="129"/>
      <c r="H463" s="129"/>
      <c r="I463" s="118"/>
      <c r="J463" s="118"/>
      <c r="K463" s="129"/>
    </row>
    <row r="464" spans="2:11">
      <c r="B464" s="117"/>
      <c r="C464" s="129"/>
      <c r="D464" s="129"/>
      <c r="E464" s="129"/>
      <c r="F464" s="129"/>
      <c r="G464" s="129"/>
      <c r="H464" s="129"/>
      <c r="I464" s="118"/>
      <c r="J464" s="118"/>
      <c r="K464" s="129"/>
    </row>
    <row r="465" spans="2:11">
      <c r="B465" s="117"/>
      <c r="C465" s="129"/>
      <c r="D465" s="129"/>
      <c r="E465" s="129"/>
      <c r="F465" s="129"/>
      <c r="G465" s="129"/>
      <c r="H465" s="129"/>
      <c r="I465" s="118"/>
      <c r="J465" s="118"/>
      <c r="K465" s="129"/>
    </row>
    <row r="466" spans="2:11">
      <c r="B466" s="117"/>
      <c r="C466" s="129"/>
      <c r="D466" s="129"/>
      <c r="E466" s="129"/>
      <c r="F466" s="129"/>
      <c r="G466" s="129"/>
      <c r="H466" s="129"/>
      <c r="I466" s="118"/>
      <c r="J466" s="118"/>
      <c r="K466" s="129"/>
    </row>
    <row r="467" spans="2:11">
      <c r="B467" s="117"/>
      <c r="C467" s="129"/>
      <c r="D467" s="129"/>
      <c r="E467" s="129"/>
      <c r="F467" s="129"/>
      <c r="G467" s="129"/>
      <c r="H467" s="129"/>
      <c r="I467" s="118"/>
      <c r="J467" s="118"/>
      <c r="K467" s="129"/>
    </row>
    <row r="468" spans="2:11">
      <c r="B468" s="117"/>
      <c r="C468" s="129"/>
      <c r="D468" s="129"/>
      <c r="E468" s="129"/>
      <c r="F468" s="129"/>
      <c r="G468" s="129"/>
      <c r="H468" s="129"/>
      <c r="I468" s="118"/>
      <c r="J468" s="118"/>
      <c r="K468" s="129"/>
    </row>
    <row r="469" spans="2:11">
      <c r="B469" s="117"/>
      <c r="C469" s="129"/>
      <c r="D469" s="129"/>
      <c r="E469" s="129"/>
      <c r="F469" s="129"/>
      <c r="G469" s="129"/>
      <c r="H469" s="129"/>
      <c r="I469" s="118"/>
      <c r="J469" s="118"/>
      <c r="K469" s="129"/>
    </row>
    <row r="470" spans="2:11">
      <c r="B470" s="117"/>
      <c r="C470" s="129"/>
      <c r="D470" s="129"/>
      <c r="E470" s="129"/>
      <c r="F470" s="129"/>
      <c r="G470" s="129"/>
      <c r="H470" s="129"/>
      <c r="I470" s="118"/>
      <c r="J470" s="118"/>
      <c r="K470" s="129"/>
    </row>
    <row r="471" spans="2:11">
      <c r="B471" s="117"/>
      <c r="C471" s="129"/>
      <c r="D471" s="129"/>
      <c r="E471" s="129"/>
      <c r="F471" s="129"/>
      <c r="G471" s="129"/>
      <c r="H471" s="129"/>
      <c r="I471" s="118"/>
      <c r="J471" s="118"/>
      <c r="K471" s="129"/>
    </row>
    <row r="472" spans="2:11">
      <c r="B472" s="117"/>
      <c r="C472" s="129"/>
      <c r="D472" s="129"/>
      <c r="E472" s="129"/>
      <c r="F472" s="129"/>
      <c r="G472" s="129"/>
      <c r="H472" s="129"/>
      <c r="I472" s="118"/>
      <c r="J472" s="118"/>
      <c r="K472" s="129"/>
    </row>
    <row r="473" spans="2:11">
      <c r="B473" s="117"/>
      <c r="C473" s="129"/>
      <c r="D473" s="129"/>
      <c r="E473" s="129"/>
      <c r="F473" s="129"/>
      <c r="G473" s="129"/>
      <c r="H473" s="129"/>
      <c r="I473" s="118"/>
      <c r="J473" s="118"/>
      <c r="K473" s="129"/>
    </row>
    <row r="474" spans="2:11">
      <c r="B474" s="117"/>
      <c r="C474" s="129"/>
      <c r="D474" s="129"/>
      <c r="E474" s="129"/>
      <c r="F474" s="129"/>
      <c r="G474" s="129"/>
      <c r="H474" s="129"/>
      <c r="I474" s="118"/>
      <c r="J474" s="118"/>
      <c r="K474" s="129"/>
    </row>
    <row r="475" spans="2:11">
      <c r="B475" s="117"/>
      <c r="C475" s="129"/>
      <c r="D475" s="129"/>
      <c r="E475" s="129"/>
      <c r="F475" s="129"/>
      <c r="G475" s="129"/>
      <c r="H475" s="129"/>
      <c r="I475" s="118"/>
      <c r="J475" s="118"/>
      <c r="K475" s="129"/>
    </row>
    <row r="476" spans="2:11">
      <c r="B476" s="117"/>
      <c r="C476" s="129"/>
      <c r="D476" s="129"/>
      <c r="E476" s="129"/>
      <c r="F476" s="129"/>
      <c r="G476" s="129"/>
      <c r="H476" s="129"/>
      <c r="I476" s="118"/>
      <c r="J476" s="118"/>
      <c r="K476" s="129"/>
    </row>
    <row r="477" spans="2:11">
      <c r="B477" s="117"/>
      <c r="C477" s="129"/>
      <c r="D477" s="129"/>
      <c r="E477" s="129"/>
      <c r="F477" s="129"/>
      <c r="G477" s="129"/>
      <c r="H477" s="129"/>
      <c r="I477" s="118"/>
      <c r="J477" s="118"/>
      <c r="K477" s="129"/>
    </row>
    <row r="478" spans="2:11">
      <c r="B478" s="117"/>
      <c r="C478" s="129"/>
      <c r="D478" s="129"/>
      <c r="E478" s="129"/>
      <c r="F478" s="129"/>
      <c r="G478" s="129"/>
      <c r="H478" s="129"/>
      <c r="I478" s="118"/>
      <c r="J478" s="118"/>
      <c r="K478" s="129"/>
    </row>
    <row r="479" spans="2:11">
      <c r="B479" s="117"/>
      <c r="C479" s="129"/>
      <c r="D479" s="129"/>
      <c r="E479" s="129"/>
      <c r="F479" s="129"/>
      <c r="G479" s="129"/>
      <c r="H479" s="129"/>
      <c r="I479" s="118"/>
      <c r="J479" s="118"/>
      <c r="K479" s="129"/>
    </row>
    <row r="480" spans="2:11">
      <c r="B480" s="117"/>
      <c r="C480" s="129"/>
      <c r="D480" s="129"/>
      <c r="E480" s="129"/>
      <c r="F480" s="129"/>
      <c r="G480" s="129"/>
      <c r="H480" s="129"/>
      <c r="I480" s="118"/>
      <c r="J480" s="118"/>
      <c r="K480" s="129"/>
    </row>
    <row r="481" spans="2:11">
      <c r="B481" s="117"/>
      <c r="C481" s="129"/>
      <c r="D481" s="129"/>
      <c r="E481" s="129"/>
      <c r="F481" s="129"/>
      <c r="G481" s="129"/>
      <c r="H481" s="129"/>
      <c r="I481" s="118"/>
      <c r="J481" s="118"/>
      <c r="K481" s="129"/>
    </row>
    <row r="482" spans="2:11">
      <c r="B482" s="117"/>
      <c r="C482" s="129"/>
      <c r="D482" s="129"/>
      <c r="E482" s="129"/>
      <c r="F482" s="129"/>
      <c r="G482" s="129"/>
      <c r="H482" s="129"/>
      <c r="I482" s="118"/>
      <c r="J482" s="118"/>
      <c r="K482" s="129"/>
    </row>
    <row r="483" spans="2:11">
      <c r="B483" s="117"/>
      <c r="C483" s="129"/>
      <c r="D483" s="129"/>
      <c r="E483" s="129"/>
      <c r="F483" s="129"/>
      <c r="G483" s="129"/>
      <c r="H483" s="129"/>
      <c r="I483" s="118"/>
      <c r="J483" s="118"/>
      <c r="K483" s="129"/>
    </row>
    <row r="484" spans="2:11">
      <c r="B484" s="117"/>
      <c r="C484" s="129"/>
      <c r="D484" s="129"/>
      <c r="E484" s="129"/>
      <c r="F484" s="129"/>
      <c r="G484" s="129"/>
      <c r="H484" s="129"/>
      <c r="I484" s="118"/>
      <c r="J484" s="118"/>
      <c r="K484" s="129"/>
    </row>
    <row r="485" spans="2:11">
      <c r="B485" s="117"/>
      <c r="C485" s="129"/>
      <c r="D485" s="129"/>
      <c r="E485" s="129"/>
      <c r="F485" s="129"/>
      <c r="G485" s="129"/>
      <c r="H485" s="129"/>
      <c r="I485" s="118"/>
      <c r="J485" s="118"/>
      <c r="K485" s="129"/>
    </row>
    <row r="486" spans="2:11">
      <c r="B486" s="117"/>
      <c r="C486" s="129"/>
      <c r="D486" s="129"/>
      <c r="E486" s="129"/>
      <c r="F486" s="129"/>
      <c r="G486" s="129"/>
      <c r="H486" s="129"/>
      <c r="I486" s="118"/>
      <c r="J486" s="118"/>
      <c r="K486" s="129"/>
    </row>
    <row r="487" spans="2:11">
      <c r="B487" s="117"/>
      <c r="C487" s="129"/>
      <c r="D487" s="129"/>
      <c r="E487" s="129"/>
      <c r="F487" s="129"/>
      <c r="G487" s="129"/>
      <c r="H487" s="129"/>
      <c r="I487" s="118"/>
      <c r="J487" s="118"/>
      <c r="K487" s="129"/>
    </row>
    <row r="488" spans="2:11">
      <c r="B488" s="117"/>
      <c r="C488" s="129"/>
      <c r="D488" s="129"/>
      <c r="E488" s="129"/>
      <c r="F488" s="129"/>
      <c r="G488" s="129"/>
      <c r="H488" s="129"/>
      <c r="I488" s="118"/>
      <c r="J488" s="118"/>
      <c r="K488" s="129"/>
    </row>
    <row r="489" spans="2:11">
      <c r="B489" s="117"/>
      <c r="C489" s="129"/>
      <c r="D489" s="129"/>
      <c r="E489" s="129"/>
      <c r="F489" s="129"/>
      <c r="G489" s="129"/>
      <c r="H489" s="129"/>
      <c r="I489" s="118"/>
      <c r="J489" s="118"/>
      <c r="K489" s="129"/>
    </row>
    <row r="490" spans="2:11">
      <c r="B490" s="117"/>
      <c r="C490" s="129"/>
      <c r="D490" s="129"/>
      <c r="E490" s="129"/>
      <c r="F490" s="129"/>
      <c r="G490" s="129"/>
      <c r="H490" s="129"/>
      <c r="I490" s="118"/>
      <c r="J490" s="118"/>
      <c r="K490" s="129"/>
    </row>
    <row r="491" spans="2:11">
      <c r="B491" s="117"/>
      <c r="C491" s="129"/>
      <c r="D491" s="129"/>
      <c r="E491" s="129"/>
      <c r="F491" s="129"/>
      <c r="G491" s="129"/>
      <c r="H491" s="129"/>
      <c r="I491" s="118"/>
      <c r="J491" s="118"/>
      <c r="K491" s="129"/>
    </row>
    <row r="492" spans="2:11">
      <c r="B492" s="117"/>
      <c r="C492" s="129"/>
      <c r="D492" s="129"/>
      <c r="E492" s="129"/>
      <c r="F492" s="129"/>
      <c r="G492" s="129"/>
      <c r="H492" s="129"/>
      <c r="I492" s="118"/>
      <c r="J492" s="118"/>
      <c r="K492" s="129"/>
    </row>
    <row r="493" spans="2:11">
      <c r="B493" s="117"/>
      <c r="C493" s="129"/>
      <c r="D493" s="129"/>
      <c r="E493" s="129"/>
      <c r="F493" s="129"/>
      <c r="G493" s="129"/>
      <c r="H493" s="129"/>
      <c r="I493" s="118"/>
      <c r="J493" s="118"/>
      <c r="K493" s="129"/>
    </row>
    <row r="494" spans="2:11">
      <c r="B494" s="117"/>
      <c r="C494" s="129"/>
      <c r="D494" s="129"/>
      <c r="E494" s="129"/>
      <c r="F494" s="129"/>
      <c r="G494" s="129"/>
      <c r="H494" s="129"/>
      <c r="I494" s="118"/>
      <c r="J494" s="118"/>
      <c r="K494" s="129"/>
    </row>
    <row r="495" spans="2:11">
      <c r="B495" s="117"/>
      <c r="C495" s="129"/>
      <c r="D495" s="129"/>
      <c r="E495" s="129"/>
      <c r="F495" s="129"/>
      <c r="G495" s="129"/>
      <c r="H495" s="129"/>
      <c r="I495" s="118"/>
      <c r="J495" s="118"/>
      <c r="K495" s="129"/>
    </row>
    <row r="496" spans="2:11">
      <c r="B496" s="117"/>
      <c r="C496" s="129"/>
      <c r="D496" s="129"/>
      <c r="E496" s="129"/>
      <c r="F496" s="129"/>
      <c r="G496" s="129"/>
      <c r="H496" s="129"/>
      <c r="I496" s="118"/>
      <c r="J496" s="118"/>
      <c r="K496" s="129"/>
    </row>
    <row r="497" spans="2:11">
      <c r="B497" s="117"/>
      <c r="C497" s="129"/>
      <c r="D497" s="129"/>
      <c r="E497" s="129"/>
      <c r="F497" s="129"/>
      <c r="G497" s="129"/>
      <c r="H497" s="129"/>
      <c r="I497" s="118"/>
      <c r="J497" s="118"/>
      <c r="K497" s="129"/>
    </row>
    <row r="498" spans="2:11">
      <c r="B498" s="117"/>
      <c r="C498" s="129"/>
      <c r="D498" s="129"/>
      <c r="E498" s="129"/>
      <c r="F498" s="129"/>
      <c r="G498" s="129"/>
      <c r="H498" s="129"/>
      <c r="I498" s="118"/>
      <c r="J498" s="118"/>
      <c r="K498" s="129"/>
    </row>
    <row r="499" spans="2:11">
      <c r="B499" s="117"/>
      <c r="C499" s="129"/>
      <c r="D499" s="129"/>
      <c r="E499" s="129"/>
      <c r="F499" s="129"/>
      <c r="G499" s="129"/>
      <c r="H499" s="129"/>
      <c r="I499" s="118"/>
      <c r="J499" s="118"/>
      <c r="K499" s="129"/>
    </row>
    <row r="500" spans="2:11">
      <c r="B500" s="117"/>
      <c r="C500" s="129"/>
      <c r="D500" s="129"/>
      <c r="E500" s="129"/>
      <c r="F500" s="129"/>
      <c r="G500" s="129"/>
      <c r="H500" s="129"/>
      <c r="I500" s="118"/>
      <c r="J500" s="118"/>
      <c r="K500" s="129"/>
    </row>
    <row r="501" spans="2:11">
      <c r="B501" s="117"/>
      <c r="C501" s="129"/>
      <c r="D501" s="129"/>
      <c r="E501" s="129"/>
      <c r="F501" s="129"/>
      <c r="G501" s="129"/>
      <c r="H501" s="129"/>
      <c r="I501" s="118"/>
      <c r="J501" s="118"/>
      <c r="K501" s="129"/>
    </row>
    <row r="502" spans="2:11">
      <c r="B502" s="117"/>
      <c r="C502" s="129"/>
      <c r="D502" s="129"/>
      <c r="E502" s="129"/>
      <c r="F502" s="129"/>
      <c r="G502" s="129"/>
      <c r="H502" s="129"/>
      <c r="I502" s="118"/>
      <c r="J502" s="118"/>
      <c r="K502" s="129"/>
    </row>
    <row r="503" spans="2:11">
      <c r="B503" s="117"/>
      <c r="C503" s="129"/>
      <c r="D503" s="129"/>
      <c r="E503" s="129"/>
      <c r="F503" s="129"/>
      <c r="G503" s="129"/>
      <c r="H503" s="129"/>
      <c r="I503" s="118"/>
      <c r="J503" s="118"/>
      <c r="K503" s="129"/>
    </row>
    <row r="504" spans="2:11">
      <c r="B504" s="117"/>
      <c r="C504" s="129"/>
      <c r="D504" s="129"/>
      <c r="E504" s="129"/>
      <c r="F504" s="129"/>
      <c r="G504" s="129"/>
      <c r="H504" s="129"/>
      <c r="I504" s="118"/>
      <c r="J504" s="118"/>
      <c r="K504" s="129"/>
    </row>
    <row r="505" spans="2:11">
      <c r="B505" s="117"/>
      <c r="C505" s="129"/>
      <c r="D505" s="129"/>
      <c r="E505" s="129"/>
      <c r="F505" s="129"/>
      <c r="G505" s="129"/>
      <c r="H505" s="129"/>
      <c r="I505" s="118"/>
      <c r="J505" s="118"/>
      <c r="K505" s="129"/>
    </row>
    <row r="506" spans="2:11">
      <c r="B506" s="117"/>
      <c r="C506" s="129"/>
      <c r="D506" s="129"/>
      <c r="E506" s="129"/>
      <c r="F506" s="129"/>
      <c r="G506" s="129"/>
      <c r="H506" s="129"/>
      <c r="I506" s="118"/>
      <c r="J506" s="118"/>
      <c r="K506" s="129"/>
    </row>
    <row r="507" spans="2:11">
      <c r="B507" s="117"/>
      <c r="C507" s="129"/>
      <c r="D507" s="129"/>
      <c r="E507" s="129"/>
      <c r="F507" s="129"/>
      <c r="G507" s="129"/>
      <c r="H507" s="129"/>
      <c r="I507" s="118"/>
      <c r="J507" s="118"/>
      <c r="K507" s="129"/>
    </row>
    <row r="508" spans="2:11">
      <c r="B508" s="117"/>
      <c r="C508" s="129"/>
      <c r="D508" s="129"/>
      <c r="E508" s="129"/>
      <c r="F508" s="129"/>
      <c r="G508" s="129"/>
      <c r="H508" s="129"/>
      <c r="I508" s="118"/>
      <c r="J508" s="118"/>
      <c r="K508" s="129"/>
    </row>
    <row r="509" spans="2:11">
      <c r="B509" s="117"/>
      <c r="C509" s="129"/>
      <c r="D509" s="129"/>
      <c r="E509" s="129"/>
      <c r="F509" s="129"/>
      <c r="G509" s="129"/>
      <c r="H509" s="129"/>
      <c r="I509" s="118"/>
      <c r="J509" s="118"/>
      <c r="K509" s="129"/>
    </row>
    <row r="510" spans="2:11">
      <c r="B510" s="117"/>
      <c r="C510" s="129"/>
      <c r="D510" s="129"/>
      <c r="E510" s="129"/>
      <c r="F510" s="129"/>
      <c r="G510" s="129"/>
      <c r="H510" s="129"/>
      <c r="I510" s="118"/>
      <c r="J510" s="118"/>
      <c r="K510" s="129"/>
    </row>
    <row r="511" spans="2:11">
      <c r="B511" s="117"/>
      <c r="C511" s="129"/>
      <c r="D511" s="129"/>
      <c r="E511" s="129"/>
      <c r="F511" s="129"/>
      <c r="G511" s="129"/>
      <c r="H511" s="129"/>
      <c r="I511" s="118"/>
      <c r="J511" s="118"/>
      <c r="K511" s="129"/>
    </row>
    <row r="512" spans="2:11">
      <c r="B512" s="117"/>
      <c r="C512" s="129"/>
      <c r="D512" s="129"/>
      <c r="E512" s="129"/>
      <c r="F512" s="129"/>
      <c r="G512" s="129"/>
      <c r="H512" s="129"/>
      <c r="I512" s="118"/>
      <c r="J512" s="118"/>
      <c r="K512" s="129"/>
    </row>
    <row r="513" spans="2:11">
      <c r="B513" s="117"/>
      <c r="C513" s="129"/>
      <c r="D513" s="129"/>
      <c r="E513" s="129"/>
      <c r="F513" s="129"/>
      <c r="G513" s="129"/>
      <c r="H513" s="129"/>
      <c r="I513" s="118"/>
      <c r="J513" s="118"/>
      <c r="K513" s="129"/>
    </row>
    <row r="514" spans="2:11">
      <c r="B514" s="117"/>
      <c r="C514" s="129"/>
      <c r="D514" s="129"/>
      <c r="E514" s="129"/>
      <c r="F514" s="129"/>
      <c r="G514" s="129"/>
      <c r="H514" s="129"/>
      <c r="I514" s="118"/>
      <c r="J514" s="118"/>
      <c r="K514" s="129"/>
    </row>
    <row r="515" spans="2:11">
      <c r="B515" s="117"/>
      <c r="C515" s="129"/>
      <c r="D515" s="129"/>
      <c r="E515" s="129"/>
      <c r="F515" s="129"/>
      <c r="G515" s="129"/>
      <c r="H515" s="129"/>
      <c r="I515" s="118"/>
      <c r="J515" s="118"/>
      <c r="K515" s="129"/>
    </row>
    <row r="516" spans="2:11">
      <c r="B516" s="117"/>
      <c r="C516" s="129"/>
      <c r="D516" s="129"/>
      <c r="E516" s="129"/>
      <c r="F516" s="129"/>
      <c r="G516" s="129"/>
      <c r="H516" s="129"/>
      <c r="I516" s="118"/>
      <c r="J516" s="118"/>
      <c r="K516" s="129"/>
    </row>
    <row r="517" spans="2:11">
      <c r="B517" s="117"/>
      <c r="C517" s="129"/>
      <c r="D517" s="129"/>
      <c r="E517" s="129"/>
      <c r="F517" s="129"/>
      <c r="G517" s="129"/>
      <c r="H517" s="129"/>
      <c r="I517" s="118"/>
      <c r="J517" s="118"/>
      <c r="K517" s="129"/>
    </row>
    <row r="518" spans="2:11">
      <c r="B518" s="117"/>
      <c r="C518" s="129"/>
      <c r="D518" s="129"/>
      <c r="E518" s="129"/>
      <c r="F518" s="129"/>
      <c r="G518" s="129"/>
      <c r="H518" s="129"/>
      <c r="I518" s="118"/>
      <c r="J518" s="118"/>
      <c r="K518" s="129"/>
    </row>
    <row r="519" spans="2:11">
      <c r="B519" s="117"/>
      <c r="C519" s="129"/>
      <c r="D519" s="129"/>
      <c r="E519" s="129"/>
      <c r="F519" s="129"/>
      <c r="G519" s="129"/>
      <c r="H519" s="129"/>
      <c r="I519" s="118"/>
      <c r="J519" s="118"/>
      <c r="K519" s="129"/>
    </row>
    <row r="520" spans="2:11">
      <c r="B520" s="117"/>
      <c r="C520" s="129"/>
      <c r="D520" s="129"/>
      <c r="E520" s="129"/>
      <c r="F520" s="129"/>
      <c r="G520" s="129"/>
      <c r="H520" s="129"/>
      <c r="I520" s="118"/>
      <c r="J520" s="118"/>
      <c r="K520" s="129"/>
    </row>
    <row r="521" spans="2:11">
      <c r="B521" s="117"/>
      <c r="C521" s="129"/>
      <c r="D521" s="129"/>
      <c r="E521" s="129"/>
      <c r="F521" s="129"/>
      <c r="G521" s="129"/>
      <c r="H521" s="129"/>
      <c r="I521" s="118"/>
      <c r="J521" s="118"/>
      <c r="K521" s="129"/>
    </row>
    <row r="522" spans="2:11">
      <c r="B522" s="117"/>
      <c r="C522" s="129"/>
      <c r="D522" s="129"/>
      <c r="E522" s="129"/>
      <c r="F522" s="129"/>
      <c r="G522" s="129"/>
      <c r="H522" s="129"/>
      <c r="I522" s="118"/>
      <c r="J522" s="118"/>
      <c r="K522" s="129"/>
    </row>
    <row r="523" spans="2:11">
      <c r="B523" s="117"/>
      <c r="C523" s="129"/>
      <c r="D523" s="129"/>
      <c r="E523" s="129"/>
      <c r="F523" s="129"/>
      <c r="G523" s="129"/>
      <c r="H523" s="129"/>
      <c r="I523" s="118"/>
      <c r="J523" s="118"/>
      <c r="K523" s="129"/>
    </row>
    <row r="524" spans="2:11">
      <c r="B524" s="117"/>
      <c r="C524" s="129"/>
      <c r="D524" s="129"/>
      <c r="E524" s="129"/>
      <c r="F524" s="129"/>
      <c r="G524" s="129"/>
      <c r="H524" s="129"/>
      <c r="I524" s="118"/>
      <c r="J524" s="118"/>
      <c r="K524" s="129"/>
    </row>
    <row r="525" spans="2:11">
      <c r="B525" s="117"/>
      <c r="C525" s="129"/>
      <c r="D525" s="129"/>
      <c r="E525" s="129"/>
      <c r="F525" s="129"/>
      <c r="G525" s="129"/>
      <c r="H525" s="129"/>
      <c r="I525" s="118"/>
      <c r="J525" s="118"/>
      <c r="K525" s="129"/>
    </row>
    <row r="526" spans="2:11">
      <c r="B526" s="117"/>
      <c r="C526" s="129"/>
      <c r="D526" s="129"/>
      <c r="E526" s="129"/>
      <c r="F526" s="129"/>
      <c r="G526" s="129"/>
      <c r="H526" s="129"/>
      <c r="I526" s="118"/>
      <c r="J526" s="118"/>
      <c r="K526" s="129"/>
    </row>
    <row r="527" spans="2:11">
      <c r="B527" s="117"/>
      <c r="C527" s="129"/>
      <c r="D527" s="129"/>
      <c r="E527" s="129"/>
      <c r="F527" s="129"/>
      <c r="G527" s="129"/>
      <c r="H527" s="129"/>
      <c r="I527" s="118"/>
      <c r="J527" s="118"/>
      <c r="K527" s="129"/>
    </row>
    <row r="528" spans="2:11">
      <c r="B528" s="117"/>
      <c r="C528" s="129"/>
      <c r="D528" s="129"/>
      <c r="E528" s="129"/>
      <c r="F528" s="129"/>
      <c r="G528" s="129"/>
      <c r="H528" s="129"/>
      <c r="I528" s="118"/>
      <c r="J528" s="118"/>
      <c r="K528" s="129"/>
    </row>
    <row r="529" spans="2:11">
      <c r="B529" s="117"/>
      <c r="C529" s="129"/>
      <c r="D529" s="129"/>
      <c r="E529" s="129"/>
      <c r="F529" s="129"/>
      <c r="G529" s="129"/>
      <c r="H529" s="129"/>
      <c r="I529" s="118"/>
      <c r="J529" s="118"/>
      <c r="K529" s="129"/>
    </row>
    <row r="530" spans="2:11">
      <c r="B530" s="117"/>
      <c r="C530" s="129"/>
      <c r="D530" s="129"/>
      <c r="E530" s="129"/>
      <c r="F530" s="129"/>
      <c r="G530" s="129"/>
      <c r="H530" s="129"/>
      <c r="I530" s="118"/>
      <c r="J530" s="118"/>
      <c r="K530" s="129"/>
    </row>
    <row r="531" spans="2:11">
      <c r="B531" s="117"/>
      <c r="C531" s="129"/>
      <c r="D531" s="129"/>
      <c r="E531" s="129"/>
      <c r="F531" s="129"/>
      <c r="G531" s="129"/>
      <c r="H531" s="129"/>
      <c r="I531" s="118"/>
      <c r="J531" s="118"/>
      <c r="K531" s="129"/>
    </row>
    <row r="532" spans="2:11">
      <c r="B532" s="117"/>
      <c r="C532" s="129"/>
      <c r="D532" s="129"/>
      <c r="E532" s="129"/>
      <c r="F532" s="129"/>
      <c r="G532" s="129"/>
      <c r="H532" s="129"/>
      <c r="I532" s="118"/>
      <c r="J532" s="118"/>
      <c r="K532" s="129"/>
    </row>
    <row r="533" spans="2:11">
      <c r="B533" s="117"/>
      <c r="C533" s="129"/>
      <c r="D533" s="129"/>
      <c r="E533" s="129"/>
      <c r="F533" s="129"/>
      <c r="G533" s="129"/>
      <c r="H533" s="129"/>
      <c r="I533" s="118"/>
      <c r="J533" s="118"/>
      <c r="K533" s="129"/>
    </row>
    <row r="534" spans="2:11">
      <c r="B534" s="117"/>
      <c r="C534" s="129"/>
      <c r="D534" s="129"/>
      <c r="E534" s="129"/>
      <c r="F534" s="129"/>
      <c r="G534" s="129"/>
      <c r="H534" s="129"/>
      <c r="I534" s="118"/>
      <c r="J534" s="118"/>
      <c r="K534" s="129"/>
    </row>
    <row r="535" spans="2:11">
      <c r="B535" s="117"/>
      <c r="C535" s="129"/>
      <c r="D535" s="129"/>
      <c r="E535" s="129"/>
      <c r="F535" s="129"/>
      <c r="G535" s="129"/>
      <c r="H535" s="129"/>
      <c r="I535" s="118"/>
      <c r="J535" s="118"/>
      <c r="K535" s="129"/>
    </row>
    <row r="536" spans="2:11">
      <c r="B536" s="117"/>
      <c r="C536" s="129"/>
      <c r="D536" s="129"/>
      <c r="E536" s="129"/>
      <c r="F536" s="129"/>
      <c r="G536" s="129"/>
      <c r="H536" s="129"/>
      <c r="I536" s="118"/>
      <c r="J536" s="118"/>
      <c r="K536" s="129"/>
    </row>
    <row r="537" spans="2:11">
      <c r="B537" s="117"/>
      <c r="C537" s="129"/>
      <c r="D537" s="129"/>
      <c r="E537" s="129"/>
      <c r="F537" s="129"/>
      <c r="G537" s="129"/>
      <c r="H537" s="129"/>
      <c r="I537" s="118"/>
      <c r="J537" s="118"/>
      <c r="K537" s="129"/>
    </row>
    <row r="538" spans="2:11">
      <c r="B538" s="117"/>
      <c r="C538" s="129"/>
      <c r="D538" s="129"/>
      <c r="E538" s="129"/>
      <c r="F538" s="129"/>
      <c r="G538" s="129"/>
      <c r="H538" s="129"/>
      <c r="I538" s="118"/>
      <c r="J538" s="118"/>
      <c r="K538" s="129"/>
    </row>
    <row r="539" spans="2:11">
      <c r="B539" s="117"/>
      <c r="C539" s="129"/>
      <c r="D539" s="129"/>
      <c r="E539" s="129"/>
      <c r="F539" s="129"/>
      <c r="G539" s="129"/>
      <c r="H539" s="129"/>
      <c r="I539" s="118"/>
      <c r="J539" s="118"/>
      <c r="K539" s="129"/>
    </row>
    <row r="540" spans="2:11">
      <c r="B540" s="117"/>
      <c r="C540" s="129"/>
      <c r="D540" s="129"/>
      <c r="E540" s="129"/>
      <c r="F540" s="129"/>
      <c r="G540" s="129"/>
      <c r="H540" s="129"/>
      <c r="I540" s="118"/>
      <c r="J540" s="118"/>
      <c r="K540" s="129"/>
    </row>
    <row r="541" spans="2:11">
      <c r="B541" s="117"/>
      <c r="C541" s="129"/>
      <c r="D541" s="129"/>
      <c r="E541" s="129"/>
      <c r="F541" s="129"/>
      <c r="G541" s="129"/>
      <c r="H541" s="129"/>
      <c r="I541" s="118"/>
      <c r="J541" s="118"/>
      <c r="K541" s="129"/>
    </row>
    <row r="542" spans="2:11">
      <c r="B542" s="117"/>
      <c r="C542" s="129"/>
      <c r="D542" s="129"/>
      <c r="E542" s="129"/>
      <c r="F542" s="129"/>
      <c r="G542" s="129"/>
      <c r="H542" s="129"/>
      <c r="I542" s="118"/>
      <c r="J542" s="118"/>
      <c r="K542" s="129"/>
    </row>
    <row r="543" spans="2:11">
      <c r="B543" s="117"/>
      <c r="C543" s="129"/>
      <c r="D543" s="129"/>
      <c r="E543" s="129"/>
      <c r="F543" s="129"/>
      <c r="G543" s="129"/>
      <c r="H543" s="129"/>
      <c r="I543" s="118"/>
      <c r="J543" s="118"/>
      <c r="K543" s="129"/>
    </row>
    <row r="544" spans="2:11">
      <c r="B544" s="117"/>
      <c r="C544" s="129"/>
      <c r="D544" s="129"/>
      <c r="E544" s="129"/>
      <c r="F544" s="129"/>
      <c r="G544" s="129"/>
      <c r="H544" s="129"/>
      <c r="I544" s="118"/>
      <c r="J544" s="118"/>
      <c r="K544" s="129"/>
    </row>
    <row r="545" spans="2:11">
      <c r="B545" s="117"/>
      <c r="C545" s="129"/>
      <c r="D545" s="129"/>
      <c r="E545" s="129"/>
      <c r="F545" s="129"/>
      <c r="G545" s="129"/>
      <c r="H545" s="129"/>
      <c r="I545" s="118"/>
      <c r="J545" s="118"/>
      <c r="K545" s="129"/>
    </row>
    <row r="546" spans="2:11">
      <c r="B546" s="117"/>
      <c r="C546" s="129"/>
      <c r="D546" s="129"/>
      <c r="E546" s="129"/>
      <c r="F546" s="129"/>
      <c r="G546" s="129"/>
      <c r="H546" s="129"/>
      <c r="I546" s="118"/>
      <c r="J546" s="118"/>
      <c r="K546" s="129"/>
    </row>
    <row r="547" spans="2:11">
      <c r="B547" s="117"/>
      <c r="C547" s="129"/>
      <c r="D547" s="129"/>
      <c r="E547" s="129"/>
      <c r="F547" s="129"/>
      <c r="G547" s="129"/>
      <c r="H547" s="129"/>
      <c r="I547" s="118"/>
      <c r="J547" s="118"/>
      <c r="K547" s="129"/>
    </row>
    <row r="548" spans="2:11">
      <c r="B548" s="117"/>
      <c r="C548" s="129"/>
      <c r="D548" s="129"/>
      <c r="E548" s="129"/>
      <c r="F548" s="129"/>
      <c r="G548" s="129"/>
      <c r="H548" s="129"/>
      <c r="I548" s="118"/>
      <c r="J548" s="118"/>
      <c r="K548" s="129"/>
    </row>
    <row r="549" spans="2:11">
      <c r="B549" s="117"/>
      <c r="C549" s="129"/>
      <c r="D549" s="129"/>
      <c r="E549" s="129"/>
      <c r="F549" s="129"/>
      <c r="G549" s="129"/>
      <c r="H549" s="129"/>
      <c r="I549" s="118"/>
      <c r="J549" s="118"/>
      <c r="K549" s="129"/>
    </row>
    <row r="550" spans="2:11">
      <c r="B550" s="117"/>
      <c r="C550" s="129"/>
      <c r="D550" s="129"/>
      <c r="E550" s="129"/>
      <c r="F550" s="129"/>
      <c r="G550" s="129"/>
      <c r="H550" s="129"/>
      <c r="I550" s="118"/>
      <c r="J550" s="118"/>
      <c r="K550" s="129"/>
    </row>
    <row r="551" spans="2:11">
      <c r="B551" s="117"/>
      <c r="C551" s="129"/>
      <c r="D551" s="129"/>
      <c r="E551" s="129"/>
      <c r="F551" s="129"/>
      <c r="G551" s="129"/>
      <c r="H551" s="129"/>
      <c r="I551" s="118"/>
      <c r="J551" s="118"/>
      <c r="K551" s="129"/>
    </row>
    <row r="552" spans="2:11">
      <c r="B552" s="117"/>
      <c r="C552" s="129"/>
      <c r="D552" s="129"/>
      <c r="E552" s="129"/>
      <c r="F552" s="129"/>
      <c r="G552" s="129"/>
      <c r="H552" s="129"/>
      <c r="I552" s="118"/>
      <c r="J552" s="118"/>
      <c r="K552" s="129"/>
    </row>
    <row r="553" spans="2:11">
      <c r="B553" s="117"/>
      <c r="C553" s="129"/>
      <c r="D553" s="129"/>
      <c r="E553" s="129"/>
      <c r="F553" s="129"/>
      <c r="G553" s="129"/>
      <c r="H553" s="129"/>
      <c r="I553" s="118"/>
      <c r="J553" s="118"/>
      <c r="K553" s="129"/>
    </row>
    <row r="554" spans="2:11">
      <c r="B554" s="117"/>
      <c r="C554" s="129"/>
      <c r="D554" s="129"/>
      <c r="E554" s="129"/>
      <c r="F554" s="129"/>
      <c r="G554" s="129"/>
      <c r="H554" s="129"/>
      <c r="I554" s="118"/>
      <c r="J554" s="118"/>
      <c r="K554" s="129"/>
    </row>
    <row r="555" spans="2:11">
      <c r="B555" s="117"/>
      <c r="C555" s="129"/>
      <c r="D555" s="129"/>
      <c r="E555" s="129"/>
      <c r="F555" s="129"/>
      <c r="G555" s="129"/>
      <c r="H555" s="129"/>
      <c r="I555" s="118"/>
      <c r="J555" s="118"/>
      <c r="K555" s="129"/>
    </row>
    <row r="556" spans="2:11">
      <c r="B556" s="117"/>
      <c r="C556" s="129"/>
      <c r="D556" s="129"/>
      <c r="E556" s="129"/>
      <c r="F556" s="129"/>
      <c r="G556" s="129"/>
      <c r="H556" s="129"/>
      <c r="I556" s="118"/>
      <c r="J556" s="118"/>
      <c r="K556" s="129"/>
    </row>
    <row r="557" spans="2:11">
      <c r="B557" s="117"/>
      <c r="C557" s="129"/>
      <c r="D557" s="129"/>
      <c r="E557" s="129"/>
      <c r="F557" s="129"/>
      <c r="G557" s="129"/>
      <c r="H557" s="129"/>
      <c r="I557" s="118"/>
      <c r="J557" s="118"/>
      <c r="K557" s="129"/>
    </row>
    <row r="558" spans="2:11">
      <c r="B558" s="117"/>
      <c r="C558" s="129"/>
      <c r="D558" s="129"/>
      <c r="E558" s="129"/>
      <c r="F558" s="129"/>
      <c r="G558" s="129"/>
      <c r="H558" s="129"/>
      <c r="I558" s="118"/>
      <c r="J558" s="118"/>
      <c r="K558" s="129"/>
    </row>
    <row r="559" spans="2:11">
      <c r="B559" s="117"/>
      <c r="C559" s="129"/>
      <c r="D559" s="129"/>
      <c r="E559" s="129"/>
      <c r="F559" s="129"/>
      <c r="G559" s="129"/>
      <c r="H559" s="129"/>
      <c r="I559" s="118"/>
      <c r="J559" s="118"/>
      <c r="K559" s="129"/>
    </row>
    <row r="560" spans="2:11">
      <c r="B560" s="117"/>
      <c r="C560" s="129"/>
      <c r="D560" s="129"/>
      <c r="E560" s="129"/>
      <c r="F560" s="129"/>
      <c r="G560" s="129"/>
      <c r="H560" s="129"/>
      <c r="I560" s="118"/>
      <c r="J560" s="118"/>
      <c r="K560" s="129"/>
    </row>
    <row r="561" spans="2:11">
      <c r="B561" s="117"/>
      <c r="C561" s="129"/>
      <c r="D561" s="129"/>
      <c r="E561" s="129"/>
      <c r="F561" s="129"/>
      <c r="G561" s="129"/>
      <c r="H561" s="129"/>
      <c r="I561" s="118"/>
      <c r="J561" s="118"/>
      <c r="K561" s="129"/>
    </row>
    <row r="562" spans="2:11">
      <c r="B562" s="117"/>
      <c r="C562" s="129"/>
      <c r="D562" s="129"/>
      <c r="E562" s="129"/>
      <c r="F562" s="129"/>
      <c r="G562" s="129"/>
      <c r="H562" s="129"/>
      <c r="I562" s="118"/>
      <c r="J562" s="118"/>
      <c r="K562" s="129"/>
    </row>
    <row r="563" spans="2:11">
      <c r="B563" s="117"/>
      <c r="C563" s="129"/>
      <c r="D563" s="129"/>
      <c r="E563" s="129"/>
      <c r="F563" s="129"/>
      <c r="G563" s="129"/>
      <c r="H563" s="129"/>
      <c r="I563" s="118"/>
      <c r="J563" s="118"/>
      <c r="K563" s="129"/>
    </row>
    <row r="564" spans="2:11">
      <c r="B564" s="117"/>
      <c r="C564" s="129"/>
      <c r="D564" s="129"/>
      <c r="E564" s="129"/>
      <c r="F564" s="129"/>
      <c r="G564" s="129"/>
      <c r="H564" s="129"/>
      <c r="I564" s="118"/>
      <c r="J564" s="118"/>
      <c r="K564" s="129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135</v>
      </c>
      <c r="C1" s="67" t="s" vm="1">
        <v>208</v>
      </c>
    </row>
    <row r="2" spans="2:35">
      <c r="B2" s="46" t="s">
        <v>134</v>
      </c>
      <c r="C2" s="67" t="s">
        <v>209</v>
      </c>
    </row>
    <row r="3" spans="2:35">
      <c r="B3" s="46" t="s">
        <v>136</v>
      </c>
      <c r="C3" s="67" t="s">
        <v>210</v>
      </c>
      <c r="E3" s="2"/>
    </row>
    <row r="4" spans="2:35">
      <c r="B4" s="46" t="s">
        <v>137</v>
      </c>
      <c r="C4" s="67">
        <v>2144</v>
      </c>
    </row>
    <row r="6" spans="2:35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35" ht="26.25" customHeight="1">
      <c r="B7" s="149" t="s">
        <v>90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35" s="3" customFormat="1" ht="47.25">
      <c r="B8" s="21" t="s">
        <v>109</v>
      </c>
      <c r="C8" s="29" t="s">
        <v>42</v>
      </c>
      <c r="D8" s="12" t="s">
        <v>47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186</v>
      </c>
      <c r="M8" s="29" t="s">
        <v>185</v>
      </c>
      <c r="N8" s="29" t="s">
        <v>57</v>
      </c>
      <c r="O8" s="29" t="s">
        <v>54</v>
      </c>
      <c r="P8" s="29" t="s">
        <v>138</v>
      </c>
      <c r="Q8" s="30" t="s">
        <v>140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193</v>
      </c>
      <c r="M9" s="31"/>
      <c r="N9" s="31" t="s">
        <v>189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35" s="4" customFormat="1" ht="18" customHeight="1">
      <c r="B11" s="125" t="s">
        <v>1692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26">
        <v>0</v>
      </c>
      <c r="O11" s="91"/>
      <c r="P11" s="127">
        <v>0</v>
      </c>
      <c r="Q11" s="127">
        <v>0</v>
      </c>
      <c r="AI11" s="1"/>
    </row>
    <row r="12" spans="2:35" ht="21.75" customHeight="1">
      <c r="B12" s="121" t="s">
        <v>201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35">
      <c r="B13" s="121" t="s">
        <v>105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35">
      <c r="B14" s="121" t="s">
        <v>184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35">
      <c r="B15" s="121" t="s">
        <v>192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3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B111" s="117"/>
      <c r="C111" s="117"/>
      <c r="D111" s="11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</row>
    <row r="112" spans="2:17">
      <c r="B112" s="117"/>
      <c r="C112" s="117"/>
      <c r="D112" s="11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</row>
    <row r="113" spans="2:17">
      <c r="B113" s="117"/>
      <c r="C113" s="117"/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</row>
    <row r="114" spans="2:17">
      <c r="B114" s="117"/>
      <c r="C114" s="117"/>
      <c r="D114" s="11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</row>
    <row r="115" spans="2:17">
      <c r="B115" s="117"/>
      <c r="C115" s="117"/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</row>
    <row r="116" spans="2:17">
      <c r="B116" s="117"/>
      <c r="C116" s="117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 spans="2:17">
      <c r="B117" s="117"/>
      <c r="C117" s="117"/>
      <c r="D117" s="11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</row>
    <row r="118" spans="2:17">
      <c r="B118" s="117"/>
      <c r="C118" s="117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</row>
    <row r="119" spans="2:17">
      <c r="B119" s="117"/>
      <c r="C119" s="117"/>
      <c r="D119" s="11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</row>
    <row r="120" spans="2:17">
      <c r="B120" s="117"/>
      <c r="C120" s="117"/>
      <c r="D120" s="11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</row>
    <row r="121" spans="2:17">
      <c r="B121" s="117"/>
      <c r="C121" s="117"/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</row>
    <row r="122" spans="2:17">
      <c r="B122" s="117"/>
      <c r="C122" s="117"/>
      <c r="D122" s="11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</row>
    <row r="123" spans="2:17">
      <c r="B123" s="117"/>
      <c r="C123" s="117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 spans="2:17">
      <c r="B124" s="117"/>
      <c r="C124" s="117"/>
      <c r="D124" s="11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</row>
    <row r="125" spans="2:17">
      <c r="B125" s="117"/>
      <c r="C125" s="117"/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</row>
    <row r="126" spans="2:17">
      <c r="B126" s="117"/>
      <c r="C126" s="117"/>
      <c r="D126" s="11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2:17">
      <c r="B127" s="117"/>
      <c r="C127" s="117"/>
      <c r="D127" s="11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</row>
    <row r="128" spans="2:17"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</row>
    <row r="129" spans="2:17">
      <c r="B129" s="117"/>
      <c r="C129" s="117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</row>
    <row r="130" spans="2:17">
      <c r="B130" s="117"/>
      <c r="C130" s="117"/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</row>
    <row r="131" spans="2:17">
      <c r="B131" s="117"/>
      <c r="C131" s="117"/>
      <c r="D131" s="11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</row>
    <row r="132" spans="2:17">
      <c r="B132" s="117"/>
      <c r="C132" s="117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</row>
    <row r="133" spans="2:17">
      <c r="B133" s="117"/>
      <c r="C133" s="117"/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</row>
    <row r="134" spans="2:17">
      <c r="B134" s="117"/>
      <c r="C134" s="117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</row>
    <row r="135" spans="2:17">
      <c r="B135" s="117"/>
      <c r="C135" s="117"/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</row>
    <row r="136" spans="2:17">
      <c r="B136" s="117"/>
      <c r="C136" s="117"/>
      <c r="D136" s="11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</row>
    <row r="137" spans="2:17">
      <c r="B137" s="117"/>
      <c r="C137" s="117"/>
      <c r="D137" s="11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</row>
    <row r="138" spans="2:17"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</row>
    <row r="139" spans="2:17">
      <c r="B139" s="117"/>
      <c r="C139" s="117"/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</row>
    <row r="140" spans="2:17">
      <c r="B140" s="117"/>
      <c r="C140" s="117"/>
      <c r="D140" s="11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</row>
    <row r="141" spans="2:17">
      <c r="B141" s="117"/>
      <c r="C141" s="117"/>
      <c r="D141" s="11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2:17">
      <c r="B142" s="117"/>
      <c r="C142" s="117"/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</row>
    <row r="143" spans="2:17">
      <c r="B143" s="117"/>
      <c r="C143" s="117"/>
      <c r="D143" s="11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</row>
    <row r="144" spans="2:17">
      <c r="B144" s="117"/>
      <c r="C144" s="117"/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</row>
    <row r="145" spans="2:17">
      <c r="B145" s="117"/>
      <c r="C145" s="117"/>
      <c r="D145" s="11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</row>
    <row r="146" spans="2:17">
      <c r="B146" s="117"/>
      <c r="C146" s="117"/>
      <c r="D146" s="11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</row>
    <row r="147" spans="2:17">
      <c r="B147" s="117"/>
      <c r="C147" s="117"/>
      <c r="D147" s="11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</row>
    <row r="148" spans="2:17">
      <c r="B148" s="117"/>
      <c r="C148" s="117"/>
      <c r="D148" s="11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</row>
    <row r="149" spans="2:17">
      <c r="B149" s="117"/>
      <c r="C149" s="117"/>
      <c r="D149" s="11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</row>
    <row r="150" spans="2:17">
      <c r="B150" s="117"/>
      <c r="C150" s="117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</row>
    <row r="151" spans="2:17">
      <c r="B151" s="117"/>
      <c r="C151" s="117"/>
      <c r="D151" s="11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</row>
    <row r="152" spans="2:17">
      <c r="B152" s="117"/>
      <c r="C152" s="117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</row>
    <row r="153" spans="2:17">
      <c r="B153" s="117"/>
      <c r="C153" s="117"/>
      <c r="D153" s="11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</row>
    <row r="154" spans="2:17">
      <c r="B154" s="117"/>
      <c r="C154" s="117"/>
      <c r="D154" s="11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</row>
    <row r="155" spans="2:17">
      <c r="B155" s="117"/>
      <c r="C155" s="117"/>
      <c r="D155" s="11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</row>
    <row r="156" spans="2:17">
      <c r="B156" s="117"/>
      <c r="C156" s="117"/>
      <c r="D156" s="11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</row>
    <row r="157" spans="2:17">
      <c r="B157" s="117"/>
      <c r="C157" s="117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</row>
    <row r="158" spans="2:17">
      <c r="B158" s="117"/>
      <c r="C158" s="117"/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</row>
    <row r="159" spans="2:17">
      <c r="B159" s="117"/>
      <c r="C159" s="117"/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</row>
    <row r="160" spans="2:17">
      <c r="B160" s="117"/>
      <c r="C160" s="117"/>
      <c r="D160" s="11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</row>
    <row r="161" spans="2:17">
      <c r="B161" s="117"/>
      <c r="C161" s="117"/>
      <c r="D161" s="11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</row>
    <row r="162" spans="2:17">
      <c r="B162" s="117"/>
      <c r="C162" s="117"/>
      <c r="D162" s="11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</row>
    <row r="163" spans="2:17">
      <c r="B163" s="117"/>
      <c r="C163" s="117"/>
      <c r="D163" s="11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</row>
    <row r="164" spans="2:17">
      <c r="B164" s="117"/>
      <c r="C164" s="117"/>
      <c r="D164" s="11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</row>
    <row r="165" spans="2:17">
      <c r="B165" s="117"/>
      <c r="C165" s="117"/>
      <c r="D165" s="11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</row>
    <row r="166" spans="2:17">
      <c r="B166" s="117"/>
      <c r="C166" s="117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</row>
    <row r="167" spans="2:17">
      <c r="B167" s="117"/>
      <c r="C167" s="117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</row>
    <row r="168" spans="2:17">
      <c r="B168" s="117"/>
      <c r="C168" s="117"/>
      <c r="D168" s="11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</row>
    <row r="169" spans="2:17">
      <c r="B169" s="117"/>
      <c r="C169" s="11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</row>
    <row r="170" spans="2:17">
      <c r="B170" s="117"/>
      <c r="C170" s="117"/>
      <c r="D170" s="11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</row>
    <row r="171" spans="2:17">
      <c r="B171" s="117"/>
      <c r="C171" s="117"/>
      <c r="D171" s="11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</row>
    <row r="172" spans="2:17">
      <c r="B172" s="117"/>
      <c r="C172" s="117"/>
      <c r="D172" s="11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</row>
    <row r="173" spans="2:17">
      <c r="B173" s="117"/>
      <c r="C173" s="117"/>
      <c r="D173" s="11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</row>
    <row r="174" spans="2:17">
      <c r="B174" s="117"/>
      <c r="C174" s="117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</row>
    <row r="175" spans="2:17">
      <c r="B175" s="117"/>
      <c r="C175" s="117"/>
      <c r="D175" s="11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</row>
    <row r="176" spans="2:17">
      <c r="B176" s="117"/>
      <c r="C176" s="117"/>
      <c r="D176" s="11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26.855468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208</v>
      </c>
    </row>
    <row r="2" spans="2:16">
      <c r="B2" s="46" t="s">
        <v>134</v>
      </c>
      <c r="C2" s="67" t="s">
        <v>209</v>
      </c>
    </row>
    <row r="3" spans="2:16">
      <c r="B3" s="46" t="s">
        <v>136</v>
      </c>
      <c r="C3" s="67" t="s">
        <v>210</v>
      </c>
    </row>
    <row r="4" spans="2:16">
      <c r="B4" s="46" t="s">
        <v>137</v>
      </c>
      <c r="C4" s="67">
        <v>2144</v>
      </c>
    </row>
    <row r="6" spans="2:16" ht="26.25" customHeight="1">
      <c r="B6" s="149" t="s">
        <v>160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ht="26.25" customHeight="1">
      <c r="B7" s="149" t="s">
        <v>82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</row>
    <row r="8" spans="2:16" s="3" customFormat="1" ht="78.75">
      <c r="B8" s="21" t="s">
        <v>109</v>
      </c>
      <c r="C8" s="29" t="s">
        <v>42</v>
      </c>
      <c r="D8" s="29" t="s">
        <v>14</v>
      </c>
      <c r="E8" s="29" t="s">
        <v>62</v>
      </c>
      <c r="F8" s="29" t="s">
        <v>97</v>
      </c>
      <c r="G8" s="29" t="s">
        <v>17</v>
      </c>
      <c r="H8" s="29" t="s">
        <v>96</v>
      </c>
      <c r="I8" s="29" t="s">
        <v>16</v>
      </c>
      <c r="J8" s="29" t="s">
        <v>18</v>
      </c>
      <c r="K8" s="29" t="s">
        <v>186</v>
      </c>
      <c r="L8" s="29" t="s">
        <v>185</v>
      </c>
      <c r="M8" s="29" t="s">
        <v>104</v>
      </c>
      <c r="N8" s="29" t="s">
        <v>54</v>
      </c>
      <c r="O8" s="29" t="s">
        <v>138</v>
      </c>
      <c r="P8" s="30" t="s">
        <v>140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193</v>
      </c>
      <c r="L9" s="31"/>
      <c r="M9" s="31" t="s">
        <v>189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26</v>
      </c>
      <c r="C11" s="69"/>
      <c r="D11" s="69"/>
      <c r="E11" s="69"/>
      <c r="F11" s="69"/>
      <c r="G11" s="77">
        <v>6.2321157981692394</v>
      </c>
      <c r="H11" s="69"/>
      <c r="I11" s="69"/>
      <c r="J11" s="93">
        <v>4.8745112190160395E-2</v>
      </c>
      <c r="K11" s="77"/>
      <c r="L11" s="79"/>
      <c r="M11" s="77">
        <v>70386.666298598007</v>
      </c>
      <c r="N11" s="69"/>
      <c r="O11" s="78">
        <f>IFERROR(M11/$M$11,0)</f>
        <v>1</v>
      </c>
      <c r="P11" s="78">
        <f>M11/'סכום נכסי הקרן'!$C$42</f>
        <v>0.26874775550712471</v>
      </c>
    </row>
    <row r="12" spans="2:16" ht="21.75" customHeight="1">
      <c r="B12" s="70" t="s">
        <v>181</v>
      </c>
      <c r="C12" s="71"/>
      <c r="D12" s="71"/>
      <c r="E12" s="71"/>
      <c r="F12" s="71"/>
      <c r="G12" s="80">
        <v>6.2321157981692421</v>
      </c>
      <c r="H12" s="71"/>
      <c r="I12" s="71"/>
      <c r="J12" s="94">
        <v>4.8745112190160367E-2</v>
      </c>
      <c r="K12" s="80"/>
      <c r="L12" s="82"/>
      <c r="M12" s="80">
        <v>70386.666298598007</v>
      </c>
      <c r="N12" s="71"/>
      <c r="O12" s="81">
        <f t="shared" ref="O12:O77" si="0">IFERROR(M12/$M$11,0)</f>
        <v>1</v>
      </c>
      <c r="P12" s="81">
        <f>M12/'סכום נכסי הקרן'!$C$42</f>
        <v>0.26874775550712471</v>
      </c>
    </row>
    <row r="13" spans="2:16">
      <c r="B13" s="102" t="s">
        <v>1701</v>
      </c>
      <c r="C13" s="71"/>
      <c r="D13" s="71"/>
      <c r="E13" s="71"/>
      <c r="F13" s="71"/>
      <c r="G13" s="80">
        <f>AVERAGE(G14:G20)</f>
        <v>4.6499999999909578</v>
      </c>
      <c r="H13" s="71"/>
      <c r="I13" s="71"/>
      <c r="J13" s="130">
        <v>5.1400000000000071E-2</v>
      </c>
      <c r="K13" s="80"/>
      <c r="L13" s="82"/>
      <c r="M13" s="80">
        <f>SUM(M14:M20)</f>
        <v>5931.5755002570004</v>
      </c>
      <c r="N13" s="71"/>
      <c r="O13" s="81">
        <f t="shared" si="0"/>
        <v>8.4271294723545498E-2</v>
      </c>
      <c r="P13" s="81">
        <f>M13/'סכום נכסי הקרן'!$C$42</f>
        <v>2.2647721310632255E-2</v>
      </c>
    </row>
    <row r="14" spans="2:16">
      <c r="B14" s="76" t="s">
        <v>910</v>
      </c>
      <c r="C14" s="73">
        <v>9444</v>
      </c>
      <c r="D14" s="73" t="s">
        <v>213</v>
      </c>
      <c r="E14" s="73"/>
      <c r="F14" s="95">
        <v>44958</v>
      </c>
      <c r="G14" s="83">
        <v>4.3399999999897529</v>
      </c>
      <c r="H14" s="86" t="s">
        <v>122</v>
      </c>
      <c r="I14" s="87">
        <v>5.1500000000000004E-2</v>
      </c>
      <c r="J14" s="87">
        <v>5.1399999999881277E-2</v>
      </c>
      <c r="K14" s="83">
        <v>231047.54535300002</v>
      </c>
      <c r="L14" s="85">
        <f>M14/K14*100000</f>
        <v>106.44252954614076</v>
      </c>
      <c r="M14" s="83">
        <v>245.93285172800003</v>
      </c>
      <c r="N14" s="73"/>
      <c r="O14" s="84">
        <f t="shared" si="0"/>
        <v>3.4940261367783893E-3</v>
      </c>
      <c r="P14" s="84">
        <f>M14/'סכום נכסי הקרן'!$C$42</f>
        <v>9.3901168194242192E-4</v>
      </c>
    </row>
    <row r="15" spans="2:16">
      <c r="B15" s="76" t="s">
        <v>911</v>
      </c>
      <c r="C15" s="73">
        <v>9499</v>
      </c>
      <c r="D15" s="73" t="s">
        <v>213</v>
      </c>
      <c r="E15" s="73"/>
      <c r="F15" s="95">
        <v>44986</v>
      </c>
      <c r="G15" s="83">
        <v>4.4199999999470219</v>
      </c>
      <c r="H15" s="86" t="s">
        <v>122</v>
      </c>
      <c r="I15" s="87">
        <v>5.1500000000000004E-2</v>
      </c>
      <c r="J15" s="87">
        <v>5.1399999999332868E-2</v>
      </c>
      <c r="K15" s="83">
        <v>19285.979442000003</v>
      </c>
      <c r="L15" s="85">
        <f t="shared" ref="L15:L20" si="1">M15/K15*100000</f>
        <v>105.70327727097242</v>
      </c>
      <c r="M15" s="83">
        <v>20.385912324000003</v>
      </c>
      <c r="N15" s="73"/>
      <c r="O15" s="84">
        <f t="shared" si="0"/>
        <v>2.896274734410324E-4</v>
      </c>
      <c r="P15" s="84">
        <f>M15/'סכום נכסי הקרן'!$C$42</f>
        <v>7.7836733420476821E-5</v>
      </c>
    </row>
    <row r="16" spans="2:16">
      <c r="B16" s="76" t="s">
        <v>912</v>
      </c>
      <c r="C16" s="73">
        <v>9528</v>
      </c>
      <c r="D16" s="73" t="s">
        <v>213</v>
      </c>
      <c r="E16" s="73"/>
      <c r="F16" s="95">
        <v>45047</v>
      </c>
      <c r="G16" s="83">
        <v>4.5899999999989332</v>
      </c>
      <c r="H16" s="86" t="s">
        <v>122</v>
      </c>
      <c r="I16" s="87">
        <v>5.1500000000000004E-2</v>
      </c>
      <c r="J16" s="87">
        <v>5.1399999999986727E-2</v>
      </c>
      <c r="K16" s="83">
        <v>1290577.6018760002</v>
      </c>
      <c r="L16" s="85">
        <f t="shared" si="1"/>
        <v>103.90682105653377</v>
      </c>
      <c r="M16" s="83">
        <v>1340.9981593770003</v>
      </c>
      <c r="N16" s="73"/>
      <c r="O16" s="84">
        <f t="shared" si="0"/>
        <v>1.9051877719114409E-2</v>
      </c>
      <c r="P16" s="84">
        <f>M16/'סכום נכסי הקרן'!$C$42</f>
        <v>5.1201493752081953E-3</v>
      </c>
    </row>
    <row r="17" spans="2:16">
      <c r="B17" s="76" t="s">
        <v>913</v>
      </c>
      <c r="C17" s="73">
        <v>9586</v>
      </c>
      <c r="D17" s="73" t="s">
        <v>213</v>
      </c>
      <c r="E17" s="73"/>
      <c r="F17" s="95">
        <v>45078</v>
      </c>
      <c r="G17" s="83">
        <v>4.6700000000032524</v>
      </c>
      <c r="H17" s="86" t="s">
        <v>122</v>
      </c>
      <c r="I17" s="87">
        <v>5.1500000000000004E-2</v>
      </c>
      <c r="J17" s="87">
        <v>5.1400000000029956E-2</v>
      </c>
      <c r="K17" s="83">
        <v>722054.80924600002</v>
      </c>
      <c r="L17" s="85">
        <f t="shared" si="1"/>
        <v>102.66576532480961</v>
      </c>
      <c r="M17" s="83">
        <v>741.303095977</v>
      </c>
      <c r="N17" s="73"/>
      <c r="O17" s="84">
        <f t="shared" si="0"/>
        <v>1.0531868249480734E-2</v>
      </c>
      <c r="P17" s="84">
        <f>M17/'סכום נכסי הקרן'!$C$42</f>
        <v>2.8304159533446976E-3</v>
      </c>
    </row>
    <row r="18" spans="2:16">
      <c r="B18" s="76" t="s">
        <v>914</v>
      </c>
      <c r="C18" s="73">
        <v>9636</v>
      </c>
      <c r="D18" s="73" t="s">
        <v>213</v>
      </c>
      <c r="E18" s="73"/>
      <c r="F18" s="95">
        <v>45108</v>
      </c>
      <c r="G18" s="83">
        <v>4.7600000000015417</v>
      </c>
      <c r="H18" s="86" t="s">
        <v>122</v>
      </c>
      <c r="I18" s="87">
        <v>5.1500000000000004E-2</v>
      </c>
      <c r="J18" s="87">
        <v>5.1400000000023115E-2</v>
      </c>
      <c r="K18" s="83">
        <v>1017665.3935090001</v>
      </c>
      <c r="L18" s="85">
        <f t="shared" si="1"/>
        <v>102.04083356017316</v>
      </c>
      <c r="M18" s="83">
        <v>1038.43425039</v>
      </c>
      <c r="N18" s="73"/>
      <c r="O18" s="84">
        <f t="shared" si="0"/>
        <v>1.4753280770319477E-2</v>
      </c>
      <c r="P18" s="84">
        <f>M18/'סכום נכסי הקרן'!$C$42</f>
        <v>3.9649110933897827E-3</v>
      </c>
    </row>
    <row r="19" spans="2:16">
      <c r="B19" s="76" t="s">
        <v>915</v>
      </c>
      <c r="C19" s="73">
        <v>9689</v>
      </c>
      <c r="D19" s="73" t="s">
        <v>213</v>
      </c>
      <c r="E19" s="73"/>
      <c r="F19" s="95">
        <v>45139</v>
      </c>
      <c r="G19" s="83">
        <v>4.8400000000009706</v>
      </c>
      <c r="H19" s="86" t="s">
        <v>122</v>
      </c>
      <c r="I19" s="87">
        <v>5.1500000000000004E-2</v>
      </c>
      <c r="J19" s="87">
        <v>5.1400000000009251E-2</v>
      </c>
      <c r="K19" s="83">
        <v>2148896.064913</v>
      </c>
      <c r="L19" s="85">
        <f t="shared" si="1"/>
        <v>101.61470435031976</v>
      </c>
      <c r="M19" s="83">
        <v>2183.5943831570003</v>
      </c>
      <c r="N19" s="73"/>
      <c r="O19" s="84">
        <f t="shared" si="0"/>
        <v>3.1022841370177152E-2</v>
      </c>
      <c r="P19" s="84">
        <f>M19/'סכום נכסי הקרן'!$C$42</f>
        <v>8.3373189876886824E-3</v>
      </c>
    </row>
    <row r="20" spans="2:16">
      <c r="B20" s="76" t="s">
        <v>916</v>
      </c>
      <c r="C20" s="73">
        <v>9731</v>
      </c>
      <c r="D20" s="73" t="s">
        <v>213</v>
      </c>
      <c r="E20" s="73"/>
      <c r="F20" s="95">
        <v>45170</v>
      </c>
      <c r="G20" s="83">
        <v>4.9299999999952346</v>
      </c>
      <c r="H20" s="86" t="s">
        <v>122</v>
      </c>
      <c r="I20" s="87">
        <v>5.1500000000000004E-2</v>
      </c>
      <c r="J20" s="87">
        <v>5.1399999999956779E-2</v>
      </c>
      <c r="K20" s="83">
        <v>357708.09986600006</v>
      </c>
      <c r="L20" s="85">
        <f t="shared" si="1"/>
        <v>100.89982514771283</v>
      </c>
      <c r="M20" s="83">
        <v>360.92684730400003</v>
      </c>
      <c r="N20" s="73"/>
      <c r="O20" s="84">
        <f t="shared" si="0"/>
        <v>5.1277730042343138E-3</v>
      </c>
      <c r="P20" s="84">
        <f>M20/'סכום נכסי הקרן'!$C$42</f>
        <v>1.3780774856379976E-3</v>
      </c>
    </row>
    <row r="21" spans="2:16">
      <c r="B21" s="76"/>
      <c r="C21" s="73"/>
      <c r="D21" s="73"/>
      <c r="E21" s="73"/>
      <c r="F21" s="95"/>
      <c r="G21" s="83"/>
      <c r="H21" s="86"/>
      <c r="I21" s="87"/>
      <c r="J21" s="87"/>
      <c r="K21" s="83"/>
      <c r="L21" s="85"/>
      <c r="M21" s="83"/>
      <c r="N21" s="73"/>
      <c r="O21" s="84"/>
      <c r="P21" s="84"/>
    </row>
    <row r="22" spans="2:16">
      <c r="B22" s="92" t="s">
        <v>63</v>
      </c>
      <c r="C22" s="73"/>
      <c r="D22" s="73"/>
      <c r="E22" s="73"/>
      <c r="F22" s="95"/>
      <c r="G22" s="131">
        <f>AVERAGE(G23:G165)</f>
        <v>5.5550000001479694</v>
      </c>
      <c r="H22" s="86"/>
      <c r="I22" s="87"/>
      <c r="J22" s="132">
        <f>AVERAGE(J23:J165)</f>
        <v>4.8480882353789188E-2</v>
      </c>
      <c r="K22" s="83"/>
      <c r="L22" s="83"/>
      <c r="M22" s="105">
        <f>SUM(M23:M163)</f>
        <v>64455.090798341007</v>
      </c>
      <c r="N22" s="73"/>
      <c r="O22" s="81">
        <f>IFERROR(M22/$M$11,0)</f>
        <v>0.91572870527645445</v>
      </c>
      <c r="P22" s="81">
        <f>M22/'סכום נכסי הקרן'!$C$42</f>
        <v>0.24610003419649243</v>
      </c>
    </row>
    <row r="23" spans="2:16">
      <c r="B23" s="76" t="s">
        <v>917</v>
      </c>
      <c r="C23" s="73" t="s">
        <v>918</v>
      </c>
      <c r="D23" s="73" t="s">
        <v>213</v>
      </c>
      <c r="E23" s="73"/>
      <c r="F23" s="95">
        <v>39845</v>
      </c>
      <c r="G23" s="83">
        <v>0.34000000003561964</v>
      </c>
      <c r="H23" s="86" t="s">
        <v>122</v>
      </c>
      <c r="I23" s="87">
        <v>4.8000000000000001E-2</v>
      </c>
      <c r="J23" s="87">
        <v>4.7600000002442494E-2</v>
      </c>
      <c r="K23" s="83">
        <v>6225.0086050000009</v>
      </c>
      <c r="L23" s="85">
        <v>126.27812299999999</v>
      </c>
      <c r="M23" s="83">
        <v>7.8608240080000007</v>
      </c>
      <c r="N23" s="73"/>
      <c r="O23" s="84">
        <f t="shared" si="0"/>
        <v>1.1168058414149635E-4</v>
      </c>
      <c r="P23" s="84">
        <f>M23/'סכום נכסי הקרן'!$C$42</f>
        <v>3.001390632175173E-5</v>
      </c>
    </row>
    <row r="24" spans="2:16">
      <c r="B24" s="76" t="s">
        <v>919</v>
      </c>
      <c r="C24" s="73" t="s">
        <v>920</v>
      </c>
      <c r="D24" s="73" t="s">
        <v>213</v>
      </c>
      <c r="E24" s="73"/>
      <c r="F24" s="95">
        <v>39873</v>
      </c>
      <c r="G24" s="83">
        <v>0.42000000000082943</v>
      </c>
      <c r="H24" s="86" t="s">
        <v>122</v>
      </c>
      <c r="I24" s="87">
        <v>4.8000000000000001E-2</v>
      </c>
      <c r="J24" s="87">
        <v>4.8100000000028349E-2</v>
      </c>
      <c r="K24" s="83">
        <v>228813.68054500001</v>
      </c>
      <c r="L24" s="85">
        <v>126.45051599999999</v>
      </c>
      <c r="M24" s="83">
        <v>289.33608047800004</v>
      </c>
      <c r="N24" s="73"/>
      <c r="O24" s="84">
        <f t="shared" si="0"/>
        <v>4.1106660635206582E-3</v>
      </c>
      <c r="P24" s="84">
        <f>M24/'סכום נכסי הקרן'!$C$42</f>
        <v>1.1047322782104846E-3</v>
      </c>
    </row>
    <row r="25" spans="2:16">
      <c r="B25" s="76" t="s">
        <v>921</v>
      </c>
      <c r="C25" s="73" t="s">
        <v>922</v>
      </c>
      <c r="D25" s="73" t="s">
        <v>213</v>
      </c>
      <c r="E25" s="73"/>
      <c r="F25" s="95">
        <v>39934</v>
      </c>
      <c r="G25" s="83">
        <v>0.57000000000009388</v>
      </c>
      <c r="H25" s="86" t="s">
        <v>122</v>
      </c>
      <c r="I25" s="87">
        <v>4.8000000000000001E-2</v>
      </c>
      <c r="J25" s="87">
        <v>4.8299999999923938E-2</v>
      </c>
      <c r="K25" s="83">
        <v>249693.17821000007</v>
      </c>
      <c r="L25" s="85">
        <v>127.956633</v>
      </c>
      <c r="M25" s="83">
        <v>319.49898422100006</v>
      </c>
      <c r="N25" s="73"/>
      <c r="O25" s="84">
        <f t="shared" si="0"/>
        <v>4.5391975642887347E-3</v>
      </c>
      <c r="P25" s="84">
        <f>M25/'סכום נכסי הקרן'!$C$42</f>
        <v>1.2198991572060047E-3</v>
      </c>
    </row>
    <row r="26" spans="2:16">
      <c r="B26" s="76" t="s">
        <v>923</v>
      </c>
      <c r="C26" s="73" t="s">
        <v>924</v>
      </c>
      <c r="D26" s="73" t="s">
        <v>213</v>
      </c>
      <c r="E26" s="73"/>
      <c r="F26" s="95">
        <v>40148</v>
      </c>
      <c r="G26" s="83">
        <v>1.1399999999978958</v>
      </c>
      <c r="H26" s="86" t="s">
        <v>122</v>
      </c>
      <c r="I26" s="87">
        <v>4.8000000000000001E-2</v>
      </c>
      <c r="J26" s="87">
        <v>4.8299999999959146E-2</v>
      </c>
      <c r="K26" s="83">
        <v>332721.98606900004</v>
      </c>
      <c r="L26" s="85">
        <v>122.834204</v>
      </c>
      <c r="M26" s="83">
        <v>408.69640214900005</v>
      </c>
      <c r="N26" s="73"/>
      <c r="O26" s="84">
        <f t="shared" si="0"/>
        <v>5.8064463575417356E-3</v>
      </c>
      <c r="P26" s="84">
        <f>M26/'סכום נכסי הקרן'!$C$42</f>
        <v>1.560469426061861E-3</v>
      </c>
    </row>
    <row r="27" spans="2:16">
      <c r="B27" s="76" t="s">
        <v>925</v>
      </c>
      <c r="C27" s="73" t="s">
        <v>926</v>
      </c>
      <c r="D27" s="73" t="s">
        <v>213</v>
      </c>
      <c r="E27" s="73"/>
      <c r="F27" s="95">
        <v>40269</v>
      </c>
      <c r="G27" s="83">
        <v>1.4400000000012763</v>
      </c>
      <c r="H27" s="86" t="s">
        <v>122</v>
      </c>
      <c r="I27" s="87">
        <v>4.8000000000000001E-2</v>
      </c>
      <c r="J27" s="87">
        <v>4.8500000000021269E-2</v>
      </c>
      <c r="K27" s="83">
        <v>377241.81995400006</v>
      </c>
      <c r="L27" s="85">
        <v>124.639751</v>
      </c>
      <c r="M27" s="83">
        <v>470.19326686000005</v>
      </c>
      <c r="N27" s="73"/>
      <c r="O27" s="84">
        <f t="shared" si="0"/>
        <v>6.6801468457864093E-3</v>
      </c>
      <c r="P27" s="84">
        <f>M27/'סכום נכסי הקרן'!$C$42</f>
        <v>1.7952744712630962E-3</v>
      </c>
    </row>
    <row r="28" spans="2:16">
      <c r="B28" s="76" t="s">
        <v>927</v>
      </c>
      <c r="C28" s="73" t="s">
        <v>928</v>
      </c>
      <c r="D28" s="73" t="s">
        <v>213</v>
      </c>
      <c r="E28" s="73"/>
      <c r="F28" s="95">
        <v>40391</v>
      </c>
      <c r="G28" s="83">
        <v>1.7699999999985334</v>
      </c>
      <c r="H28" s="86" t="s">
        <v>122</v>
      </c>
      <c r="I28" s="87">
        <v>4.8000000000000001E-2</v>
      </c>
      <c r="J28" s="87">
        <v>4.8399999999986967E-2</v>
      </c>
      <c r="K28" s="83">
        <v>254152.50983800006</v>
      </c>
      <c r="L28" s="85">
        <v>120.715659</v>
      </c>
      <c r="M28" s="83">
        <v>306.80187628499999</v>
      </c>
      <c r="N28" s="73"/>
      <c r="O28" s="84">
        <f t="shared" si="0"/>
        <v>4.3588067516007788E-3</v>
      </c>
      <c r="P28" s="84">
        <f>M28/'סכום נכסי הקרן'!$C$42</f>
        <v>1.1714195311820104E-3</v>
      </c>
    </row>
    <row r="29" spans="2:16">
      <c r="B29" s="76" t="s">
        <v>929</v>
      </c>
      <c r="C29" s="73" t="s">
        <v>930</v>
      </c>
      <c r="D29" s="73" t="s">
        <v>213</v>
      </c>
      <c r="E29" s="73"/>
      <c r="F29" s="95">
        <v>40452</v>
      </c>
      <c r="G29" s="83">
        <v>1.8899999999985098</v>
      </c>
      <c r="H29" s="86" t="s">
        <v>122</v>
      </c>
      <c r="I29" s="87">
        <v>4.8000000000000001E-2</v>
      </c>
      <c r="J29" s="87">
        <v>4.849999999995968E-2</v>
      </c>
      <c r="K29" s="83">
        <v>336897.88560200005</v>
      </c>
      <c r="L29" s="85">
        <v>121.478971</v>
      </c>
      <c r="M29" s="83">
        <v>409.26008534900001</v>
      </c>
      <c r="N29" s="73"/>
      <c r="O29" s="84">
        <f t="shared" si="0"/>
        <v>5.8144547379586839E-3</v>
      </c>
      <c r="P29" s="84">
        <f>M29/'סכום נכסי הקרן'!$C$42</f>
        <v>1.5626216603241631E-3</v>
      </c>
    </row>
    <row r="30" spans="2:16">
      <c r="B30" s="76" t="s">
        <v>931</v>
      </c>
      <c r="C30" s="73" t="s">
        <v>932</v>
      </c>
      <c r="D30" s="73" t="s">
        <v>213</v>
      </c>
      <c r="E30" s="73"/>
      <c r="F30" s="95">
        <v>40909</v>
      </c>
      <c r="G30" s="83">
        <v>3.0199999999959086</v>
      </c>
      <c r="H30" s="86" t="s">
        <v>122</v>
      </c>
      <c r="I30" s="87">
        <v>4.8000000000000001E-2</v>
      </c>
      <c r="J30" s="87">
        <v>4.849999999994796E-2</v>
      </c>
      <c r="K30" s="83">
        <v>239579.90116100002</v>
      </c>
      <c r="L30" s="85">
        <v>116.314379</v>
      </c>
      <c r="M30" s="83">
        <v>278.66587485700006</v>
      </c>
      <c r="N30" s="73"/>
      <c r="O30" s="84">
        <f t="shared" si="0"/>
        <v>3.9590719309652925E-3</v>
      </c>
      <c r="P30" s="84">
        <f>M30/'סכום נכסי הקרן'!$C$42</f>
        <v>1.0639916953381803E-3</v>
      </c>
    </row>
    <row r="31" spans="2:16">
      <c r="B31" s="76" t="s">
        <v>933</v>
      </c>
      <c r="C31" s="73">
        <v>8790</v>
      </c>
      <c r="D31" s="73" t="s">
        <v>213</v>
      </c>
      <c r="E31" s="73"/>
      <c r="F31" s="95">
        <v>41030</v>
      </c>
      <c r="G31" s="83">
        <v>3.2699999999974163</v>
      </c>
      <c r="H31" s="86" t="s">
        <v>122</v>
      </c>
      <c r="I31" s="87">
        <v>4.8000000000000001E-2</v>
      </c>
      <c r="J31" s="87">
        <v>4.859999999994831E-2</v>
      </c>
      <c r="K31" s="83">
        <v>331380.40748600004</v>
      </c>
      <c r="L31" s="85">
        <v>116.762669</v>
      </c>
      <c r="M31" s="83">
        <v>386.92860850000005</v>
      </c>
      <c r="N31" s="73"/>
      <c r="O31" s="84">
        <f t="shared" si="0"/>
        <v>5.4971861695871658E-3</v>
      </c>
      <c r="P31" s="84">
        <f>M31/'סכום נכסי הקרן'!$C$42</f>
        <v>1.477356444681359E-3</v>
      </c>
    </row>
    <row r="32" spans="2:16">
      <c r="B32" s="76" t="s">
        <v>934</v>
      </c>
      <c r="C32" s="73" t="s">
        <v>935</v>
      </c>
      <c r="D32" s="73" t="s">
        <v>213</v>
      </c>
      <c r="E32" s="73"/>
      <c r="F32" s="95">
        <v>41091</v>
      </c>
      <c r="G32" s="83">
        <v>3.4399999999936335</v>
      </c>
      <c r="H32" s="86" t="s">
        <v>122</v>
      </c>
      <c r="I32" s="87">
        <v>4.8000000000000001E-2</v>
      </c>
      <c r="J32" s="87">
        <v>4.8599999999939872E-2</v>
      </c>
      <c r="K32" s="83">
        <v>49239.503141000008</v>
      </c>
      <c r="L32" s="85">
        <v>114.85022499999999</v>
      </c>
      <c r="M32" s="83">
        <v>56.551680169000015</v>
      </c>
      <c r="N32" s="73"/>
      <c r="O32" s="84">
        <f t="shared" si="0"/>
        <v>8.0344308294263446E-4</v>
      </c>
      <c r="P32" s="84">
        <f>M32/'סכום נכסי הקרן'!$C$42</f>
        <v>2.1592352521855764E-4</v>
      </c>
    </row>
    <row r="33" spans="2:16">
      <c r="B33" s="76" t="s">
        <v>936</v>
      </c>
      <c r="C33" s="73" t="s">
        <v>937</v>
      </c>
      <c r="D33" s="73" t="s">
        <v>213</v>
      </c>
      <c r="E33" s="73"/>
      <c r="F33" s="95">
        <v>41122</v>
      </c>
      <c r="G33" s="83">
        <v>3.5199999999995599</v>
      </c>
      <c r="H33" s="86" t="s">
        <v>122</v>
      </c>
      <c r="I33" s="87">
        <v>4.8000000000000001E-2</v>
      </c>
      <c r="J33" s="87">
        <v>4.8499999999964197E-2</v>
      </c>
      <c r="K33" s="83">
        <v>158167.70599200003</v>
      </c>
      <c r="L33" s="85">
        <v>114.747176</v>
      </c>
      <c r="M33" s="83">
        <v>181.49297642900001</v>
      </c>
      <c r="N33" s="73"/>
      <c r="O33" s="84">
        <f t="shared" si="0"/>
        <v>2.5785136016963921E-3</v>
      </c>
      <c r="P33" s="84">
        <f>M33/'סכום נכסי הקרן'!$C$42</f>
        <v>6.9296974300049748E-4</v>
      </c>
    </row>
    <row r="34" spans="2:16">
      <c r="B34" s="76" t="s">
        <v>938</v>
      </c>
      <c r="C34" s="73" t="s">
        <v>939</v>
      </c>
      <c r="D34" s="73" t="s">
        <v>213</v>
      </c>
      <c r="E34" s="73"/>
      <c r="F34" s="95">
        <v>41154</v>
      </c>
      <c r="G34" s="83">
        <v>3.6100000000019996</v>
      </c>
      <c r="H34" s="86" t="s">
        <v>122</v>
      </c>
      <c r="I34" s="87">
        <v>4.8000000000000001E-2</v>
      </c>
      <c r="J34" s="87">
        <v>4.8500000000049184E-2</v>
      </c>
      <c r="K34" s="83">
        <v>275945.28869800008</v>
      </c>
      <c r="L34" s="85">
        <v>114.180622</v>
      </c>
      <c r="M34" s="83">
        <v>315.07604661700009</v>
      </c>
      <c r="N34" s="73"/>
      <c r="O34" s="84">
        <f t="shared" si="0"/>
        <v>4.4763598446383003E-3</v>
      </c>
      <c r="P34" s="84">
        <f>M34/'סכום נכסי הקרן'!$C$42</f>
        <v>1.2030116610887646E-3</v>
      </c>
    </row>
    <row r="35" spans="2:16">
      <c r="B35" s="76" t="s">
        <v>940</v>
      </c>
      <c r="C35" s="73" t="s">
        <v>941</v>
      </c>
      <c r="D35" s="73" t="s">
        <v>213</v>
      </c>
      <c r="E35" s="73"/>
      <c r="F35" s="95">
        <v>41184</v>
      </c>
      <c r="G35" s="83">
        <v>3.6099999999958272</v>
      </c>
      <c r="H35" s="86" t="s">
        <v>122</v>
      </c>
      <c r="I35" s="87">
        <v>4.8000000000000001E-2</v>
      </c>
      <c r="J35" s="87">
        <v>4.8499999999925783E-2</v>
      </c>
      <c r="K35" s="83">
        <v>309776.58335600008</v>
      </c>
      <c r="L35" s="85">
        <v>115.248625</v>
      </c>
      <c r="M35" s="83">
        <v>357.013251809</v>
      </c>
      <c r="N35" s="73"/>
      <c r="O35" s="84">
        <f t="shared" si="0"/>
        <v>5.0721716282805564E-3</v>
      </c>
      <c r="P35" s="84">
        <f>M35/'סכום נכסי הקרן'!$C$42</f>
        <v>1.3631347406473174E-3</v>
      </c>
    </row>
    <row r="36" spans="2:16">
      <c r="B36" s="76" t="s">
        <v>942</v>
      </c>
      <c r="C36" s="73" t="s">
        <v>943</v>
      </c>
      <c r="D36" s="73" t="s">
        <v>213</v>
      </c>
      <c r="E36" s="73"/>
      <c r="F36" s="95">
        <v>41214</v>
      </c>
      <c r="G36" s="83">
        <v>3.6900000000028048</v>
      </c>
      <c r="H36" s="86" t="s">
        <v>122</v>
      </c>
      <c r="I36" s="87">
        <v>4.8000000000000001E-2</v>
      </c>
      <c r="J36" s="87">
        <v>4.8500000000033391E-2</v>
      </c>
      <c r="K36" s="83">
        <v>326053.98359700007</v>
      </c>
      <c r="L36" s="85">
        <v>114.804287</v>
      </c>
      <c r="M36" s="83">
        <v>374.32395235500007</v>
      </c>
      <c r="N36" s="73"/>
      <c r="O36" s="84">
        <f t="shared" si="0"/>
        <v>5.3181088413396848E-3</v>
      </c>
      <c r="P36" s="84">
        <f>M36/'סכום נכסי הקרן'!$C$42</f>
        <v>1.4292298146526357E-3</v>
      </c>
    </row>
    <row r="37" spans="2:16">
      <c r="B37" s="76" t="s">
        <v>944</v>
      </c>
      <c r="C37" s="73" t="s">
        <v>945</v>
      </c>
      <c r="D37" s="73" t="s">
        <v>213</v>
      </c>
      <c r="E37" s="73"/>
      <c r="F37" s="95">
        <v>41245</v>
      </c>
      <c r="G37" s="83">
        <v>3.7699999999979488</v>
      </c>
      <c r="H37" s="86" t="s">
        <v>122</v>
      </c>
      <c r="I37" s="87">
        <v>4.8000000000000001E-2</v>
      </c>
      <c r="J37" s="87">
        <v>4.8499999999974362E-2</v>
      </c>
      <c r="K37" s="83">
        <v>340551.01038200007</v>
      </c>
      <c r="L37" s="85">
        <v>114.55219099999999</v>
      </c>
      <c r="M37" s="83">
        <v>390.1086447400001</v>
      </c>
      <c r="N37" s="73"/>
      <c r="O37" s="84">
        <f t="shared" si="0"/>
        <v>5.5423656958700209E-3</v>
      </c>
      <c r="P37" s="84">
        <f>M37/'סכום נכסי הקרן'!$C$42</f>
        <v>1.4894983409647513E-3</v>
      </c>
    </row>
    <row r="38" spans="2:16">
      <c r="B38" s="76" t="s">
        <v>946</v>
      </c>
      <c r="C38" s="73" t="s">
        <v>947</v>
      </c>
      <c r="D38" s="73" t="s">
        <v>213</v>
      </c>
      <c r="E38" s="73"/>
      <c r="F38" s="95">
        <v>41275</v>
      </c>
      <c r="G38" s="83">
        <v>3.8599999999985881</v>
      </c>
      <c r="H38" s="86" t="s">
        <v>122</v>
      </c>
      <c r="I38" s="87">
        <v>4.8000000000000001E-2</v>
      </c>
      <c r="J38" s="87">
        <v>4.8500000000009147E-2</v>
      </c>
      <c r="K38" s="83">
        <v>333605.87430600007</v>
      </c>
      <c r="L38" s="85">
        <v>114.645945</v>
      </c>
      <c r="M38" s="83">
        <v>382.46560648900009</v>
      </c>
      <c r="N38" s="73"/>
      <c r="O38" s="84">
        <f t="shared" si="0"/>
        <v>5.433779245439533E-3</v>
      </c>
      <c r="P38" s="84">
        <f>M38/'סכום נכסי הקרן'!$C$42</f>
        <v>1.4603159761330722E-3</v>
      </c>
    </row>
    <row r="39" spans="2:16">
      <c r="B39" s="76" t="s">
        <v>948</v>
      </c>
      <c r="C39" s="73" t="s">
        <v>949</v>
      </c>
      <c r="D39" s="73" t="s">
        <v>213</v>
      </c>
      <c r="E39" s="73"/>
      <c r="F39" s="95">
        <v>41306</v>
      </c>
      <c r="G39" s="83">
        <v>3.9400000000004929</v>
      </c>
      <c r="H39" s="86" t="s">
        <v>122</v>
      </c>
      <c r="I39" s="87">
        <v>4.8000000000000001E-2</v>
      </c>
      <c r="J39" s="87">
        <v>4.8500000000012332E-2</v>
      </c>
      <c r="K39" s="83">
        <v>391503.70307500003</v>
      </c>
      <c r="L39" s="85">
        <v>113.978167</v>
      </c>
      <c r="M39" s="83">
        <v>446.22874453700007</v>
      </c>
      <c r="N39" s="73"/>
      <c r="O39" s="84">
        <f t="shared" si="0"/>
        <v>6.3396772144881115E-3</v>
      </c>
      <c r="P39" s="84">
        <f>M39/'סכום נכסי הקרן'!$C$42</f>
        <v>1.7037740220333403E-3</v>
      </c>
    </row>
    <row r="40" spans="2:16">
      <c r="B40" s="76" t="s">
        <v>950</v>
      </c>
      <c r="C40" s="73" t="s">
        <v>951</v>
      </c>
      <c r="D40" s="73" t="s">
        <v>213</v>
      </c>
      <c r="E40" s="73"/>
      <c r="F40" s="95">
        <v>41334</v>
      </c>
      <c r="G40" s="83">
        <v>4.0200000000060978</v>
      </c>
      <c r="H40" s="86" t="s">
        <v>122</v>
      </c>
      <c r="I40" s="87">
        <v>4.8000000000000001E-2</v>
      </c>
      <c r="J40" s="87">
        <v>4.8500000000050808E-2</v>
      </c>
      <c r="K40" s="83">
        <v>294156.32567599998</v>
      </c>
      <c r="L40" s="85">
        <v>113.72683600000001</v>
      </c>
      <c r="M40" s="83">
        <v>334.53468079800007</v>
      </c>
      <c r="N40" s="73"/>
      <c r="O40" s="84">
        <f t="shared" si="0"/>
        <v>4.7528132583921434E-3</v>
      </c>
      <c r="P40" s="84">
        <f>M40/'סכום נכסי הקרן'!$C$42</f>
        <v>1.2773078955373924E-3</v>
      </c>
    </row>
    <row r="41" spans="2:16">
      <c r="B41" s="76" t="s">
        <v>952</v>
      </c>
      <c r="C41" s="73" t="s">
        <v>953</v>
      </c>
      <c r="D41" s="73" t="s">
        <v>213</v>
      </c>
      <c r="E41" s="73"/>
      <c r="F41" s="95">
        <v>41366</v>
      </c>
      <c r="G41" s="83">
        <v>4.0099999999989633</v>
      </c>
      <c r="H41" s="86" t="s">
        <v>122</v>
      </c>
      <c r="I41" s="87">
        <v>4.8000000000000001E-2</v>
      </c>
      <c r="J41" s="87">
        <v>4.8499999999986255E-2</v>
      </c>
      <c r="K41" s="83">
        <v>407674.02896900004</v>
      </c>
      <c r="L41" s="85">
        <v>115.99018</v>
      </c>
      <c r="M41" s="83">
        <v>472.86183814900011</v>
      </c>
      <c r="N41" s="73"/>
      <c r="O41" s="84">
        <f t="shared" si="0"/>
        <v>6.7180598686546796E-3</v>
      </c>
      <c r="P41" s="84">
        <f>M41/'סכום נכסי הקרן'!$C$42</f>
        <v>1.805463511063434E-3</v>
      </c>
    </row>
    <row r="42" spans="2:16">
      <c r="B42" s="76" t="s">
        <v>954</v>
      </c>
      <c r="C42" s="73">
        <v>2704</v>
      </c>
      <c r="D42" s="73" t="s">
        <v>213</v>
      </c>
      <c r="E42" s="73"/>
      <c r="F42" s="95">
        <v>41395</v>
      </c>
      <c r="G42" s="83">
        <v>4.0899999999961478</v>
      </c>
      <c r="H42" s="86" t="s">
        <v>122</v>
      </c>
      <c r="I42" s="87">
        <v>4.8000000000000001E-2</v>
      </c>
      <c r="J42" s="87">
        <v>4.8499999999950291E-2</v>
      </c>
      <c r="K42" s="83">
        <v>279157.51910800004</v>
      </c>
      <c r="L42" s="85">
        <v>115.308914</v>
      </c>
      <c r="M42" s="83">
        <v>321.89350373600007</v>
      </c>
      <c r="N42" s="73"/>
      <c r="O42" s="84">
        <f t="shared" si="0"/>
        <v>4.5732170688471954E-3</v>
      </c>
      <c r="P42" s="84">
        <f>M42/'סכום נכסי הקרן'!$C$42</f>
        <v>1.2290418226995556E-3</v>
      </c>
    </row>
    <row r="43" spans="2:16">
      <c r="B43" s="76" t="s">
        <v>955</v>
      </c>
      <c r="C43" s="73" t="s">
        <v>956</v>
      </c>
      <c r="D43" s="73" t="s">
        <v>213</v>
      </c>
      <c r="E43" s="73"/>
      <c r="F43" s="95">
        <v>41427</v>
      </c>
      <c r="G43" s="83">
        <v>4.1799999999979089</v>
      </c>
      <c r="H43" s="86" t="s">
        <v>122</v>
      </c>
      <c r="I43" s="87">
        <v>4.8000000000000001E-2</v>
      </c>
      <c r="J43" s="87">
        <v>4.8499999999969907E-2</v>
      </c>
      <c r="K43" s="83">
        <v>551873.78142000013</v>
      </c>
      <c r="L43" s="85">
        <v>114.392796</v>
      </c>
      <c r="M43" s="83">
        <v>631.30384827400007</v>
      </c>
      <c r="N43" s="73"/>
      <c r="O43" s="84">
        <f t="shared" si="0"/>
        <v>8.9690829452818491E-3</v>
      </c>
      <c r="P43" s="84">
        <f>M43/'סכום נכסי הקרן'!$C$42</f>
        <v>2.4104209105017282E-3</v>
      </c>
    </row>
    <row r="44" spans="2:16">
      <c r="B44" s="76" t="s">
        <v>957</v>
      </c>
      <c r="C44" s="73">
        <v>8805</v>
      </c>
      <c r="D44" s="73" t="s">
        <v>213</v>
      </c>
      <c r="E44" s="73"/>
      <c r="F44" s="95">
        <v>41487</v>
      </c>
      <c r="G44" s="83">
        <v>4.3399999999964551</v>
      </c>
      <c r="H44" s="86" t="s">
        <v>122</v>
      </c>
      <c r="I44" s="87">
        <v>4.8000000000000001E-2</v>
      </c>
      <c r="J44" s="87">
        <v>4.849999999994193E-2</v>
      </c>
      <c r="K44" s="83">
        <v>290887.40884700004</v>
      </c>
      <c r="L44" s="85">
        <v>112.49448599999999</v>
      </c>
      <c r="M44" s="83">
        <v>327.23229517400011</v>
      </c>
      <c r="N44" s="73"/>
      <c r="O44" s="84">
        <f t="shared" si="0"/>
        <v>4.64906654032737E-3</v>
      </c>
      <c r="P44" s="84">
        <f>M44/'סכום נכסי הקרן'!$C$42</f>
        <v>1.249426197916254E-3</v>
      </c>
    </row>
    <row r="45" spans="2:16">
      <c r="B45" s="76" t="s">
        <v>958</v>
      </c>
      <c r="C45" s="73" t="s">
        <v>959</v>
      </c>
      <c r="D45" s="73" t="s">
        <v>213</v>
      </c>
      <c r="E45" s="73"/>
      <c r="F45" s="95">
        <v>41518</v>
      </c>
      <c r="G45" s="83">
        <v>4.4299999999546502</v>
      </c>
      <c r="H45" s="86" t="s">
        <v>122</v>
      </c>
      <c r="I45" s="87">
        <v>4.8000000000000001E-2</v>
      </c>
      <c r="J45" s="87">
        <v>4.8499999999433129E-2</v>
      </c>
      <c r="K45" s="83">
        <v>31578.534377000007</v>
      </c>
      <c r="L45" s="85">
        <v>111.72451100000001</v>
      </c>
      <c r="M45" s="83">
        <v>35.280963220000004</v>
      </c>
      <c r="N45" s="73"/>
      <c r="O45" s="84">
        <f t="shared" si="0"/>
        <v>5.0124498112084546E-4</v>
      </c>
      <c r="P45" s="84">
        <f>M45/'סכום נכסי הקרן'!$C$42</f>
        <v>1.3470846363543829E-4</v>
      </c>
    </row>
    <row r="46" spans="2:16">
      <c r="B46" s="76" t="s">
        <v>960</v>
      </c>
      <c r="C46" s="73" t="s">
        <v>961</v>
      </c>
      <c r="D46" s="73" t="s">
        <v>213</v>
      </c>
      <c r="E46" s="73"/>
      <c r="F46" s="95">
        <v>41548</v>
      </c>
      <c r="G46" s="83">
        <v>4.4099999999982442</v>
      </c>
      <c r="H46" s="86" t="s">
        <v>122</v>
      </c>
      <c r="I46" s="87">
        <v>4.8000000000000001E-2</v>
      </c>
      <c r="J46" s="87">
        <v>4.8499999999984868E-2</v>
      </c>
      <c r="K46" s="83">
        <v>726258.00224000006</v>
      </c>
      <c r="L46" s="85">
        <v>113.724965</v>
      </c>
      <c r="M46" s="83">
        <v>825.93665724500011</v>
      </c>
      <c r="N46" s="73"/>
      <c r="O46" s="84">
        <f t="shared" si="0"/>
        <v>1.1734277252756485E-2</v>
      </c>
      <c r="P46" s="84">
        <f>M46/'סכום נכסי הקרן'!$C$42</f>
        <v>3.1535606741766144E-3</v>
      </c>
    </row>
    <row r="47" spans="2:16">
      <c r="B47" s="76" t="s">
        <v>962</v>
      </c>
      <c r="C47" s="73" t="s">
        <v>963</v>
      </c>
      <c r="D47" s="73" t="s">
        <v>213</v>
      </c>
      <c r="E47" s="73"/>
      <c r="F47" s="95">
        <v>41579</v>
      </c>
      <c r="G47" s="83">
        <v>4.4899999999978117</v>
      </c>
      <c r="H47" s="86" t="s">
        <v>122</v>
      </c>
      <c r="I47" s="87">
        <v>4.8000000000000001E-2</v>
      </c>
      <c r="J47" s="87">
        <v>4.8499999999978102E-2</v>
      </c>
      <c r="K47" s="83">
        <v>503950.66289800004</v>
      </c>
      <c r="L47" s="85">
        <v>113.27663200000001</v>
      </c>
      <c r="M47" s="83">
        <v>570.85833622500002</v>
      </c>
      <c r="N47" s="73"/>
      <c r="O47" s="84">
        <f t="shared" si="0"/>
        <v>8.1103192727337708E-3</v>
      </c>
      <c r="P47" s="84">
        <f>M47/'סכום נכסי הקרן'!$C$42</f>
        <v>2.179630100993377E-3</v>
      </c>
    </row>
    <row r="48" spans="2:16">
      <c r="B48" s="76" t="s">
        <v>964</v>
      </c>
      <c r="C48" s="73" t="s">
        <v>965</v>
      </c>
      <c r="D48" s="73" t="s">
        <v>213</v>
      </c>
      <c r="E48" s="73"/>
      <c r="F48" s="95">
        <v>41609</v>
      </c>
      <c r="G48" s="83">
        <v>4.5700000000032919</v>
      </c>
      <c r="H48" s="86" t="s">
        <v>122</v>
      </c>
      <c r="I48" s="87">
        <v>4.8000000000000001E-2</v>
      </c>
      <c r="J48" s="87">
        <v>4.850000000003727E-2</v>
      </c>
      <c r="K48" s="83">
        <v>488796.49355200009</v>
      </c>
      <c r="L48" s="85">
        <v>112.507336</v>
      </c>
      <c r="M48" s="83">
        <v>549.93191196700013</v>
      </c>
      <c r="N48" s="73"/>
      <c r="O48" s="84">
        <f t="shared" si="0"/>
        <v>7.8130126185270675E-3</v>
      </c>
      <c r="P48" s="84">
        <f>M48/'סכום נכסי הקרן'!$C$42</f>
        <v>2.0997296049779924E-3</v>
      </c>
    </row>
    <row r="49" spans="2:16">
      <c r="B49" s="76" t="s">
        <v>966</v>
      </c>
      <c r="C49" s="73" t="s">
        <v>967</v>
      </c>
      <c r="D49" s="73" t="s">
        <v>213</v>
      </c>
      <c r="E49" s="73"/>
      <c r="F49" s="95">
        <v>41672</v>
      </c>
      <c r="G49" s="83">
        <v>4.7400000000065976</v>
      </c>
      <c r="H49" s="86" t="s">
        <v>122</v>
      </c>
      <c r="I49" s="87">
        <v>4.8000000000000001E-2</v>
      </c>
      <c r="J49" s="87">
        <v>4.8500000000106021E-2</v>
      </c>
      <c r="K49" s="83">
        <v>151663.46428600003</v>
      </c>
      <c r="L49" s="85">
        <v>111.9455</v>
      </c>
      <c r="M49" s="83">
        <v>169.780423412</v>
      </c>
      <c r="N49" s="73"/>
      <c r="O49" s="84">
        <f t="shared" si="0"/>
        <v>2.4121105933863751E-3</v>
      </c>
      <c r="P49" s="84">
        <f>M49/'סכום נכסי הקרן'!$C$42</f>
        <v>6.4824930800754692E-4</v>
      </c>
    </row>
    <row r="50" spans="2:16">
      <c r="B50" s="76" t="s">
        <v>968</v>
      </c>
      <c r="C50" s="73" t="s">
        <v>969</v>
      </c>
      <c r="D50" s="73" t="s">
        <v>213</v>
      </c>
      <c r="E50" s="73"/>
      <c r="F50" s="95">
        <v>41700</v>
      </c>
      <c r="G50" s="83">
        <v>4.8200000000002712</v>
      </c>
      <c r="H50" s="86" t="s">
        <v>122</v>
      </c>
      <c r="I50" s="87">
        <v>4.8000000000000001E-2</v>
      </c>
      <c r="J50" s="87">
        <v>4.8499999999999995E-2</v>
      </c>
      <c r="K50" s="83">
        <v>657006.09369500016</v>
      </c>
      <c r="L50" s="85">
        <v>112.16221</v>
      </c>
      <c r="M50" s="83">
        <v>736.91255714000022</v>
      </c>
      <c r="N50" s="73"/>
      <c r="O50" s="84">
        <f t="shared" si="0"/>
        <v>1.0469490826768683E-2</v>
      </c>
      <c r="P50" s="84">
        <f>M50/'סכום נכסי הקרן'!$C$42</f>
        <v>2.8136521609965146E-3</v>
      </c>
    </row>
    <row r="51" spans="2:16">
      <c r="B51" s="76" t="s">
        <v>970</v>
      </c>
      <c r="C51" s="73" t="s">
        <v>971</v>
      </c>
      <c r="D51" s="73" t="s">
        <v>213</v>
      </c>
      <c r="E51" s="73"/>
      <c r="F51" s="95">
        <v>41730</v>
      </c>
      <c r="G51" s="83">
        <v>4.7900000000002976</v>
      </c>
      <c r="H51" s="86" t="s">
        <v>122</v>
      </c>
      <c r="I51" s="87">
        <v>4.8000000000000001E-2</v>
      </c>
      <c r="J51" s="87">
        <v>4.850000000002179E-2</v>
      </c>
      <c r="K51" s="83">
        <v>380426.756903</v>
      </c>
      <c r="L51" s="85">
        <v>114.63317600000001</v>
      </c>
      <c r="M51" s="83">
        <v>436.09527425300001</v>
      </c>
      <c r="N51" s="73"/>
      <c r="O51" s="84">
        <f t="shared" si="0"/>
        <v>6.1957086076924539E-3</v>
      </c>
      <c r="P51" s="84">
        <f>M51/'סכום נכסי הקרן'!$C$42</f>
        <v>1.6650827820935195E-3</v>
      </c>
    </row>
    <row r="52" spans="2:16">
      <c r="B52" s="76" t="s">
        <v>972</v>
      </c>
      <c r="C52" s="73" t="s">
        <v>973</v>
      </c>
      <c r="D52" s="73" t="s">
        <v>213</v>
      </c>
      <c r="E52" s="73"/>
      <c r="F52" s="95">
        <v>41760</v>
      </c>
      <c r="G52" s="83">
        <v>4.8700000000137669</v>
      </c>
      <c r="H52" s="86" t="s">
        <v>122</v>
      </c>
      <c r="I52" s="87">
        <v>4.8000000000000001E-2</v>
      </c>
      <c r="J52" s="87">
        <v>4.8600000000114413E-2</v>
      </c>
      <c r="K52" s="83">
        <v>139792.90824800002</v>
      </c>
      <c r="L52" s="85">
        <v>113.79331999999999</v>
      </c>
      <c r="M52" s="83">
        <v>159.07499186300004</v>
      </c>
      <c r="N52" s="73"/>
      <c r="O52" s="84">
        <f t="shared" si="0"/>
        <v>2.2600159977482631E-3</v>
      </c>
      <c r="P52" s="84">
        <f>M52/'סכום נכסי הקרן'!$C$42</f>
        <v>6.0737422680504072E-4</v>
      </c>
    </row>
    <row r="53" spans="2:16">
      <c r="B53" s="76" t="s">
        <v>974</v>
      </c>
      <c r="C53" s="73" t="s">
        <v>975</v>
      </c>
      <c r="D53" s="73" t="s">
        <v>213</v>
      </c>
      <c r="E53" s="73"/>
      <c r="F53" s="95">
        <v>41791</v>
      </c>
      <c r="G53" s="83">
        <v>4.9600000000027755</v>
      </c>
      <c r="H53" s="86" t="s">
        <v>122</v>
      </c>
      <c r="I53" s="87">
        <v>4.8000000000000001E-2</v>
      </c>
      <c r="J53" s="87">
        <v>4.8500000000033114E-2</v>
      </c>
      <c r="K53" s="83">
        <v>559725.90020000015</v>
      </c>
      <c r="L53" s="85">
        <v>113.273286</v>
      </c>
      <c r="M53" s="83">
        <v>634.01991799400014</v>
      </c>
      <c r="N53" s="73"/>
      <c r="O53" s="84">
        <f t="shared" si="0"/>
        <v>9.0076707895828962E-3</v>
      </c>
      <c r="P53" s="84">
        <f>M53/'סכום נכסי הקרן'!$C$42</f>
        <v>2.4207913070474927E-3</v>
      </c>
    </row>
    <row r="54" spans="2:16">
      <c r="B54" s="76" t="s">
        <v>976</v>
      </c>
      <c r="C54" s="73" t="s">
        <v>977</v>
      </c>
      <c r="D54" s="73" t="s">
        <v>213</v>
      </c>
      <c r="E54" s="73"/>
      <c r="F54" s="95">
        <v>41821</v>
      </c>
      <c r="G54" s="83">
        <v>5.0399999999938636</v>
      </c>
      <c r="H54" s="86" t="s">
        <v>122</v>
      </c>
      <c r="I54" s="87">
        <v>4.8000000000000001E-2</v>
      </c>
      <c r="J54" s="87">
        <v>4.8599999999946908E-2</v>
      </c>
      <c r="K54" s="83">
        <v>364311.0179310001</v>
      </c>
      <c r="L54" s="85">
        <v>112.711184</v>
      </c>
      <c r="M54" s="83">
        <v>410.61926206300006</v>
      </c>
      <c r="N54" s="73"/>
      <c r="O54" s="84">
        <f t="shared" si="0"/>
        <v>5.8337648826987986E-3</v>
      </c>
      <c r="P54" s="84">
        <f>M54/'סכום נכסי הקרן'!$C$42</f>
        <v>1.5678112183815866E-3</v>
      </c>
    </row>
    <row r="55" spans="2:16">
      <c r="B55" s="76" t="s">
        <v>978</v>
      </c>
      <c r="C55" s="73" t="s">
        <v>979</v>
      </c>
      <c r="D55" s="73" t="s">
        <v>213</v>
      </c>
      <c r="E55" s="73"/>
      <c r="F55" s="95">
        <v>41852</v>
      </c>
      <c r="G55" s="83">
        <v>5.1300000000009325</v>
      </c>
      <c r="H55" s="86" t="s">
        <v>122</v>
      </c>
      <c r="I55" s="87">
        <v>4.8000000000000001E-2</v>
      </c>
      <c r="J55" s="87">
        <v>4.8499999999986665E-2</v>
      </c>
      <c r="K55" s="83">
        <v>268088.97092400008</v>
      </c>
      <c r="L55" s="85">
        <v>111.94590100000001</v>
      </c>
      <c r="M55" s="83">
        <v>300.11461464400008</v>
      </c>
      <c r="N55" s="73"/>
      <c r="O55" s="84">
        <f t="shared" si="0"/>
        <v>4.2637992453121469E-3</v>
      </c>
      <c r="P55" s="84">
        <f>M55/'סכום נכסי הקרן'!$C$42</f>
        <v>1.1458864771106115E-3</v>
      </c>
    </row>
    <row r="56" spans="2:16">
      <c r="B56" s="76" t="s">
        <v>980</v>
      </c>
      <c r="C56" s="73" t="s">
        <v>981</v>
      </c>
      <c r="D56" s="73" t="s">
        <v>213</v>
      </c>
      <c r="E56" s="73"/>
      <c r="F56" s="95">
        <v>41883</v>
      </c>
      <c r="G56" s="83">
        <v>5.2100000000032711</v>
      </c>
      <c r="H56" s="86" t="s">
        <v>122</v>
      </c>
      <c r="I56" s="87">
        <v>4.8000000000000001E-2</v>
      </c>
      <c r="J56" s="87">
        <v>4.8500000000023656E-2</v>
      </c>
      <c r="K56" s="83">
        <v>436420.34189300006</v>
      </c>
      <c r="L56" s="85">
        <v>111.396208</v>
      </c>
      <c r="M56" s="83">
        <v>486.15571322100004</v>
      </c>
      <c r="N56" s="73"/>
      <c r="O56" s="84">
        <f t="shared" si="0"/>
        <v>6.906929093055846E-3</v>
      </c>
      <c r="P56" s="84">
        <f>M56/'סכום נכסי הקרן'!$C$42</f>
        <v>1.8562216912056191E-3</v>
      </c>
    </row>
    <row r="57" spans="2:16">
      <c r="B57" s="76" t="s">
        <v>982</v>
      </c>
      <c r="C57" s="73" t="s">
        <v>983</v>
      </c>
      <c r="D57" s="73" t="s">
        <v>213</v>
      </c>
      <c r="E57" s="73"/>
      <c r="F57" s="95">
        <v>41913</v>
      </c>
      <c r="G57" s="83">
        <v>5.1700000000021324</v>
      </c>
      <c r="H57" s="86" t="s">
        <v>122</v>
      </c>
      <c r="I57" s="87">
        <v>4.8000000000000001E-2</v>
      </c>
      <c r="J57" s="87">
        <v>4.8500000000037062E-2</v>
      </c>
      <c r="K57" s="83">
        <v>379547.06766</v>
      </c>
      <c r="L57" s="85">
        <v>113.735879</v>
      </c>
      <c r="M57" s="83">
        <v>431.68119182400005</v>
      </c>
      <c r="N57" s="73"/>
      <c r="O57" s="84">
        <f t="shared" si="0"/>
        <v>6.1329966956056633E-3</v>
      </c>
      <c r="P57" s="84">
        <f>M57/'סכום נכסי הקרן'!$C$42</f>
        <v>1.6482290964766344E-3</v>
      </c>
    </row>
    <row r="58" spans="2:16">
      <c r="B58" s="76" t="s">
        <v>984</v>
      </c>
      <c r="C58" s="73" t="s">
        <v>985</v>
      </c>
      <c r="D58" s="73" t="s">
        <v>213</v>
      </c>
      <c r="E58" s="73"/>
      <c r="F58" s="95">
        <v>41945</v>
      </c>
      <c r="G58" s="83">
        <v>5.2500000000010791</v>
      </c>
      <c r="H58" s="86" t="s">
        <v>122</v>
      </c>
      <c r="I58" s="87">
        <v>4.8000000000000001E-2</v>
      </c>
      <c r="J58" s="87">
        <v>4.8500000000019423E-2</v>
      </c>
      <c r="K58" s="83">
        <v>203989.22801699999</v>
      </c>
      <c r="L58" s="85">
        <v>113.602268</v>
      </c>
      <c r="M58" s="83">
        <v>231.73638872300003</v>
      </c>
      <c r="N58" s="73"/>
      <c r="O58" s="84">
        <f t="shared" si="0"/>
        <v>3.2923336323376329E-3</v>
      </c>
      <c r="P58" s="84">
        <f>M58/'סכום נכסי הקרן'!$C$42</f>
        <v>8.8480727407135788E-4</v>
      </c>
    </row>
    <row r="59" spans="2:16">
      <c r="B59" s="76" t="s">
        <v>986</v>
      </c>
      <c r="C59" s="73" t="s">
        <v>987</v>
      </c>
      <c r="D59" s="73" t="s">
        <v>213</v>
      </c>
      <c r="E59" s="73"/>
      <c r="F59" s="95">
        <v>41974</v>
      </c>
      <c r="G59" s="83">
        <v>5.3299999999988712</v>
      </c>
      <c r="H59" s="86" t="s">
        <v>122</v>
      </c>
      <c r="I59" s="87">
        <v>4.8000000000000001E-2</v>
      </c>
      <c r="J59" s="87">
        <v>4.8499999999992299E-2</v>
      </c>
      <c r="K59" s="83">
        <v>690952.86068799999</v>
      </c>
      <c r="L59" s="85">
        <v>112.837969</v>
      </c>
      <c r="M59" s="83">
        <v>779.65717313600021</v>
      </c>
      <c r="N59" s="73"/>
      <c r="O59" s="84">
        <f t="shared" si="0"/>
        <v>1.107677368648911E-2</v>
      </c>
      <c r="P59" s="84">
        <f>M59/'סכום נכסי הקרן'!$C$42</f>
        <v>2.9768580665043274E-3</v>
      </c>
    </row>
    <row r="60" spans="2:16">
      <c r="B60" s="76" t="s">
        <v>988</v>
      </c>
      <c r="C60" s="73" t="s">
        <v>989</v>
      </c>
      <c r="D60" s="73" t="s">
        <v>213</v>
      </c>
      <c r="E60" s="73"/>
      <c r="F60" s="95">
        <v>42005</v>
      </c>
      <c r="G60" s="83">
        <v>5.420000000014106</v>
      </c>
      <c r="H60" s="86" t="s">
        <v>122</v>
      </c>
      <c r="I60" s="87">
        <v>4.8000000000000001E-2</v>
      </c>
      <c r="J60" s="87">
        <v>4.8500000000142568E-2</v>
      </c>
      <c r="K60" s="83">
        <v>59170.123951000016</v>
      </c>
      <c r="L60" s="85">
        <v>112.611615</v>
      </c>
      <c r="M60" s="83">
        <v>66.632432293000022</v>
      </c>
      <c r="N60" s="73"/>
      <c r="O60" s="84">
        <f t="shared" si="0"/>
        <v>9.4666271038222529E-4</v>
      </c>
      <c r="P60" s="84">
        <f>M60/'סכום נכסי הקרן'!$C$42</f>
        <v>2.5441347863751427E-4</v>
      </c>
    </row>
    <row r="61" spans="2:16">
      <c r="B61" s="76" t="s">
        <v>990</v>
      </c>
      <c r="C61" s="73" t="s">
        <v>991</v>
      </c>
      <c r="D61" s="73" t="s">
        <v>213</v>
      </c>
      <c r="E61" s="73"/>
      <c r="F61" s="95">
        <v>42036</v>
      </c>
      <c r="G61" s="83">
        <v>5.5000000000000009</v>
      </c>
      <c r="H61" s="86" t="s">
        <v>122</v>
      </c>
      <c r="I61" s="87">
        <v>4.8000000000000001E-2</v>
      </c>
      <c r="J61" s="87">
        <v>4.8600000000000886E-2</v>
      </c>
      <c r="K61" s="83">
        <v>407695.02393900009</v>
      </c>
      <c r="L61" s="85">
        <v>112.10796999999999</v>
      </c>
      <c r="M61" s="83">
        <v>457.05861438600004</v>
      </c>
      <c r="N61" s="73"/>
      <c r="O61" s="84">
        <f t="shared" si="0"/>
        <v>6.4935397344582568E-3</v>
      </c>
      <c r="P61" s="84">
        <f>M61/'סכום נכסי הקרן'!$C$42</f>
        <v>1.7451242289319869E-3</v>
      </c>
    </row>
    <row r="62" spans="2:16">
      <c r="B62" s="76" t="s">
        <v>992</v>
      </c>
      <c r="C62" s="73" t="s">
        <v>993</v>
      </c>
      <c r="D62" s="73" t="s">
        <v>213</v>
      </c>
      <c r="E62" s="73"/>
      <c r="F62" s="95">
        <v>42064</v>
      </c>
      <c r="G62" s="83">
        <v>5.5799999999978933</v>
      </c>
      <c r="H62" s="86" t="s">
        <v>122</v>
      </c>
      <c r="I62" s="87">
        <v>4.8000000000000001E-2</v>
      </c>
      <c r="J62" s="87">
        <v>4.8599999999984204E-2</v>
      </c>
      <c r="K62" s="83">
        <v>1010758.7412130001</v>
      </c>
      <c r="L62" s="85">
        <v>112.708994</v>
      </c>
      <c r="M62" s="83">
        <v>1139.2160117300002</v>
      </c>
      <c r="N62" s="73"/>
      <c r="O62" s="84">
        <f t="shared" si="0"/>
        <v>1.6185111067729196E-2</v>
      </c>
      <c r="P62" s="84">
        <f>M62/'סכום נכסי הקרן'!$C$42</f>
        <v>4.3497122720857441E-3</v>
      </c>
    </row>
    <row r="63" spans="2:16">
      <c r="B63" s="76" t="s">
        <v>994</v>
      </c>
      <c r="C63" s="73" t="s">
        <v>995</v>
      </c>
      <c r="D63" s="73" t="s">
        <v>213</v>
      </c>
      <c r="E63" s="73"/>
      <c r="F63" s="95">
        <v>42095</v>
      </c>
      <c r="G63" s="83">
        <v>5.5399999999975131</v>
      </c>
      <c r="H63" s="86" t="s">
        <v>122</v>
      </c>
      <c r="I63" s="87">
        <v>4.8000000000000001E-2</v>
      </c>
      <c r="J63" s="87">
        <v>4.8499999999973557E-2</v>
      </c>
      <c r="K63" s="83">
        <v>604056.77935500012</v>
      </c>
      <c r="L63" s="85">
        <v>115.80719999999999</v>
      </c>
      <c r="M63" s="83">
        <v>699.54124088100002</v>
      </c>
      <c r="N63" s="73"/>
      <c r="O63" s="84">
        <f t="shared" si="0"/>
        <v>9.9385477060863984E-3</v>
      </c>
      <c r="P63" s="84">
        <f>M63/'סכום נכסי הקרן'!$C$42</f>
        <v>2.6709623890112024E-3</v>
      </c>
    </row>
    <row r="64" spans="2:16">
      <c r="B64" s="76" t="s">
        <v>996</v>
      </c>
      <c r="C64" s="73" t="s">
        <v>997</v>
      </c>
      <c r="D64" s="73" t="s">
        <v>213</v>
      </c>
      <c r="E64" s="73"/>
      <c r="F64" s="95">
        <v>42125</v>
      </c>
      <c r="G64" s="83">
        <v>5.6200000000016646</v>
      </c>
      <c r="H64" s="86" t="s">
        <v>122</v>
      </c>
      <c r="I64" s="87">
        <v>4.8000000000000001E-2</v>
      </c>
      <c r="J64" s="87">
        <v>4.8500000000018924E-2</v>
      </c>
      <c r="K64" s="83">
        <v>574327.90183500014</v>
      </c>
      <c r="L64" s="85">
        <v>115.000742</v>
      </c>
      <c r="M64" s="83">
        <v>660.48134879500014</v>
      </c>
      <c r="N64" s="73"/>
      <c r="O64" s="84">
        <f t="shared" si="0"/>
        <v>9.3836145896308183E-3</v>
      </c>
      <c r="P64" s="84">
        <f>M64/'סכום נכסי הקרן'!$C$42</f>
        <v>2.5218253595071915E-3</v>
      </c>
    </row>
    <row r="65" spans="2:16">
      <c r="B65" s="76" t="s">
        <v>998</v>
      </c>
      <c r="C65" s="73" t="s">
        <v>999</v>
      </c>
      <c r="D65" s="73" t="s">
        <v>213</v>
      </c>
      <c r="E65" s="73"/>
      <c r="F65" s="95">
        <v>42156</v>
      </c>
      <c r="G65" s="83">
        <v>5.7000000000105677</v>
      </c>
      <c r="H65" s="86" t="s">
        <v>122</v>
      </c>
      <c r="I65" s="87">
        <v>4.8000000000000001E-2</v>
      </c>
      <c r="J65" s="87">
        <v>4.8500000000073165E-2</v>
      </c>
      <c r="K65" s="83">
        <v>216101.22621000002</v>
      </c>
      <c r="L65" s="85">
        <v>113.852953</v>
      </c>
      <c r="M65" s="83">
        <v>246.03762643200002</v>
      </c>
      <c r="N65" s="73"/>
      <c r="O65" s="84">
        <f t="shared" si="0"/>
        <v>3.4955146957556748E-3</v>
      </c>
      <c r="P65" s="84">
        <f>M65/'סכום נכסי הקרן'!$C$42</f>
        <v>9.3941172882650741E-4</v>
      </c>
    </row>
    <row r="66" spans="2:16">
      <c r="B66" s="76" t="s">
        <v>1000</v>
      </c>
      <c r="C66" s="73" t="s">
        <v>1001</v>
      </c>
      <c r="D66" s="73" t="s">
        <v>213</v>
      </c>
      <c r="E66" s="73"/>
      <c r="F66" s="95">
        <v>42218</v>
      </c>
      <c r="G66" s="83">
        <v>5.8700000000001493</v>
      </c>
      <c r="H66" s="86" t="s">
        <v>122</v>
      </c>
      <c r="I66" s="87">
        <v>4.8000000000000001E-2</v>
      </c>
      <c r="J66" s="87">
        <v>4.8500000000007468E-2</v>
      </c>
      <c r="K66" s="83">
        <v>238236.22308100003</v>
      </c>
      <c r="L66" s="85">
        <v>112.378744</v>
      </c>
      <c r="M66" s="83">
        <v>267.72687640800007</v>
      </c>
      <c r="N66" s="73"/>
      <c r="O66" s="84">
        <f t="shared" si="0"/>
        <v>3.8036589951885927E-3</v>
      </c>
      <c r="P66" s="84">
        <f>M66/'סכום נכסי הקרן'!$C$42</f>
        <v>1.0222248176714195E-3</v>
      </c>
    </row>
    <row r="67" spans="2:16">
      <c r="B67" s="76" t="s">
        <v>1002</v>
      </c>
      <c r="C67" s="73" t="s">
        <v>1003</v>
      </c>
      <c r="D67" s="73" t="s">
        <v>213</v>
      </c>
      <c r="E67" s="73"/>
      <c r="F67" s="95">
        <v>42309</v>
      </c>
      <c r="G67" s="83">
        <v>5.9799999999986015</v>
      </c>
      <c r="H67" s="86" t="s">
        <v>122</v>
      </c>
      <c r="I67" s="87">
        <v>4.8000000000000001E-2</v>
      </c>
      <c r="J67" s="87">
        <v>4.8499999999988913E-2</v>
      </c>
      <c r="K67" s="83">
        <v>513499.17525400006</v>
      </c>
      <c r="L67" s="85">
        <v>114.19153</v>
      </c>
      <c r="M67" s="83">
        <v>586.37256260900017</v>
      </c>
      <c r="N67" s="73"/>
      <c r="O67" s="84">
        <f t="shared" si="0"/>
        <v>8.3307335528786056E-3</v>
      </c>
      <c r="P67" s="84">
        <f>M67/'סכום נכסי הקרן'!$C$42</f>
        <v>2.2388659440640197E-3</v>
      </c>
    </row>
    <row r="68" spans="2:16">
      <c r="B68" s="76" t="s">
        <v>1004</v>
      </c>
      <c r="C68" s="73" t="s">
        <v>1005</v>
      </c>
      <c r="D68" s="73" t="s">
        <v>213</v>
      </c>
      <c r="E68" s="73"/>
      <c r="F68" s="95">
        <v>42339</v>
      </c>
      <c r="G68" s="83">
        <v>6.0599999999952354</v>
      </c>
      <c r="H68" s="86" t="s">
        <v>122</v>
      </c>
      <c r="I68" s="87">
        <v>4.8000000000000001E-2</v>
      </c>
      <c r="J68" s="87">
        <v>4.8499999999958153E-2</v>
      </c>
      <c r="K68" s="83">
        <v>410063.25655500009</v>
      </c>
      <c r="L68" s="85">
        <v>113.626412</v>
      </c>
      <c r="M68" s="83">
        <v>465.94016468700005</v>
      </c>
      <c r="N68" s="73"/>
      <c r="O68" s="84">
        <f t="shared" si="0"/>
        <v>6.6197220182351614E-3</v>
      </c>
      <c r="P68" s="84">
        <f>M68/'סכום נכסי הקרן'!$C$42</f>
        <v>1.7790354344817932E-3</v>
      </c>
    </row>
    <row r="69" spans="2:16">
      <c r="B69" s="76" t="s">
        <v>1006</v>
      </c>
      <c r="C69" s="73" t="s">
        <v>1007</v>
      </c>
      <c r="D69" s="73" t="s">
        <v>213</v>
      </c>
      <c r="E69" s="73"/>
      <c r="F69" s="95">
        <v>42370</v>
      </c>
      <c r="G69" s="83">
        <v>6.1399999999946049</v>
      </c>
      <c r="H69" s="86" t="s">
        <v>122</v>
      </c>
      <c r="I69" s="87">
        <v>4.8000000000000001E-2</v>
      </c>
      <c r="J69" s="87">
        <v>4.8499999999965772E-2</v>
      </c>
      <c r="K69" s="83">
        <v>218584.93116100001</v>
      </c>
      <c r="L69" s="85">
        <v>113.634435</v>
      </c>
      <c r="M69" s="83">
        <v>248.38775118100003</v>
      </c>
      <c r="N69" s="73"/>
      <c r="O69" s="84">
        <f t="shared" si="0"/>
        <v>3.5289034733833888E-3</v>
      </c>
      <c r="P69" s="84">
        <f>M69/'סכום נכסי הקרן'!$C$42</f>
        <v>9.4838488787308205E-4</v>
      </c>
    </row>
    <row r="70" spans="2:16">
      <c r="B70" s="76" t="s">
        <v>1008</v>
      </c>
      <c r="C70" s="73" t="s">
        <v>1009</v>
      </c>
      <c r="D70" s="73" t="s">
        <v>213</v>
      </c>
      <c r="E70" s="73"/>
      <c r="F70" s="95">
        <v>42461</v>
      </c>
      <c r="G70" s="83">
        <v>6.2399999999989575</v>
      </c>
      <c r="H70" s="86" t="s">
        <v>122</v>
      </c>
      <c r="I70" s="87">
        <v>4.8000000000000001E-2</v>
      </c>
      <c r="J70" s="87">
        <v>4.8499999999995651E-2</v>
      </c>
      <c r="K70" s="83">
        <v>595497.13008600008</v>
      </c>
      <c r="L70" s="85">
        <v>116.038843</v>
      </c>
      <c r="M70" s="83">
        <v>691.00798247800014</v>
      </c>
      <c r="N70" s="73"/>
      <c r="O70" s="84">
        <f t="shared" si="0"/>
        <v>9.8173136876034146E-3</v>
      </c>
      <c r="P70" s="84">
        <f>M70/'סכום נכסי הקרן'!$C$42</f>
        <v>2.6383810186527911E-3</v>
      </c>
    </row>
    <row r="71" spans="2:16">
      <c r="B71" s="76" t="s">
        <v>1010</v>
      </c>
      <c r="C71" s="73" t="s">
        <v>1011</v>
      </c>
      <c r="D71" s="73" t="s">
        <v>213</v>
      </c>
      <c r="E71" s="73"/>
      <c r="F71" s="95">
        <v>42491</v>
      </c>
      <c r="G71" s="83">
        <v>6.3300000000039782</v>
      </c>
      <c r="H71" s="86" t="s">
        <v>122</v>
      </c>
      <c r="I71" s="87">
        <v>4.8000000000000001E-2</v>
      </c>
      <c r="J71" s="87">
        <v>4.850000000003709E-2</v>
      </c>
      <c r="K71" s="83">
        <v>640262.60511999996</v>
      </c>
      <c r="L71" s="85">
        <v>115.82038900000001</v>
      </c>
      <c r="M71" s="83">
        <v>741.55463908500019</v>
      </c>
      <c r="N71" s="73"/>
      <c r="O71" s="84">
        <f t="shared" si="0"/>
        <v>1.0535441981854037E-2</v>
      </c>
      <c r="P71" s="84">
        <f>M71/'סכום נכסי הקרן'!$C$42</f>
        <v>2.831376385898806E-3</v>
      </c>
    </row>
    <row r="72" spans="2:16">
      <c r="B72" s="76" t="s">
        <v>1012</v>
      </c>
      <c r="C72" s="73" t="s">
        <v>1013</v>
      </c>
      <c r="D72" s="73" t="s">
        <v>213</v>
      </c>
      <c r="E72" s="73"/>
      <c r="F72" s="95">
        <v>42522</v>
      </c>
      <c r="G72" s="83">
        <v>6.4099999999954642</v>
      </c>
      <c r="H72" s="86" t="s">
        <v>122</v>
      </c>
      <c r="I72" s="87">
        <v>4.8000000000000001E-2</v>
      </c>
      <c r="J72" s="87">
        <v>4.8499999999964183E-2</v>
      </c>
      <c r="K72" s="83">
        <v>364598.64902000013</v>
      </c>
      <c r="L72" s="85">
        <v>114.894851</v>
      </c>
      <c r="M72" s="83">
        <v>418.90507419000005</v>
      </c>
      <c r="N72" s="73"/>
      <c r="O72" s="84">
        <f t="shared" si="0"/>
        <v>5.9514833734687616E-3</v>
      </c>
      <c r="P72" s="84">
        <f>M72/'סכום נכסי הקרן'!$C$42</f>
        <v>1.5994477985577004E-3</v>
      </c>
    </row>
    <row r="73" spans="2:16">
      <c r="B73" s="76" t="s">
        <v>1014</v>
      </c>
      <c r="C73" s="73" t="s">
        <v>1015</v>
      </c>
      <c r="D73" s="73" t="s">
        <v>213</v>
      </c>
      <c r="E73" s="73"/>
      <c r="F73" s="95">
        <v>42552</v>
      </c>
      <c r="G73" s="83">
        <v>6.4899999999771953</v>
      </c>
      <c r="H73" s="86" t="s">
        <v>122</v>
      </c>
      <c r="I73" s="87">
        <v>4.8000000000000001E-2</v>
      </c>
      <c r="J73" s="87">
        <v>4.8499999999859426E-2</v>
      </c>
      <c r="K73" s="83">
        <v>112226.51263800001</v>
      </c>
      <c r="L73" s="85">
        <v>114.09575</v>
      </c>
      <c r="M73" s="83">
        <v>128.04568180800001</v>
      </c>
      <c r="N73" s="73"/>
      <c r="O73" s="84">
        <f t="shared" si="0"/>
        <v>1.8191752577796185E-3</v>
      </c>
      <c r="P73" s="84">
        <f>M73/'סכום נכסי הקרן'!$C$42</f>
        <v>4.8889926740236739E-4</v>
      </c>
    </row>
    <row r="74" spans="2:16">
      <c r="B74" s="76" t="s">
        <v>1016</v>
      </c>
      <c r="C74" s="73" t="s">
        <v>1017</v>
      </c>
      <c r="D74" s="73" t="s">
        <v>213</v>
      </c>
      <c r="E74" s="73"/>
      <c r="F74" s="95">
        <v>42583</v>
      </c>
      <c r="G74" s="83">
        <v>6.5800000000027739</v>
      </c>
      <c r="H74" s="86" t="s">
        <v>122</v>
      </c>
      <c r="I74" s="87">
        <v>4.8000000000000001E-2</v>
      </c>
      <c r="J74" s="87">
        <v>4.850000000001975E-2</v>
      </c>
      <c r="K74" s="83">
        <v>960780.21512800013</v>
      </c>
      <c r="L74" s="85">
        <v>113.30896799999999</v>
      </c>
      <c r="M74" s="83">
        <v>1088.6501488810002</v>
      </c>
      <c r="N74" s="73"/>
      <c r="O74" s="84">
        <f t="shared" si="0"/>
        <v>1.5466709905860172E-2</v>
      </c>
      <c r="P74" s="84">
        <f>M74/'סכום נכסי הקרן'!$C$42</f>
        <v>4.1566435722797329E-3</v>
      </c>
    </row>
    <row r="75" spans="2:16">
      <c r="B75" s="76" t="s">
        <v>1018</v>
      </c>
      <c r="C75" s="73" t="s">
        <v>1019</v>
      </c>
      <c r="D75" s="73" t="s">
        <v>213</v>
      </c>
      <c r="E75" s="73"/>
      <c r="F75" s="95">
        <v>42614</v>
      </c>
      <c r="G75" s="83">
        <v>6.6600000000021158</v>
      </c>
      <c r="H75" s="86" t="s">
        <v>122</v>
      </c>
      <c r="I75" s="87">
        <v>4.8000000000000001E-2</v>
      </c>
      <c r="J75" s="87">
        <v>4.8500000000022678E-2</v>
      </c>
      <c r="K75" s="83">
        <v>294324.28543599998</v>
      </c>
      <c r="L75" s="85">
        <v>112.39967900000001</v>
      </c>
      <c r="M75" s="83">
        <v>330.8195535050001</v>
      </c>
      <c r="N75" s="73"/>
      <c r="O75" s="84">
        <f t="shared" si="0"/>
        <v>4.7000315670809017E-3</v>
      </c>
      <c r="P75" s="84">
        <f>M75/'סכום נכסי הקרן'!$C$42</f>
        <v>1.2631229344656264E-3</v>
      </c>
    </row>
    <row r="76" spans="2:16">
      <c r="B76" s="76" t="s">
        <v>1020</v>
      </c>
      <c r="C76" s="73" t="s">
        <v>1021</v>
      </c>
      <c r="D76" s="73" t="s">
        <v>213</v>
      </c>
      <c r="E76" s="73"/>
      <c r="F76" s="95">
        <v>42644</v>
      </c>
      <c r="G76" s="83">
        <v>6.5899999999883994</v>
      </c>
      <c r="H76" s="86" t="s">
        <v>122</v>
      </c>
      <c r="I76" s="87">
        <v>4.8000000000000001E-2</v>
      </c>
      <c r="J76" s="87">
        <v>4.8499999999911655E-2</v>
      </c>
      <c r="K76" s="83">
        <v>226390.86100700003</v>
      </c>
      <c r="L76" s="85">
        <v>114.988511</v>
      </c>
      <c r="M76" s="83">
        <v>260.32348007800005</v>
      </c>
      <c r="N76" s="73"/>
      <c r="O76" s="84">
        <f t="shared" si="0"/>
        <v>3.6984771941555254E-3</v>
      </c>
      <c r="P76" s="84">
        <f>M76/'סכום נכסי הקרן'!$C$42</f>
        <v>9.9395744472358561E-4</v>
      </c>
    </row>
    <row r="77" spans="2:16">
      <c r="B77" s="76" t="s">
        <v>1022</v>
      </c>
      <c r="C77" s="73" t="s">
        <v>1023</v>
      </c>
      <c r="D77" s="73" t="s">
        <v>213</v>
      </c>
      <c r="E77" s="73"/>
      <c r="F77" s="95">
        <v>42675</v>
      </c>
      <c r="G77" s="83">
        <v>6.6699999999986002</v>
      </c>
      <c r="H77" s="86" t="s">
        <v>122</v>
      </c>
      <c r="I77" s="87">
        <v>4.8000000000000001E-2</v>
      </c>
      <c r="J77" s="87">
        <v>4.8499999999996032E-2</v>
      </c>
      <c r="K77" s="83">
        <v>330204.68916600005</v>
      </c>
      <c r="L77" s="85">
        <v>114.640314</v>
      </c>
      <c r="M77" s="83">
        <v>378.54769085900006</v>
      </c>
      <c r="N77" s="73"/>
      <c r="O77" s="84">
        <f t="shared" si="0"/>
        <v>5.3781164923070116E-3</v>
      </c>
      <c r="P77" s="84">
        <f>M77/'סכום נכסי הקרן'!$C$42</f>
        <v>1.4453567361633597E-3</v>
      </c>
    </row>
    <row r="78" spans="2:16">
      <c r="B78" s="76" t="s">
        <v>1024</v>
      </c>
      <c r="C78" s="73" t="s">
        <v>1025</v>
      </c>
      <c r="D78" s="73" t="s">
        <v>213</v>
      </c>
      <c r="E78" s="73"/>
      <c r="F78" s="95">
        <v>42705</v>
      </c>
      <c r="G78" s="83">
        <v>6.7500000000035696</v>
      </c>
      <c r="H78" s="86" t="s">
        <v>122</v>
      </c>
      <c r="I78" s="87">
        <v>4.8000000000000001E-2</v>
      </c>
      <c r="J78" s="87">
        <v>4.8600000000029502E-2</v>
      </c>
      <c r="K78" s="83">
        <v>368921.51334300009</v>
      </c>
      <c r="L78" s="85">
        <v>113.94152699999999</v>
      </c>
      <c r="M78" s="83">
        <v>420.35480636600005</v>
      </c>
      <c r="N78" s="73"/>
      <c r="O78" s="84">
        <f t="shared" ref="O78:O141" si="2">IFERROR(M78/$M$11,0)</f>
        <v>5.9720800610551551E-3</v>
      </c>
      <c r="P78" s="84">
        <f>M78/'סכום נכסי הקרן'!$C$42</f>
        <v>1.6049831121174253E-3</v>
      </c>
    </row>
    <row r="79" spans="2:16">
      <c r="B79" s="76" t="s">
        <v>1026</v>
      </c>
      <c r="C79" s="73" t="s">
        <v>1027</v>
      </c>
      <c r="D79" s="73" t="s">
        <v>213</v>
      </c>
      <c r="E79" s="73"/>
      <c r="F79" s="95">
        <v>42736</v>
      </c>
      <c r="G79" s="83">
        <v>6.8399999999993426</v>
      </c>
      <c r="H79" s="86" t="s">
        <v>122</v>
      </c>
      <c r="I79" s="87">
        <v>4.8000000000000001E-2</v>
      </c>
      <c r="J79" s="87">
        <v>4.8499999999998246E-2</v>
      </c>
      <c r="K79" s="83">
        <v>747259.27073100011</v>
      </c>
      <c r="L79" s="85">
        <v>113.977953</v>
      </c>
      <c r="M79" s="83">
        <v>851.71082015900015</v>
      </c>
      <c r="N79" s="73"/>
      <c r="O79" s="84">
        <f t="shared" si="2"/>
        <v>1.210045687553702E-2</v>
      </c>
      <c r="P79" s="84">
        <f>M79/'סכום נכסי הקרן'!$C$42</f>
        <v>3.2519706259113291E-3</v>
      </c>
    </row>
    <row r="80" spans="2:16">
      <c r="B80" s="76" t="s">
        <v>1028</v>
      </c>
      <c r="C80" s="73" t="s">
        <v>1029</v>
      </c>
      <c r="D80" s="73" t="s">
        <v>213</v>
      </c>
      <c r="E80" s="73"/>
      <c r="F80" s="95">
        <v>42767</v>
      </c>
      <c r="G80" s="83">
        <v>6.9199999999958592</v>
      </c>
      <c r="H80" s="86" t="s">
        <v>122</v>
      </c>
      <c r="I80" s="87">
        <v>4.8000000000000001E-2</v>
      </c>
      <c r="J80" s="87">
        <v>4.8499999999965487E-2</v>
      </c>
      <c r="K80" s="83">
        <v>408476.03682300006</v>
      </c>
      <c r="L80" s="85">
        <v>113.519475</v>
      </c>
      <c r="M80" s="83">
        <v>463.69985047600011</v>
      </c>
      <c r="N80" s="73"/>
      <c r="O80" s="84">
        <f t="shared" si="2"/>
        <v>6.5878933448683058E-3</v>
      </c>
      <c r="P80" s="84">
        <f>M80/'סכום נכסי הקרן'!$C$42</f>
        <v>1.7704815499536813E-3</v>
      </c>
    </row>
    <row r="81" spans="2:16">
      <c r="B81" s="76" t="s">
        <v>1030</v>
      </c>
      <c r="C81" s="73" t="s">
        <v>1031</v>
      </c>
      <c r="D81" s="73" t="s">
        <v>213</v>
      </c>
      <c r="E81" s="73"/>
      <c r="F81" s="95">
        <v>42795</v>
      </c>
      <c r="G81" s="83">
        <v>7.0000000000052323</v>
      </c>
      <c r="H81" s="86" t="s">
        <v>122</v>
      </c>
      <c r="I81" s="87">
        <v>4.8000000000000001E-2</v>
      </c>
      <c r="J81" s="87">
        <v>4.8500000000031386E-2</v>
      </c>
      <c r="K81" s="83">
        <v>506085.85134700011</v>
      </c>
      <c r="L81" s="85">
        <v>113.307041</v>
      </c>
      <c r="M81" s="83">
        <v>573.43090125200013</v>
      </c>
      <c r="N81" s="73"/>
      <c r="O81" s="84">
        <f t="shared" si="2"/>
        <v>8.146868311952174E-3</v>
      </c>
      <c r="P81" s="84">
        <f>M81/'סכום נכסי הקרן'!$C$42</f>
        <v>2.1894525732492646E-3</v>
      </c>
    </row>
    <row r="82" spans="2:16">
      <c r="B82" s="76" t="s">
        <v>1032</v>
      </c>
      <c r="C82" s="73" t="s">
        <v>1033</v>
      </c>
      <c r="D82" s="73" t="s">
        <v>213</v>
      </c>
      <c r="E82" s="73"/>
      <c r="F82" s="95">
        <v>42826</v>
      </c>
      <c r="G82" s="83">
        <v>6.9200000000061994</v>
      </c>
      <c r="H82" s="86" t="s">
        <v>122</v>
      </c>
      <c r="I82" s="87">
        <v>4.8000000000000001E-2</v>
      </c>
      <c r="J82" s="87">
        <v>4.8500000000061771E-2</v>
      </c>
      <c r="K82" s="83">
        <v>357160.13114900008</v>
      </c>
      <c r="L82" s="85">
        <v>115.56882</v>
      </c>
      <c r="M82" s="83">
        <v>412.76574985700012</v>
      </c>
      <c r="N82" s="73"/>
      <c r="O82" s="84">
        <f t="shared" si="2"/>
        <v>5.8642605419887851E-3</v>
      </c>
      <c r="P82" s="84">
        <f>M82/'סכום נכסי הקרן'!$C$42</f>
        <v>1.5760068583684805E-3</v>
      </c>
    </row>
    <row r="83" spans="2:16">
      <c r="B83" s="76" t="s">
        <v>1034</v>
      </c>
      <c r="C83" s="73" t="s">
        <v>1035</v>
      </c>
      <c r="D83" s="73" t="s">
        <v>213</v>
      </c>
      <c r="E83" s="73"/>
      <c r="F83" s="95">
        <v>42856</v>
      </c>
      <c r="G83" s="83">
        <v>7.0000000000027001</v>
      </c>
      <c r="H83" s="86" t="s">
        <v>122</v>
      </c>
      <c r="I83" s="87">
        <v>4.8000000000000001E-2</v>
      </c>
      <c r="J83" s="87">
        <v>4.8500000000022948E-2</v>
      </c>
      <c r="K83" s="83">
        <v>645473.55667400011</v>
      </c>
      <c r="L83" s="85">
        <v>114.76474</v>
      </c>
      <c r="M83" s="83">
        <v>740.77604769800007</v>
      </c>
      <c r="N83" s="73"/>
      <c r="O83" s="84">
        <f t="shared" si="2"/>
        <v>1.0524380350043019E-2</v>
      </c>
      <c r="P83" s="84">
        <f>M83/'סכום נכסי הקרן'!$C$42</f>
        <v>2.8284035971773485E-3</v>
      </c>
    </row>
    <row r="84" spans="2:16">
      <c r="B84" s="76" t="s">
        <v>1036</v>
      </c>
      <c r="C84" s="73" t="s">
        <v>1037</v>
      </c>
      <c r="D84" s="73" t="s">
        <v>213</v>
      </c>
      <c r="E84" s="73"/>
      <c r="F84" s="95">
        <v>42887</v>
      </c>
      <c r="G84" s="83">
        <v>7.0900000000003258</v>
      </c>
      <c r="H84" s="86" t="s">
        <v>122</v>
      </c>
      <c r="I84" s="87">
        <v>4.8000000000000001E-2</v>
      </c>
      <c r="J84" s="87">
        <v>4.8499999999994589E-2</v>
      </c>
      <c r="K84" s="83">
        <v>566828.49855100014</v>
      </c>
      <c r="L84" s="85">
        <v>114.095292</v>
      </c>
      <c r="M84" s="83">
        <v>646.72463163100008</v>
      </c>
      <c r="N84" s="73"/>
      <c r="O84" s="84">
        <f t="shared" si="2"/>
        <v>9.1881696582621335E-3</v>
      </c>
      <c r="P84" s="84">
        <f>M84/'סכום נכסי הקרן'!$C$42</f>
        <v>2.4692999728766134E-3</v>
      </c>
    </row>
    <row r="85" spans="2:16">
      <c r="B85" s="76" t="s">
        <v>1038</v>
      </c>
      <c r="C85" s="73" t="s">
        <v>1039</v>
      </c>
      <c r="D85" s="73" t="s">
        <v>213</v>
      </c>
      <c r="E85" s="73"/>
      <c r="F85" s="95">
        <v>42918</v>
      </c>
      <c r="G85" s="83">
        <v>7.1700000000041655</v>
      </c>
      <c r="H85" s="86" t="s">
        <v>122</v>
      </c>
      <c r="I85" s="87">
        <v>4.8000000000000001E-2</v>
      </c>
      <c r="J85" s="87">
        <v>4.8500000000028728E-2</v>
      </c>
      <c r="K85" s="83">
        <v>246086.24236400003</v>
      </c>
      <c r="L85" s="85">
        <v>113.15503200000001</v>
      </c>
      <c r="M85" s="83">
        <v>278.45896615200007</v>
      </c>
      <c r="N85" s="73"/>
      <c r="O85" s="84">
        <f t="shared" si="2"/>
        <v>3.9561323301022218E-3</v>
      </c>
      <c r="P85" s="84">
        <f>M85/'סכום נכסי הקרן'!$C$42</f>
        <v>1.0632016842041434E-3</v>
      </c>
    </row>
    <row r="86" spans="2:16">
      <c r="B86" s="76" t="s">
        <v>1040</v>
      </c>
      <c r="C86" s="73" t="s">
        <v>1041</v>
      </c>
      <c r="D86" s="73" t="s">
        <v>213</v>
      </c>
      <c r="E86" s="73"/>
      <c r="F86" s="95">
        <v>42949</v>
      </c>
      <c r="G86" s="83">
        <v>7.2599999999957605</v>
      </c>
      <c r="H86" s="86" t="s">
        <v>122</v>
      </c>
      <c r="I86" s="87">
        <v>4.8000000000000001E-2</v>
      </c>
      <c r="J86" s="87">
        <v>4.8499999999974411E-2</v>
      </c>
      <c r="K86" s="83">
        <v>602589.23095200013</v>
      </c>
      <c r="L86" s="85">
        <v>113.521998</v>
      </c>
      <c r="M86" s="83">
        <v>684.07133311500013</v>
      </c>
      <c r="N86" s="73"/>
      <c r="O86" s="84">
        <f t="shared" si="2"/>
        <v>9.718763071019685E-3</v>
      </c>
      <c r="P86" s="84">
        <f>M86/'סכום נכסי הקרן'!$C$42</f>
        <v>2.6118957616420705E-3</v>
      </c>
    </row>
    <row r="87" spans="2:16">
      <c r="B87" s="76" t="s">
        <v>1042</v>
      </c>
      <c r="C87" s="73" t="s">
        <v>1043</v>
      </c>
      <c r="D87" s="73" t="s">
        <v>213</v>
      </c>
      <c r="E87" s="73"/>
      <c r="F87" s="95">
        <v>42979</v>
      </c>
      <c r="G87" s="83">
        <v>7.3399999999941903</v>
      </c>
      <c r="H87" s="86" t="s">
        <v>122</v>
      </c>
      <c r="I87" s="87">
        <v>4.8000000000000001E-2</v>
      </c>
      <c r="J87" s="87">
        <v>4.8499999999952685E-2</v>
      </c>
      <c r="K87" s="83">
        <v>270675.55122800008</v>
      </c>
      <c r="L87" s="85">
        <v>113.203413</v>
      </c>
      <c r="M87" s="83">
        <v>306.41396261700004</v>
      </c>
      <c r="N87" s="73"/>
      <c r="O87" s="84">
        <f t="shared" si="2"/>
        <v>4.3532955704581131E-3</v>
      </c>
      <c r="P87" s="84">
        <f>M87/'סכום נכסי הקרן'!$C$42</f>
        <v>1.1699384136197259E-3</v>
      </c>
    </row>
    <row r="88" spans="2:16">
      <c r="B88" s="76" t="s">
        <v>1044</v>
      </c>
      <c r="C88" s="73" t="s">
        <v>1045</v>
      </c>
      <c r="D88" s="73" t="s">
        <v>213</v>
      </c>
      <c r="E88" s="73"/>
      <c r="F88" s="95">
        <v>43009</v>
      </c>
      <c r="G88" s="83">
        <v>7.2499999999937046</v>
      </c>
      <c r="H88" s="86" t="s">
        <v>122</v>
      </c>
      <c r="I88" s="87">
        <v>4.8000000000000001E-2</v>
      </c>
      <c r="J88" s="87">
        <v>4.8499999999957175E-2</v>
      </c>
      <c r="K88" s="83">
        <v>517328.65778200008</v>
      </c>
      <c r="L88" s="85">
        <v>115.116557</v>
      </c>
      <c r="M88" s="83">
        <v>595.53093694300003</v>
      </c>
      <c r="N88" s="73"/>
      <c r="O88" s="84">
        <f t="shared" si="2"/>
        <v>8.4608487411039959E-3</v>
      </c>
      <c r="P88" s="84">
        <f>M88/'סכום נכסי הקרן'!$C$42</f>
        <v>2.2738341088569805E-3</v>
      </c>
    </row>
    <row r="89" spans="2:16">
      <c r="B89" s="76" t="s">
        <v>1046</v>
      </c>
      <c r="C89" s="73" t="s">
        <v>1047</v>
      </c>
      <c r="D89" s="73" t="s">
        <v>213</v>
      </c>
      <c r="E89" s="73"/>
      <c r="F89" s="95">
        <v>43040</v>
      </c>
      <c r="G89" s="83">
        <v>7.3299999999958452</v>
      </c>
      <c r="H89" s="86" t="s">
        <v>122</v>
      </c>
      <c r="I89" s="87">
        <v>4.8000000000000001E-2</v>
      </c>
      <c r="J89" s="87">
        <v>4.8499999999971684E-2</v>
      </c>
      <c r="K89" s="83">
        <v>555012.52943500015</v>
      </c>
      <c r="L89" s="85">
        <v>114.533733</v>
      </c>
      <c r="M89" s="83">
        <v>635.67656630800013</v>
      </c>
      <c r="N89" s="73"/>
      <c r="O89" s="84">
        <f t="shared" si="2"/>
        <v>9.0312071836347475E-3</v>
      </c>
      <c r="P89" s="84">
        <f>M89/'סכום נכסי הקרן'!$C$42</f>
        <v>2.4271166601216592E-3</v>
      </c>
    </row>
    <row r="90" spans="2:16">
      <c r="B90" s="76" t="s">
        <v>1048</v>
      </c>
      <c r="C90" s="73" t="s">
        <v>1049</v>
      </c>
      <c r="D90" s="73" t="s">
        <v>213</v>
      </c>
      <c r="E90" s="73"/>
      <c r="F90" s="95">
        <v>43070</v>
      </c>
      <c r="G90" s="83">
        <v>7.4099999999951738</v>
      </c>
      <c r="H90" s="86" t="s">
        <v>122</v>
      </c>
      <c r="I90" s="87">
        <v>4.8000000000000001E-2</v>
      </c>
      <c r="J90" s="87">
        <v>4.8499999999965973E-2</v>
      </c>
      <c r="K90" s="83">
        <v>568371.62884600007</v>
      </c>
      <c r="L90" s="85">
        <v>113.754755</v>
      </c>
      <c r="M90" s="83">
        <v>646.54975283200019</v>
      </c>
      <c r="N90" s="73"/>
      <c r="O90" s="84">
        <f t="shared" si="2"/>
        <v>9.185685113842058E-3</v>
      </c>
      <c r="P90" s="84">
        <f>M90/'סכום נכסי הקרן'!$C$42</f>
        <v>2.4686322571402602E-3</v>
      </c>
    </row>
    <row r="91" spans="2:16">
      <c r="B91" s="76" t="s">
        <v>1050</v>
      </c>
      <c r="C91" s="73" t="s">
        <v>1051</v>
      </c>
      <c r="D91" s="73" t="s">
        <v>213</v>
      </c>
      <c r="E91" s="73"/>
      <c r="F91" s="95">
        <v>43101</v>
      </c>
      <c r="G91" s="83">
        <v>7.4999999999977316</v>
      </c>
      <c r="H91" s="86" t="s">
        <v>122</v>
      </c>
      <c r="I91" s="87">
        <v>4.8000000000000001E-2</v>
      </c>
      <c r="J91" s="87">
        <v>4.8499999999987518E-2</v>
      </c>
      <c r="K91" s="83">
        <v>775967.79270900006</v>
      </c>
      <c r="L91" s="85">
        <v>113.634485</v>
      </c>
      <c r="M91" s="83">
        <v>881.76700302600011</v>
      </c>
      <c r="N91" s="73"/>
      <c r="O91" s="84">
        <f t="shared" si="2"/>
        <v>1.252747216760234E-2</v>
      </c>
      <c r="P91" s="84">
        <f>M91/'סכום נכסי הקרן'!$C$42</f>
        <v>3.3667300272211026E-3</v>
      </c>
    </row>
    <row r="92" spans="2:16">
      <c r="B92" s="76" t="s">
        <v>1052</v>
      </c>
      <c r="C92" s="73" t="s">
        <v>1053</v>
      </c>
      <c r="D92" s="73" t="s">
        <v>213</v>
      </c>
      <c r="E92" s="73"/>
      <c r="F92" s="95">
        <v>43132</v>
      </c>
      <c r="G92" s="83">
        <v>7.5899999999983363</v>
      </c>
      <c r="H92" s="86" t="s">
        <v>122</v>
      </c>
      <c r="I92" s="87">
        <v>4.8000000000000001E-2</v>
      </c>
      <c r="J92" s="87">
        <v>4.8499999999988122E-2</v>
      </c>
      <c r="K92" s="83">
        <v>744951.92352800013</v>
      </c>
      <c r="L92" s="85">
        <v>113.069627</v>
      </c>
      <c r="M92" s="83">
        <v>842.31436106000024</v>
      </c>
      <c r="N92" s="73"/>
      <c r="O92" s="84">
        <f t="shared" si="2"/>
        <v>1.1966959160797446E-2</v>
      </c>
      <c r="P92" s="84">
        <f>M92/'סכום נכסי הקרן'!$C$42</f>
        <v>3.2160934147097376E-3</v>
      </c>
    </row>
    <row r="93" spans="2:16">
      <c r="B93" s="76" t="s">
        <v>1054</v>
      </c>
      <c r="C93" s="73" t="s">
        <v>1055</v>
      </c>
      <c r="D93" s="73" t="s">
        <v>213</v>
      </c>
      <c r="E93" s="73"/>
      <c r="F93" s="95">
        <v>43161</v>
      </c>
      <c r="G93" s="83">
        <v>7.670000000013764</v>
      </c>
      <c r="H93" s="86" t="s">
        <v>122</v>
      </c>
      <c r="I93" s="87">
        <v>4.8000000000000001E-2</v>
      </c>
      <c r="J93" s="87">
        <v>4.8500000000108387E-2</v>
      </c>
      <c r="K93" s="83">
        <v>175234.51710500001</v>
      </c>
      <c r="L93" s="85">
        <v>113.18722</v>
      </c>
      <c r="M93" s="83">
        <v>198.34307788100003</v>
      </c>
      <c r="N93" s="73"/>
      <c r="O93" s="84">
        <f t="shared" si="2"/>
        <v>2.8179069745905938E-3</v>
      </c>
      <c r="P93" s="84">
        <f>M93/'סכום נכסי הקרן'!$C$42</f>
        <v>7.5730617464909436E-4</v>
      </c>
    </row>
    <row r="94" spans="2:16">
      <c r="B94" s="76" t="s">
        <v>1056</v>
      </c>
      <c r="C94" s="73" t="s">
        <v>1057</v>
      </c>
      <c r="D94" s="73" t="s">
        <v>213</v>
      </c>
      <c r="E94" s="73"/>
      <c r="F94" s="95">
        <v>43221</v>
      </c>
      <c r="G94" s="83">
        <v>7.6500000000003086</v>
      </c>
      <c r="H94" s="86" t="s">
        <v>122</v>
      </c>
      <c r="I94" s="87">
        <v>4.8000000000000001E-2</v>
      </c>
      <c r="J94" s="87">
        <v>4.8500000000003089E-2</v>
      </c>
      <c r="K94" s="83">
        <v>709256.27553400013</v>
      </c>
      <c r="L94" s="85">
        <v>114.535849</v>
      </c>
      <c r="M94" s="83">
        <v>812.35269769499996</v>
      </c>
      <c r="N94" s="73"/>
      <c r="O94" s="84">
        <f t="shared" si="2"/>
        <v>1.1541286729631358E-2</v>
      </c>
      <c r="P94" s="84">
        <f>M94/'סכום נכסי הקרן'!$C$42</f>
        <v>3.1016949042525911E-3</v>
      </c>
    </row>
    <row r="95" spans="2:16">
      <c r="B95" s="76" t="s">
        <v>1058</v>
      </c>
      <c r="C95" s="73" t="s">
        <v>1059</v>
      </c>
      <c r="D95" s="73" t="s">
        <v>213</v>
      </c>
      <c r="E95" s="73"/>
      <c r="F95" s="95">
        <v>43252</v>
      </c>
      <c r="G95" s="83">
        <v>7.7299999999921187</v>
      </c>
      <c r="H95" s="86" t="s">
        <v>122</v>
      </c>
      <c r="I95" s="87">
        <v>4.8000000000000001E-2</v>
      </c>
      <c r="J95" s="87">
        <v>4.8499999999948785E-2</v>
      </c>
      <c r="K95" s="83">
        <v>395245.00672900007</v>
      </c>
      <c r="L95" s="85">
        <v>113.632942</v>
      </c>
      <c r="M95" s="83">
        <v>449.12852809800006</v>
      </c>
      <c r="N95" s="73"/>
      <c r="O95" s="84">
        <f t="shared" si="2"/>
        <v>6.3808751247385895E-3</v>
      </c>
      <c r="P95" s="84">
        <f>M95/'סכום נכסי הקרן'!$C$42</f>
        <v>1.7148458679447404E-3</v>
      </c>
    </row>
    <row r="96" spans="2:16">
      <c r="B96" s="76" t="s">
        <v>1060</v>
      </c>
      <c r="C96" s="73" t="s">
        <v>1061</v>
      </c>
      <c r="D96" s="73" t="s">
        <v>213</v>
      </c>
      <c r="E96" s="73"/>
      <c r="F96" s="95">
        <v>43282</v>
      </c>
      <c r="G96" s="83">
        <v>7.8100000000066787</v>
      </c>
      <c r="H96" s="86" t="s">
        <v>122</v>
      </c>
      <c r="I96" s="87">
        <v>4.8000000000000001E-2</v>
      </c>
      <c r="J96" s="87">
        <v>4.8500000000052716E-2</v>
      </c>
      <c r="K96" s="83">
        <v>303133.77484799997</v>
      </c>
      <c r="L96" s="85">
        <v>112.631793</v>
      </c>
      <c r="M96" s="83">
        <v>341.42500501200004</v>
      </c>
      <c r="N96" s="73"/>
      <c r="O96" s="84">
        <f t="shared" si="2"/>
        <v>4.8507057226377078E-3</v>
      </c>
      <c r="P96" s="84">
        <f>M96/'סכום נכסי הקרן'!$C$42</f>
        <v>1.3036162755844492E-3</v>
      </c>
    </row>
    <row r="97" spans="2:16">
      <c r="B97" s="76" t="s">
        <v>1062</v>
      </c>
      <c r="C97" s="73" t="s">
        <v>1063</v>
      </c>
      <c r="D97" s="73" t="s">
        <v>213</v>
      </c>
      <c r="E97" s="73"/>
      <c r="F97" s="95">
        <v>43313</v>
      </c>
      <c r="G97" s="83">
        <v>7.9000000000040638</v>
      </c>
      <c r="H97" s="86" t="s">
        <v>122</v>
      </c>
      <c r="I97" s="87">
        <v>4.8000000000000001E-2</v>
      </c>
      <c r="J97" s="87">
        <v>4.8600000000023548E-2</v>
      </c>
      <c r="K97" s="83">
        <v>856412.11976100015</v>
      </c>
      <c r="L97" s="85">
        <v>112.043087</v>
      </c>
      <c r="M97" s="83">
        <v>959.55057590900026</v>
      </c>
      <c r="N97" s="73"/>
      <c r="O97" s="84">
        <f t="shared" si="2"/>
        <v>1.3632561767286213E-2</v>
      </c>
      <c r="P97" s="84">
        <f>M97/'סכום נכסי הקרן'!$C$42</f>
        <v>3.663720376770411E-3</v>
      </c>
    </row>
    <row r="98" spans="2:16">
      <c r="B98" s="76" t="s">
        <v>1064</v>
      </c>
      <c r="C98" s="73" t="s">
        <v>1065</v>
      </c>
      <c r="D98" s="73" t="s">
        <v>213</v>
      </c>
      <c r="E98" s="73"/>
      <c r="F98" s="95">
        <v>43345</v>
      </c>
      <c r="G98" s="83">
        <v>7.9900000000014986</v>
      </c>
      <c r="H98" s="86" t="s">
        <v>122</v>
      </c>
      <c r="I98" s="87">
        <v>4.8000000000000001E-2</v>
      </c>
      <c r="J98" s="87">
        <v>4.8500000000010715E-2</v>
      </c>
      <c r="K98" s="83">
        <v>794880.06168500008</v>
      </c>
      <c r="L98" s="85">
        <v>111.59798000000001</v>
      </c>
      <c r="M98" s="83">
        <v>887.07008863300018</v>
      </c>
      <c r="N98" s="73"/>
      <c r="O98" s="84">
        <f t="shared" si="2"/>
        <v>1.260281435790445E-2</v>
      </c>
      <c r="P98" s="84">
        <f>M98/'סכום נכסי הקרן'!$C$42</f>
        <v>3.3869780717597853E-3</v>
      </c>
    </row>
    <row r="99" spans="2:16">
      <c r="B99" s="76" t="s">
        <v>1066</v>
      </c>
      <c r="C99" s="73" t="s">
        <v>1067</v>
      </c>
      <c r="D99" s="73" t="s">
        <v>213</v>
      </c>
      <c r="E99" s="73"/>
      <c r="F99" s="95">
        <v>43375</v>
      </c>
      <c r="G99" s="83">
        <v>7.879999999994947</v>
      </c>
      <c r="H99" s="86" t="s">
        <v>122</v>
      </c>
      <c r="I99" s="87">
        <v>4.8000000000000001E-2</v>
      </c>
      <c r="J99" s="87">
        <v>4.8499999999952255E-2</v>
      </c>
      <c r="K99" s="83">
        <v>285443.41312600003</v>
      </c>
      <c r="L99" s="85">
        <v>113.71819000000001</v>
      </c>
      <c r="M99" s="83">
        <v>324.60108250300004</v>
      </c>
      <c r="N99" s="73"/>
      <c r="O99" s="84">
        <f t="shared" si="2"/>
        <v>4.6116842801726156E-3</v>
      </c>
      <c r="P99" s="84">
        <f>M99/'סכום נכסי הקרן'!$C$42</f>
        <v>1.2393797994038804E-3</v>
      </c>
    </row>
    <row r="100" spans="2:16">
      <c r="B100" s="76" t="s">
        <v>1068</v>
      </c>
      <c r="C100" s="73" t="s">
        <v>1069</v>
      </c>
      <c r="D100" s="73" t="s">
        <v>213</v>
      </c>
      <c r="E100" s="73"/>
      <c r="F100" s="95">
        <v>43405</v>
      </c>
      <c r="G100" s="83">
        <v>7.960000007683905</v>
      </c>
      <c r="H100" s="86" t="s">
        <v>122</v>
      </c>
      <c r="I100" s="87">
        <v>4.8000000000000001E-2</v>
      </c>
      <c r="J100" s="87">
        <v>4.8500000048024398E-2</v>
      </c>
      <c r="K100" s="83">
        <v>193.15372400000004</v>
      </c>
      <c r="L100" s="85">
        <v>113.194228</v>
      </c>
      <c r="M100" s="83">
        <v>0.21863886700000004</v>
      </c>
      <c r="N100" s="73"/>
      <c r="O100" s="84">
        <f t="shared" si="2"/>
        <v>3.1062540463626844E-6</v>
      </c>
      <c r="P100" s="84">
        <f>M100/'סכום נכסי הקרן'!$C$42</f>
        <v>8.3479880299489539E-7</v>
      </c>
    </row>
    <row r="101" spans="2:16">
      <c r="B101" s="76" t="s">
        <v>1070</v>
      </c>
      <c r="C101" s="73" t="s">
        <v>1071</v>
      </c>
      <c r="D101" s="73" t="s">
        <v>213</v>
      </c>
      <c r="E101" s="73"/>
      <c r="F101" s="95">
        <v>43435</v>
      </c>
      <c r="G101" s="83">
        <v>8.0400000000075451</v>
      </c>
      <c r="H101" s="86" t="s">
        <v>122</v>
      </c>
      <c r="I101" s="87">
        <v>4.8000000000000001E-2</v>
      </c>
      <c r="J101" s="87">
        <v>4.8600000000045815E-2</v>
      </c>
      <c r="K101" s="83">
        <v>330246.67910600005</v>
      </c>
      <c r="L101" s="85">
        <v>112.351983</v>
      </c>
      <c r="M101" s="83">
        <v>371.03869375500005</v>
      </c>
      <c r="N101" s="73"/>
      <c r="O101" s="84">
        <f t="shared" si="2"/>
        <v>5.2714343961249742E-3</v>
      </c>
      <c r="P101" s="84">
        <f>M101/'סכום נכסי הקרן'!$C$42</f>
        <v>1.416686162261642E-3</v>
      </c>
    </row>
    <row r="102" spans="2:16">
      <c r="B102" s="76" t="s">
        <v>1072</v>
      </c>
      <c r="C102" s="73" t="s">
        <v>1073</v>
      </c>
      <c r="D102" s="73" t="s">
        <v>213</v>
      </c>
      <c r="E102" s="73"/>
      <c r="F102" s="95">
        <v>43497</v>
      </c>
      <c r="G102" s="83">
        <v>8.2099999999973505</v>
      </c>
      <c r="H102" s="86" t="s">
        <v>122</v>
      </c>
      <c r="I102" s="87">
        <v>4.8000000000000001E-2</v>
      </c>
      <c r="J102" s="87">
        <v>4.8599999999987827E-2</v>
      </c>
      <c r="K102" s="83">
        <v>498435.28427900007</v>
      </c>
      <c r="L102" s="85">
        <v>112.144031</v>
      </c>
      <c r="M102" s="83">
        <v>558.96541978800019</v>
      </c>
      <c r="N102" s="73"/>
      <c r="O102" s="84">
        <f t="shared" si="2"/>
        <v>7.9413537986971535E-3</v>
      </c>
      <c r="P102" s="84">
        <f>M102/'סכום נכסי הקרן'!$C$42</f>
        <v>2.1342210090878385E-3</v>
      </c>
    </row>
    <row r="103" spans="2:16">
      <c r="B103" s="76" t="s">
        <v>1074</v>
      </c>
      <c r="C103" s="73" t="s">
        <v>1075</v>
      </c>
      <c r="D103" s="73" t="s">
        <v>213</v>
      </c>
      <c r="E103" s="73"/>
      <c r="F103" s="95">
        <v>43525</v>
      </c>
      <c r="G103" s="83">
        <v>8.2899999999960983</v>
      </c>
      <c r="H103" s="86" t="s">
        <v>122</v>
      </c>
      <c r="I103" s="87">
        <v>4.8000000000000001E-2</v>
      </c>
      <c r="J103" s="87">
        <v>4.8699999999974486E-2</v>
      </c>
      <c r="K103" s="83">
        <v>782140.3138890001</v>
      </c>
      <c r="L103" s="85">
        <v>111.744664</v>
      </c>
      <c r="M103" s="83">
        <v>874.00006272900009</v>
      </c>
      <c r="N103" s="73"/>
      <c r="O103" s="84">
        <f t="shared" si="2"/>
        <v>1.2417125411527109E-2</v>
      </c>
      <c r="P103" s="84">
        <f>M103/'סכום נכסי הקרן'!$C$42</f>
        <v>3.3370745841983926E-3</v>
      </c>
    </row>
    <row r="104" spans="2:16">
      <c r="B104" s="76" t="s">
        <v>1076</v>
      </c>
      <c r="C104" s="73" t="s">
        <v>1077</v>
      </c>
      <c r="D104" s="73" t="s">
        <v>213</v>
      </c>
      <c r="E104" s="73"/>
      <c r="F104" s="95">
        <v>43556</v>
      </c>
      <c r="G104" s="83">
        <v>8.1799999999978699</v>
      </c>
      <c r="H104" s="86" t="s">
        <v>122</v>
      </c>
      <c r="I104" s="87">
        <v>4.8000000000000001E-2</v>
      </c>
      <c r="J104" s="87">
        <v>4.8699999999973105E-2</v>
      </c>
      <c r="K104" s="83">
        <v>346335.12461700005</v>
      </c>
      <c r="L104" s="85">
        <v>113.839721</v>
      </c>
      <c r="M104" s="83">
        <v>394.26693803800009</v>
      </c>
      <c r="N104" s="73"/>
      <c r="O104" s="84">
        <f t="shared" si="2"/>
        <v>5.6014435513314443E-3</v>
      </c>
      <c r="P104" s="84">
        <f>M104/'סכום נכסי הקרן'!$C$42</f>
        <v>1.5053753820201831E-3</v>
      </c>
    </row>
    <row r="105" spans="2:16">
      <c r="B105" s="76" t="s">
        <v>1078</v>
      </c>
      <c r="C105" s="73" t="s">
        <v>1079</v>
      </c>
      <c r="D105" s="73" t="s">
        <v>213</v>
      </c>
      <c r="E105" s="73"/>
      <c r="F105" s="95">
        <v>43586</v>
      </c>
      <c r="G105" s="83">
        <v>8.2600000000035649</v>
      </c>
      <c r="H105" s="86" t="s">
        <v>122</v>
      </c>
      <c r="I105" s="87">
        <v>4.8000000000000001E-2</v>
      </c>
      <c r="J105" s="87">
        <v>4.8500000000026224E-2</v>
      </c>
      <c r="K105" s="83">
        <v>843762.65033600014</v>
      </c>
      <c r="L105" s="85">
        <v>112.97477499999999</v>
      </c>
      <c r="M105" s="83">
        <v>953.23895371000026</v>
      </c>
      <c r="N105" s="73"/>
      <c r="O105" s="84">
        <f t="shared" si="2"/>
        <v>1.3542891059311148E-2</v>
      </c>
      <c r="P105" s="84">
        <f>M105/'סכום נכסי הקרן'!$C$42</f>
        <v>3.6396215752673771E-3</v>
      </c>
    </row>
    <row r="106" spans="2:16">
      <c r="B106" s="76" t="s">
        <v>1080</v>
      </c>
      <c r="C106" s="73" t="s">
        <v>1081</v>
      </c>
      <c r="D106" s="73" t="s">
        <v>213</v>
      </c>
      <c r="E106" s="73"/>
      <c r="F106" s="95">
        <v>43617</v>
      </c>
      <c r="G106" s="83">
        <v>8.3499999960065008</v>
      </c>
      <c r="H106" s="86" t="s">
        <v>122</v>
      </c>
      <c r="I106" s="87">
        <v>4.8000000000000001E-2</v>
      </c>
      <c r="J106" s="87">
        <v>4.8499999981083432E-2</v>
      </c>
      <c r="K106" s="83">
        <v>212.04919700000002</v>
      </c>
      <c r="L106" s="85">
        <v>112.184653</v>
      </c>
      <c r="M106" s="83">
        <v>0.23788665700000003</v>
      </c>
      <c r="N106" s="73"/>
      <c r="O106" s="84">
        <f t="shared" si="2"/>
        <v>3.3797119470159986E-6</v>
      </c>
      <c r="P106" s="84">
        <f>M106/'סכום נכסי הקרן'!$C$42</f>
        <v>9.0829000002116385E-7</v>
      </c>
    </row>
    <row r="107" spans="2:16">
      <c r="B107" s="76" t="s">
        <v>1082</v>
      </c>
      <c r="C107" s="73" t="s">
        <v>1083</v>
      </c>
      <c r="D107" s="73" t="s">
        <v>213</v>
      </c>
      <c r="E107" s="73"/>
      <c r="F107" s="95">
        <v>43647</v>
      </c>
      <c r="G107" s="83">
        <v>8.4300000000032025</v>
      </c>
      <c r="H107" s="86" t="s">
        <v>122</v>
      </c>
      <c r="I107" s="87">
        <v>4.8000000000000001E-2</v>
      </c>
      <c r="J107" s="87">
        <v>4.8500000000012047E-2</v>
      </c>
      <c r="K107" s="83">
        <v>261895.45477400004</v>
      </c>
      <c r="L107" s="85">
        <v>110.971515</v>
      </c>
      <c r="M107" s="83">
        <v>290.62935414899999</v>
      </c>
      <c r="N107" s="73"/>
      <c r="O107" s="84">
        <f t="shared" si="2"/>
        <v>4.1290399081564243E-3</v>
      </c>
      <c r="P107" s="84">
        <f>M107/'סכום נכסי הקרן'!$C$42</f>
        <v>1.1096702077163833E-3</v>
      </c>
    </row>
    <row r="108" spans="2:16">
      <c r="B108" s="76" t="s">
        <v>1084</v>
      </c>
      <c r="C108" s="73" t="s">
        <v>1085</v>
      </c>
      <c r="D108" s="73" t="s">
        <v>213</v>
      </c>
      <c r="E108" s="73"/>
      <c r="F108" s="95">
        <v>43678</v>
      </c>
      <c r="G108" s="83">
        <v>8.519999999993825</v>
      </c>
      <c r="H108" s="86" t="s">
        <v>122</v>
      </c>
      <c r="I108" s="87">
        <v>4.8000000000000001E-2</v>
      </c>
      <c r="J108" s="87">
        <v>4.8499999999958722E-2</v>
      </c>
      <c r="K108" s="83">
        <v>588243.36795100011</v>
      </c>
      <c r="L108" s="85">
        <v>111.19022699999999</v>
      </c>
      <c r="M108" s="83">
        <v>654.06913730200006</v>
      </c>
      <c r="N108" s="73"/>
      <c r="O108" s="84">
        <f t="shared" si="2"/>
        <v>9.2925147857873206E-3</v>
      </c>
      <c r="P108" s="84">
        <f>M108/'סכום נכסי הקרן'!$C$42</f>
        <v>2.4973424916971119E-3</v>
      </c>
    </row>
    <row r="109" spans="2:16">
      <c r="B109" s="76" t="s">
        <v>1086</v>
      </c>
      <c r="C109" s="73" t="s">
        <v>1087</v>
      </c>
      <c r="D109" s="73" t="s">
        <v>213</v>
      </c>
      <c r="E109" s="73"/>
      <c r="F109" s="95">
        <v>43709</v>
      </c>
      <c r="G109" s="83">
        <v>8.600000012757322</v>
      </c>
      <c r="H109" s="86" t="s">
        <v>122</v>
      </c>
      <c r="I109" s="87">
        <v>4.8000000000000001E-2</v>
      </c>
      <c r="J109" s="87">
        <v>4.850000007441771E-2</v>
      </c>
      <c r="K109" s="83">
        <v>254.03913700000004</v>
      </c>
      <c r="L109" s="85">
        <v>111.08166900000001</v>
      </c>
      <c r="M109" s="83">
        <v>0.28219091400000001</v>
      </c>
      <c r="N109" s="73"/>
      <c r="O109" s="84">
        <f t="shared" si="2"/>
        <v>4.009152995012932E-6</v>
      </c>
      <c r="P109" s="84">
        <f>M109/'סכום נכסי הקרן'!$C$42</f>
        <v>1.0774508688943922E-6</v>
      </c>
    </row>
    <row r="110" spans="2:16">
      <c r="B110" s="76" t="s">
        <v>1088</v>
      </c>
      <c r="C110" s="73" t="s">
        <v>1089</v>
      </c>
      <c r="D110" s="73" t="s">
        <v>213</v>
      </c>
      <c r="E110" s="73"/>
      <c r="F110" s="95">
        <v>43740</v>
      </c>
      <c r="G110" s="83">
        <v>8.4799999999974158</v>
      </c>
      <c r="H110" s="86" t="s">
        <v>122</v>
      </c>
      <c r="I110" s="87">
        <v>4.8000000000000001E-2</v>
      </c>
      <c r="J110" s="87">
        <v>4.8499999999994076E-2</v>
      </c>
      <c r="K110" s="83">
        <v>671175.59894800012</v>
      </c>
      <c r="L110" s="85">
        <v>113.039812</v>
      </c>
      <c r="M110" s="83">
        <v>758.69563237700004</v>
      </c>
      <c r="N110" s="73"/>
      <c r="O110" s="84">
        <f t="shared" si="2"/>
        <v>1.0778968123854902E-2</v>
      </c>
      <c r="P110" s="84">
        <f>M110/'סכום נכסי הקרן'!$C$42</f>
        <v>2.8968234899688478E-3</v>
      </c>
    </row>
    <row r="111" spans="2:16">
      <c r="B111" s="76" t="s">
        <v>1090</v>
      </c>
      <c r="C111" s="73" t="s">
        <v>1091</v>
      </c>
      <c r="D111" s="73" t="s">
        <v>213</v>
      </c>
      <c r="E111" s="73"/>
      <c r="F111" s="95">
        <v>43770</v>
      </c>
      <c r="G111" s="83">
        <v>8.5600000000024004</v>
      </c>
      <c r="H111" s="86" t="s">
        <v>122</v>
      </c>
      <c r="I111" s="87">
        <v>4.8000000000000001E-2</v>
      </c>
      <c r="J111" s="87">
        <v>4.8500000000015003E-2</v>
      </c>
      <c r="K111" s="83">
        <v>974095.22510200029</v>
      </c>
      <c r="L111" s="85">
        <v>112.832279</v>
      </c>
      <c r="M111" s="83">
        <v>1099.0938448310003</v>
      </c>
      <c r="N111" s="73"/>
      <c r="O111" s="84">
        <f t="shared" si="2"/>
        <v>1.5615085961996933E-2</v>
      </c>
      <c r="P111" s="84">
        <f>M111/'סכום נכסי הקרן'!$C$42</f>
        <v>4.1965193043374868E-3</v>
      </c>
    </row>
    <row r="112" spans="2:16">
      <c r="B112" s="76" t="s">
        <v>1092</v>
      </c>
      <c r="C112" s="73" t="s">
        <v>1093</v>
      </c>
      <c r="D112" s="73" t="s">
        <v>213</v>
      </c>
      <c r="E112" s="73"/>
      <c r="F112" s="95">
        <v>43800</v>
      </c>
      <c r="G112" s="83">
        <v>8.6400000000059727</v>
      </c>
      <c r="H112" s="86" t="s">
        <v>122</v>
      </c>
      <c r="I112" s="87">
        <v>4.8000000000000001E-2</v>
      </c>
      <c r="J112" s="87">
        <v>4.850000000002147E-2</v>
      </c>
      <c r="K112" s="83">
        <v>436617.69461100007</v>
      </c>
      <c r="L112" s="85">
        <v>111.957993</v>
      </c>
      <c r="M112" s="83">
        <v>488.82840634700011</v>
      </c>
      <c r="N112" s="73"/>
      <c r="O112" s="84">
        <f t="shared" si="2"/>
        <v>6.9449006758363378E-3</v>
      </c>
      <c r="P112" s="84">
        <f>M112/'סכום נכסי הקרן'!$C$42</f>
        <v>1.8664264688509292E-3</v>
      </c>
    </row>
    <row r="113" spans="2:16">
      <c r="B113" s="76" t="s">
        <v>1094</v>
      </c>
      <c r="C113" s="73" t="s">
        <v>1095</v>
      </c>
      <c r="D113" s="73" t="s">
        <v>213</v>
      </c>
      <c r="E113" s="73"/>
      <c r="F113" s="95">
        <v>43831</v>
      </c>
      <c r="G113" s="83">
        <v>8.7300000000011693</v>
      </c>
      <c r="H113" s="86" t="s">
        <v>122</v>
      </c>
      <c r="I113" s="87">
        <v>4.8000000000000001E-2</v>
      </c>
      <c r="J113" s="87">
        <v>4.8600000000017296E-2</v>
      </c>
      <c r="K113" s="83">
        <v>588694.75980600016</v>
      </c>
      <c r="L113" s="85">
        <v>111.92920599999999</v>
      </c>
      <c r="M113" s="83">
        <v>658.92136865100008</v>
      </c>
      <c r="N113" s="73"/>
      <c r="O113" s="84">
        <f t="shared" si="2"/>
        <v>9.3614515831121955E-3</v>
      </c>
      <c r="P113" s="84">
        <f>M113/'סכום נכסי הקרן'!$C$42</f>
        <v>2.5158691012500214E-3</v>
      </c>
    </row>
    <row r="114" spans="2:16">
      <c r="B114" s="76" t="s">
        <v>1096</v>
      </c>
      <c r="C114" s="73" t="s">
        <v>1097</v>
      </c>
      <c r="D114" s="73" t="s">
        <v>213</v>
      </c>
      <c r="E114" s="73"/>
      <c r="F114" s="95">
        <v>43863</v>
      </c>
      <c r="G114" s="83">
        <v>8.8100000000048908</v>
      </c>
      <c r="H114" s="86" t="s">
        <v>122</v>
      </c>
      <c r="I114" s="87">
        <v>4.8000000000000001E-2</v>
      </c>
      <c r="J114" s="87">
        <v>4.8800000000023387E-2</v>
      </c>
      <c r="K114" s="83">
        <v>630119.9351130001</v>
      </c>
      <c r="L114" s="85">
        <v>111.27704900000001</v>
      </c>
      <c r="M114" s="83">
        <v>701.17886619700016</v>
      </c>
      <c r="N114" s="73"/>
      <c r="O114" s="84">
        <f t="shared" si="2"/>
        <v>9.9618138359106601E-3</v>
      </c>
      <c r="P114" s="84">
        <f>M114/'סכום נכסי הקרן'!$C$42</f>
        <v>2.6772151091808099E-3</v>
      </c>
    </row>
    <row r="115" spans="2:16">
      <c r="B115" s="76" t="s">
        <v>1098</v>
      </c>
      <c r="C115" s="73" t="s">
        <v>1099</v>
      </c>
      <c r="D115" s="73" t="s">
        <v>213</v>
      </c>
      <c r="E115" s="73"/>
      <c r="F115" s="95">
        <v>43891</v>
      </c>
      <c r="G115" s="83">
        <v>8.8900000013768583</v>
      </c>
      <c r="H115" s="86" t="s">
        <v>122</v>
      </c>
      <c r="I115" s="87">
        <v>4.8000000000000001E-2</v>
      </c>
      <c r="J115" s="87">
        <v>4.8499999995785137E-2</v>
      </c>
      <c r="K115" s="83">
        <v>319.12354400000004</v>
      </c>
      <c r="L115" s="85">
        <v>111.518961</v>
      </c>
      <c r="M115" s="83">
        <v>0.35588325900000001</v>
      </c>
      <c r="N115" s="73"/>
      <c r="O115" s="84">
        <f t="shared" si="2"/>
        <v>5.0561175534333931E-6</v>
      </c>
      <c r="P115" s="84">
        <f>M115/'סכום נכסי הקרן'!$C$42</f>
        <v>1.358820244065399E-6</v>
      </c>
    </row>
    <row r="116" spans="2:16">
      <c r="B116" s="76" t="s">
        <v>1100</v>
      </c>
      <c r="C116" s="73" t="s">
        <v>1101</v>
      </c>
      <c r="D116" s="73" t="s">
        <v>213</v>
      </c>
      <c r="E116" s="73"/>
      <c r="F116" s="95">
        <v>44045</v>
      </c>
      <c r="G116" s="83">
        <v>9.1100000000022447</v>
      </c>
      <c r="H116" s="86" t="s">
        <v>122</v>
      </c>
      <c r="I116" s="87">
        <v>4.8000000000000001E-2</v>
      </c>
      <c r="J116" s="87">
        <v>4.8500000000071403E-2</v>
      </c>
      <c r="K116" s="83">
        <v>87223.602865000008</v>
      </c>
      <c r="L116" s="85">
        <v>112.398383</v>
      </c>
      <c r="M116" s="83">
        <v>98.037919598000002</v>
      </c>
      <c r="N116" s="73"/>
      <c r="O116" s="84">
        <f t="shared" si="2"/>
        <v>1.3928478894297735E-3</v>
      </c>
      <c r="P116" s="84">
        <f>M116/'סכום נכסי הקרן'!$C$42</f>
        <v>3.7432474404708739E-4</v>
      </c>
    </row>
    <row r="117" spans="2:16">
      <c r="B117" s="76" t="s">
        <v>1102</v>
      </c>
      <c r="C117" s="73" t="s">
        <v>1103</v>
      </c>
      <c r="D117" s="73" t="s">
        <v>213</v>
      </c>
      <c r="E117" s="73"/>
      <c r="F117" s="95">
        <v>44075</v>
      </c>
      <c r="G117" s="83">
        <v>9.1899999999989976</v>
      </c>
      <c r="H117" s="86" t="s">
        <v>122</v>
      </c>
      <c r="I117" s="87">
        <v>4.8000000000000001E-2</v>
      </c>
      <c r="J117" s="87">
        <v>4.8599999999990207E-2</v>
      </c>
      <c r="K117" s="83">
        <v>1152355.1173840002</v>
      </c>
      <c r="L117" s="85">
        <v>111.70957199999999</v>
      </c>
      <c r="M117" s="83">
        <v>1287.2909715910002</v>
      </c>
      <c r="N117" s="73"/>
      <c r="O117" s="84">
        <f t="shared" si="2"/>
        <v>1.8288847011591471E-2</v>
      </c>
      <c r="P117" s="84">
        <f>M117/'סכום נכסי הקרן'!$C$42</f>
        <v>4.9150865851783927E-3</v>
      </c>
    </row>
    <row r="118" spans="2:16">
      <c r="B118" s="76" t="s">
        <v>1104</v>
      </c>
      <c r="C118" s="73" t="s">
        <v>1105</v>
      </c>
      <c r="D118" s="73" t="s">
        <v>213</v>
      </c>
      <c r="E118" s="73"/>
      <c r="F118" s="95">
        <v>44166</v>
      </c>
      <c r="G118" s="83">
        <v>9.2199999999987678</v>
      </c>
      <c r="H118" s="86" t="s">
        <v>122</v>
      </c>
      <c r="I118" s="87">
        <v>4.8000000000000001E-2</v>
      </c>
      <c r="J118" s="87">
        <v>4.8499999999993257E-2</v>
      </c>
      <c r="K118" s="83">
        <v>2103639.3075810005</v>
      </c>
      <c r="L118" s="85">
        <v>112.834079</v>
      </c>
      <c r="M118" s="83">
        <v>2373.6220344360004</v>
      </c>
      <c r="N118" s="73"/>
      <c r="O118" s="84">
        <f t="shared" si="2"/>
        <v>3.3722609114153757E-2</v>
      </c>
      <c r="P118" s="84">
        <f>M118/'סכום נכסי הקרן'!$C$42</f>
        <v>9.0628755092729291E-3</v>
      </c>
    </row>
    <row r="119" spans="2:16">
      <c r="B119" s="76" t="s">
        <v>1106</v>
      </c>
      <c r="C119" s="73" t="s">
        <v>1107</v>
      </c>
      <c r="D119" s="73" t="s">
        <v>213</v>
      </c>
      <c r="E119" s="73"/>
      <c r="F119" s="95">
        <v>44197</v>
      </c>
      <c r="G119" s="83">
        <v>9.2999999999974818</v>
      </c>
      <c r="H119" s="86" t="s">
        <v>122</v>
      </c>
      <c r="I119" s="87">
        <v>4.8000000000000001E-2</v>
      </c>
      <c r="J119" s="87">
        <v>4.8499999999984604E-2</v>
      </c>
      <c r="K119" s="83">
        <v>634449.09792700014</v>
      </c>
      <c r="L119" s="85">
        <v>112.612784</v>
      </c>
      <c r="M119" s="83">
        <v>714.47079228600012</v>
      </c>
      <c r="N119" s="73"/>
      <c r="O119" s="84">
        <f t="shared" si="2"/>
        <v>1.0150655370649814E-2</v>
      </c>
      <c r="P119" s="84">
        <f>M119/'סכום נכסי הקרן'!$C$42</f>
        <v>2.7279658477884785E-3</v>
      </c>
    </row>
    <row r="120" spans="2:16">
      <c r="B120" s="76" t="s">
        <v>1108</v>
      </c>
      <c r="C120" s="73" t="s">
        <v>1109</v>
      </c>
      <c r="D120" s="73" t="s">
        <v>213</v>
      </c>
      <c r="E120" s="73"/>
      <c r="F120" s="95">
        <v>44228</v>
      </c>
      <c r="G120" s="83">
        <v>9.3900000000004056</v>
      </c>
      <c r="H120" s="86" t="s">
        <v>122</v>
      </c>
      <c r="I120" s="87">
        <v>4.8000000000000001E-2</v>
      </c>
      <c r="J120" s="87">
        <v>4.8499999999999613E-2</v>
      </c>
      <c r="K120" s="83">
        <v>1159741.1478300001</v>
      </c>
      <c r="L120" s="85">
        <v>112.301147</v>
      </c>
      <c r="M120" s="83">
        <v>1302.4026115730003</v>
      </c>
      <c r="N120" s="73"/>
      <c r="O120" s="84">
        <f t="shared" si="2"/>
        <v>1.8503541651594631E-2</v>
      </c>
      <c r="P120" s="84">
        <f>M120/'סכום נכסי הקרן'!$C$42</f>
        <v>4.9727852877986516E-3</v>
      </c>
    </row>
    <row r="121" spans="2:16">
      <c r="B121" s="76" t="s">
        <v>1110</v>
      </c>
      <c r="C121" s="73" t="s">
        <v>1111</v>
      </c>
      <c r="D121" s="73" t="s">
        <v>213</v>
      </c>
      <c r="E121" s="73"/>
      <c r="F121" s="95">
        <v>44256</v>
      </c>
      <c r="G121" s="83">
        <v>9.4699999999927105</v>
      </c>
      <c r="H121" s="86" t="s">
        <v>122</v>
      </c>
      <c r="I121" s="87">
        <v>4.8000000000000001E-2</v>
      </c>
      <c r="J121" s="87">
        <v>4.849999999997056E-2</v>
      </c>
      <c r="K121" s="83">
        <v>439955.89484100009</v>
      </c>
      <c r="L121" s="85">
        <v>111.970598</v>
      </c>
      <c r="M121" s="83">
        <v>492.62124429700009</v>
      </c>
      <c r="N121" s="73"/>
      <c r="O121" s="84">
        <f t="shared" si="2"/>
        <v>6.9987864208140849E-3</v>
      </c>
      <c r="P121" s="84">
        <f>M121/'סכום נכסי הקרן'!$C$42</f>
        <v>1.8809081418675279E-3</v>
      </c>
    </row>
    <row r="122" spans="2:16">
      <c r="B122" s="76" t="s">
        <v>1112</v>
      </c>
      <c r="C122" s="73" t="s">
        <v>1113</v>
      </c>
      <c r="D122" s="73" t="s">
        <v>213</v>
      </c>
      <c r="E122" s="73"/>
      <c r="F122" s="95">
        <v>44287</v>
      </c>
      <c r="G122" s="83">
        <v>9.3299999999993446</v>
      </c>
      <c r="H122" s="86" t="s">
        <v>122</v>
      </c>
      <c r="I122" s="87">
        <v>4.8000000000000001E-2</v>
      </c>
      <c r="J122" s="87">
        <v>4.8499999999990016E-2</v>
      </c>
      <c r="K122" s="83">
        <v>615601.91335800011</v>
      </c>
      <c r="L122" s="85">
        <v>113.863924</v>
      </c>
      <c r="M122" s="83">
        <v>700.94849536200013</v>
      </c>
      <c r="N122" s="73"/>
      <c r="O122" s="84">
        <f t="shared" si="2"/>
        <v>9.9585409030227348E-3</v>
      </c>
      <c r="P122" s="84">
        <f>M122/'סכום נכסי הקרן'!$C$42</f>
        <v>2.6763355158132547E-3</v>
      </c>
    </row>
    <row r="123" spans="2:16">
      <c r="B123" s="76" t="s">
        <v>1114</v>
      </c>
      <c r="C123" s="73" t="s">
        <v>1115</v>
      </c>
      <c r="D123" s="73" t="s">
        <v>213</v>
      </c>
      <c r="E123" s="73"/>
      <c r="F123" s="95">
        <v>44318</v>
      </c>
      <c r="G123" s="83">
        <v>9.4099999999963231</v>
      </c>
      <c r="H123" s="86" t="s">
        <v>122</v>
      </c>
      <c r="I123" s="87">
        <v>4.8000000000000001E-2</v>
      </c>
      <c r="J123" s="87">
        <v>4.8499999999984451E-2</v>
      </c>
      <c r="K123" s="83">
        <v>970385.41390300007</v>
      </c>
      <c r="L123" s="85">
        <v>112.723364</v>
      </c>
      <c r="M123" s="83">
        <v>1093.8510868220003</v>
      </c>
      <c r="N123" s="73"/>
      <c r="O123" s="84">
        <f t="shared" si="2"/>
        <v>1.5540600860134614E-2</v>
      </c>
      <c r="P123" s="84">
        <f>M123/'סכום נכסי הקרן'!$C$42</f>
        <v>4.176501600393269E-3</v>
      </c>
    </row>
    <row r="124" spans="2:16">
      <c r="B124" s="76" t="s">
        <v>1116</v>
      </c>
      <c r="C124" s="73" t="s">
        <v>1117</v>
      </c>
      <c r="D124" s="73" t="s">
        <v>213</v>
      </c>
      <c r="E124" s="73"/>
      <c r="F124" s="95">
        <v>44348</v>
      </c>
      <c r="G124" s="83">
        <v>9.4899999999993376</v>
      </c>
      <c r="H124" s="86" t="s">
        <v>122</v>
      </c>
      <c r="I124" s="87">
        <v>4.8000000000000001E-2</v>
      </c>
      <c r="J124" s="87">
        <v>4.8500000000003436E-2</v>
      </c>
      <c r="K124" s="83">
        <v>781745.60845300008</v>
      </c>
      <c r="L124" s="85">
        <v>111.95896399999999</v>
      </c>
      <c r="M124" s="83">
        <v>875.23428584200008</v>
      </c>
      <c r="N124" s="73"/>
      <c r="O124" s="84">
        <f t="shared" si="2"/>
        <v>1.243466031093212E-2</v>
      </c>
      <c r="P124" s="84">
        <f>M124/'סכום נכסי הקרן'!$C$42</f>
        <v>3.3417870490565324E-3</v>
      </c>
    </row>
    <row r="125" spans="2:16">
      <c r="B125" s="76" t="s">
        <v>1118</v>
      </c>
      <c r="C125" s="73" t="s">
        <v>1119</v>
      </c>
      <c r="D125" s="73" t="s">
        <v>213</v>
      </c>
      <c r="E125" s="73"/>
      <c r="F125" s="95">
        <v>44378</v>
      </c>
      <c r="G125" s="83">
        <v>9.5799999999968097</v>
      </c>
      <c r="H125" s="86" t="s">
        <v>122</v>
      </c>
      <c r="I125" s="87">
        <v>4.8000000000000001E-2</v>
      </c>
      <c r="J125" s="87">
        <v>4.8499999999988608E-2</v>
      </c>
      <c r="K125" s="83">
        <v>237073.10174300004</v>
      </c>
      <c r="L125" s="85">
        <v>111.077648</v>
      </c>
      <c r="M125" s="83">
        <v>263.33522569800004</v>
      </c>
      <c r="N125" s="73"/>
      <c r="O125" s="84">
        <f t="shared" si="2"/>
        <v>3.741265775834098E-3</v>
      </c>
      <c r="P125" s="84">
        <f>M125/'סכום נכסי הקרן'!$C$42</f>
        <v>1.0054567800110354E-3</v>
      </c>
    </row>
    <row r="126" spans="2:16">
      <c r="B126" s="76" t="s">
        <v>1120</v>
      </c>
      <c r="C126" s="73" t="s">
        <v>1121</v>
      </c>
      <c r="D126" s="73" t="s">
        <v>213</v>
      </c>
      <c r="E126" s="73"/>
      <c r="F126" s="95">
        <v>44409</v>
      </c>
      <c r="G126" s="83">
        <v>9.6599999999961952</v>
      </c>
      <c r="H126" s="86" t="s">
        <v>122</v>
      </c>
      <c r="I126" s="87">
        <v>4.8000000000000001E-2</v>
      </c>
      <c r="J126" s="87">
        <v>4.859999999998612E-2</v>
      </c>
      <c r="K126" s="83">
        <v>300112.59866500006</v>
      </c>
      <c r="L126" s="85">
        <v>110.41160499999999</v>
      </c>
      <c r="M126" s="83">
        <v>331.35913746100005</v>
      </c>
      <c r="N126" s="73"/>
      <c r="O126" s="84">
        <f t="shared" si="2"/>
        <v>4.707697563843853E-3</v>
      </c>
      <c r="P126" s="84">
        <f>M126/'סכום נכסי הקרן'!$C$42</f>
        <v>1.2651831538893943E-3</v>
      </c>
    </row>
    <row r="127" spans="2:16">
      <c r="B127" s="76" t="s">
        <v>1122</v>
      </c>
      <c r="C127" s="73" t="s">
        <v>1123</v>
      </c>
      <c r="D127" s="73" t="s">
        <v>213</v>
      </c>
      <c r="E127" s="73"/>
      <c r="F127" s="95">
        <v>44440</v>
      </c>
      <c r="G127" s="83">
        <v>9.7500000000041496</v>
      </c>
      <c r="H127" s="86" t="s">
        <v>122</v>
      </c>
      <c r="I127" s="87">
        <v>4.8000000000000001E-2</v>
      </c>
      <c r="J127" s="87">
        <v>4.8500000000024891E-2</v>
      </c>
      <c r="K127" s="83">
        <v>879258.84611500008</v>
      </c>
      <c r="L127" s="85">
        <v>109.66166800000001</v>
      </c>
      <c r="M127" s="83">
        <v>964.20991901600019</v>
      </c>
      <c r="N127" s="73"/>
      <c r="O127" s="84">
        <f t="shared" si="2"/>
        <v>1.36987581557788E-2</v>
      </c>
      <c r="P127" s="84">
        <f>M127/'סכום נכסי הקרן'!$C$42</f>
        <v>3.681510507600471E-3</v>
      </c>
    </row>
    <row r="128" spans="2:16">
      <c r="B128" s="76" t="s">
        <v>1124</v>
      </c>
      <c r="C128" s="73" t="s">
        <v>1125</v>
      </c>
      <c r="D128" s="73" t="s">
        <v>213</v>
      </c>
      <c r="E128" s="73"/>
      <c r="F128" s="95">
        <v>44501</v>
      </c>
      <c r="G128" s="83">
        <v>9.6800000000041972</v>
      </c>
      <c r="H128" s="86" t="s">
        <v>122</v>
      </c>
      <c r="I128" s="87">
        <v>4.8000000000000001E-2</v>
      </c>
      <c r="J128" s="87">
        <v>4.8500000000017904E-2</v>
      </c>
      <c r="K128" s="83">
        <v>1108630.9928620001</v>
      </c>
      <c r="L128" s="85">
        <v>110.86478</v>
      </c>
      <c r="M128" s="83">
        <v>1229.0813166880002</v>
      </c>
      <c r="N128" s="73"/>
      <c r="O128" s="84">
        <f t="shared" si="2"/>
        <v>1.7461848689834622E-2</v>
      </c>
      <c r="P128" s="84">
        <f>M128/'סכום נכסי הקרן'!$C$42</f>
        <v>4.6928326423980801E-3</v>
      </c>
    </row>
    <row r="129" spans="2:16">
      <c r="B129" s="76" t="s">
        <v>1126</v>
      </c>
      <c r="C129" s="73" t="s">
        <v>1127</v>
      </c>
      <c r="D129" s="73" t="s">
        <v>213</v>
      </c>
      <c r="E129" s="73"/>
      <c r="F129" s="95">
        <v>44531</v>
      </c>
      <c r="G129" s="83">
        <v>9.770000000001545</v>
      </c>
      <c r="H129" s="86" t="s">
        <v>122</v>
      </c>
      <c r="I129" s="87">
        <v>4.8000000000000001E-2</v>
      </c>
      <c r="J129" s="87">
        <v>4.849999999999146E-2</v>
      </c>
      <c r="K129" s="83">
        <v>317739.975477</v>
      </c>
      <c r="L129" s="85">
        <v>110.31950399999999</v>
      </c>
      <c r="M129" s="83">
        <v>350.52916409799997</v>
      </c>
      <c r="N129" s="73"/>
      <c r="O129" s="84">
        <f t="shared" si="2"/>
        <v>4.9800506620240655E-3</v>
      </c>
      <c r="P129" s="84">
        <f>M129/'סכום נכסי הקרן'!$C$42</f>
        <v>1.3383774377307379E-3</v>
      </c>
    </row>
    <row r="130" spans="2:16">
      <c r="B130" s="76" t="s">
        <v>1128</v>
      </c>
      <c r="C130" s="73" t="s">
        <v>1129</v>
      </c>
      <c r="D130" s="73" t="s">
        <v>213</v>
      </c>
      <c r="E130" s="73"/>
      <c r="F130" s="95">
        <v>44563</v>
      </c>
      <c r="G130" s="83">
        <v>9.8500000000025416</v>
      </c>
      <c r="H130" s="86" t="s">
        <v>122</v>
      </c>
      <c r="I130" s="87">
        <v>4.8000000000000001E-2</v>
      </c>
      <c r="J130" s="87">
        <v>4.8500000000015447E-2</v>
      </c>
      <c r="K130" s="83">
        <v>912781.51471400028</v>
      </c>
      <c r="L130" s="85">
        <v>109.973224</v>
      </c>
      <c r="M130" s="83">
        <v>1003.8152611570001</v>
      </c>
      <c r="N130" s="73"/>
      <c r="O130" s="84">
        <f t="shared" si="2"/>
        <v>1.4261440610051943E-2</v>
      </c>
      <c r="P130" s="84">
        <f>M130/'סכום נכסי הקרן'!$C$42</f>
        <v>3.8327301542496186E-3</v>
      </c>
    </row>
    <row r="131" spans="2:16">
      <c r="B131" s="76" t="s">
        <v>1130</v>
      </c>
      <c r="C131" s="73" t="s">
        <v>1131</v>
      </c>
      <c r="D131" s="73" t="s">
        <v>213</v>
      </c>
      <c r="E131" s="73"/>
      <c r="F131" s="95">
        <v>44652</v>
      </c>
      <c r="G131" s="83">
        <v>9.8599999999471688</v>
      </c>
      <c r="H131" s="86" t="s">
        <v>122</v>
      </c>
      <c r="I131" s="87">
        <v>4.8000000000000001E-2</v>
      </c>
      <c r="J131" s="87">
        <v>4.8499999999704932E-2</v>
      </c>
      <c r="K131" s="83">
        <v>64693.900558000008</v>
      </c>
      <c r="L131" s="85">
        <v>110.013324</v>
      </c>
      <c r="M131" s="83">
        <v>71.171910666000016</v>
      </c>
      <c r="N131" s="73"/>
      <c r="O131" s="84">
        <f t="shared" si="2"/>
        <v>1.0111561522756427E-3</v>
      </c>
      <c r="P131" s="84">
        <f>M131/'סכום נכסי הקרן'!$C$42</f>
        <v>2.7174594639129936E-4</v>
      </c>
    </row>
    <row r="132" spans="2:16">
      <c r="B132" s="76" t="s">
        <v>1132</v>
      </c>
      <c r="C132" s="73" t="s">
        <v>1133</v>
      </c>
      <c r="D132" s="73" t="s">
        <v>213</v>
      </c>
      <c r="E132" s="73"/>
      <c r="F132" s="95">
        <v>40057</v>
      </c>
      <c r="G132" s="83">
        <v>0.91000000000010861</v>
      </c>
      <c r="H132" s="86" t="s">
        <v>122</v>
      </c>
      <c r="I132" s="87">
        <v>4.8000000000000001E-2</v>
      </c>
      <c r="J132" s="87">
        <v>4.8200000000038309E-2</v>
      </c>
      <c r="K132" s="83">
        <v>227098.39149600003</v>
      </c>
      <c r="L132" s="85">
        <v>121.85158</v>
      </c>
      <c r="M132" s="83">
        <v>276.72297826699997</v>
      </c>
      <c r="N132" s="73"/>
      <c r="O132" s="84">
        <f t="shared" si="2"/>
        <v>3.9314687400177645E-3</v>
      </c>
      <c r="P132" s="84">
        <f>M132/'סכום נכסי הקרן'!$C$42</f>
        <v>1.0565733997261978E-3</v>
      </c>
    </row>
    <row r="133" spans="2:16">
      <c r="B133" s="76" t="s">
        <v>1134</v>
      </c>
      <c r="C133" s="73" t="s">
        <v>1135</v>
      </c>
      <c r="D133" s="73" t="s">
        <v>213</v>
      </c>
      <c r="E133" s="73"/>
      <c r="F133" s="95">
        <v>40087</v>
      </c>
      <c r="G133" s="83">
        <v>0.97000000000180397</v>
      </c>
      <c r="H133" s="86" t="s">
        <v>122</v>
      </c>
      <c r="I133" s="87">
        <v>4.8000000000000001E-2</v>
      </c>
      <c r="J133" s="87">
        <v>4.8300000000012673E-2</v>
      </c>
      <c r="K133" s="83">
        <v>210646.73300400004</v>
      </c>
      <c r="L133" s="85">
        <v>123.691586</v>
      </c>
      <c r="M133" s="83">
        <v>260.55228554900003</v>
      </c>
      <c r="N133" s="73"/>
      <c r="O133" s="84">
        <f t="shared" si="2"/>
        <v>3.701727887547216E-3</v>
      </c>
      <c r="P133" s="84">
        <f>M133/'סכום נכסי הקרן'!$C$42</f>
        <v>9.9483106127644448E-4</v>
      </c>
    </row>
    <row r="134" spans="2:16">
      <c r="B134" s="76" t="s">
        <v>1136</v>
      </c>
      <c r="C134" s="73" t="s">
        <v>1137</v>
      </c>
      <c r="D134" s="73" t="s">
        <v>213</v>
      </c>
      <c r="E134" s="73"/>
      <c r="F134" s="95">
        <v>40118</v>
      </c>
      <c r="G134" s="83">
        <v>1.0500000000026679</v>
      </c>
      <c r="H134" s="86" t="s">
        <v>122</v>
      </c>
      <c r="I134" s="87">
        <v>4.8000000000000001E-2</v>
      </c>
      <c r="J134" s="87">
        <v>4.8200000000054616E-2</v>
      </c>
      <c r="K134" s="83">
        <v>257874.91801900003</v>
      </c>
      <c r="L134" s="85">
        <v>123.556091</v>
      </c>
      <c r="M134" s="83">
        <v>318.62016784300005</v>
      </c>
      <c r="N134" s="73"/>
      <c r="O134" s="84">
        <f t="shared" si="2"/>
        <v>4.52671201234809E-3</v>
      </c>
      <c r="P134" s="84">
        <f>M134/'סכום נכסי הקרן'!$C$42</f>
        <v>1.2165436931456887E-3</v>
      </c>
    </row>
    <row r="135" spans="2:16">
      <c r="B135" s="76" t="s">
        <v>1138</v>
      </c>
      <c r="C135" s="73" t="s">
        <v>1139</v>
      </c>
      <c r="D135" s="73" t="s">
        <v>213</v>
      </c>
      <c r="E135" s="73"/>
      <c r="F135" s="95">
        <v>39904</v>
      </c>
      <c r="G135" s="83">
        <v>0.49000000000110944</v>
      </c>
      <c r="H135" s="86" t="s">
        <v>122</v>
      </c>
      <c r="I135" s="87">
        <v>4.8000000000000001E-2</v>
      </c>
      <c r="J135" s="87">
        <v>4.8100000000010149E-2</v>
      </c>
      <c r="K135" s="83">
        <v>328130.38613000006</v>
      </c>
      <c r="L135" s="85">
        <v>129.10226399999999</v>
      </c>
      <c r="M135" s="83">
        <v>423.6237569970001</v>
      </c>
      <c r="N135" s="73"/>
      <c r="O135" s="84">
        <f t="shared" si="2"/>
        <v>6.0185228151008203E-3</v>
      </c>
      <c r="P135" s="84">
        <f>M135/'סכום נכסי הקרן'!$C$42</f>
        <v>1.6174644980267671E-3</v>
      </c>
    </row>
    <row r="136" spans="2:16">
      <c r="B136" s="76" t="s">
        <v>1140</v>
      </c>
      <c r="C136" s="73" t="s">
        <v>1141</v>
      </c>
      <c r="D136" s="73" t="s">
        <v>213</v>
      </c>
      <c r="E136" s="73"/>
      <c r="F136" s="95">
        <v>39965</v>
      </c>
      <c r="G136" s="83">
        <v>0.65999999999907744</v>
      </c>
      <c r="H136" s="86" t="s">
        <v>122</v>
      </c>
      <c r="I136" s="87">
        <v>4.8000000000000001E-2</v>
      </c>
      <c r="J136" s="87">
        <v>4.8200000000007168E-2</v>
      </c>
      <c r="K136" s="83">
        <v>154602.76008600002</v>
      </c>
      <c r="L136" s="85">
        <v>126.20235</v>
      </c>
      <c r="M136" s="83">
        <v>195.11231672300002</v>
      </c>
      <c r="N136" s="73"/>
      <c r="O136" s="84">
        <f t="shared" si="2"/>
        <v>2.7720067874117565E-3</v>
      </c>
      <c r="P136" s="84">
        <f>M136/'סכום נכסי הקרן'!$C$42</f>
        <v>7.4497060236742489E-4</v>
      </c>
    </row>
    <row r="137" spans="2:16">
      <c r="B137" s="76" t="s">
        <v>1142</v>
      </c>
      <c r="C137" s="73" t="s">
        <v>1143</v>
      </c>
      <c r="D137" s="73" t="s">
        <v>213</v>
      </c>
      <c r="E137" s="73"/>
      <c r="F137" s="95">
        <v>39995</v>
      </c>
      <c r="G137" s="83">
        <v>0.74000000000148791</v>
      </c>
      <c r="H137" s="86" t="s">
        <v>122</v>
      </c>
      <c r="I137" s="87">
        <v>4.8000000000000001E-2</v>
      </c>
      <c r="J137" s="87">
        <v>4.8499999999986471E-2</v>
      </c>
      <c r="K137" s="83">
        <v>236185.01451200002</v>
      </c>
      <c r="L137" s="85">
        <v>125.200394</v>
      </c>
      <c r="M137" s="83">
        <v>295.70456904400004</v>
      </c>
      <c r="N137" s="73"/>
      <c r="O137" s="84">
        <f t="shared" si="2"/>
        <v>4.2011446854088334E-3</v>
      </c>
      <c r="P137" s="84">
        <f>M137/'סכום נכסי הקרן'!$C$42</f>
        <v>1.1290482047643094E-3</v>
      </c>
    </row>
    <row r="138" spans="2:16">
      <c r="B138" s="76" t="s">
        <v>1144</v>
      </c>
      <c r="C138" s="73" t="s">
        <v>1145</v>
      </c>
      <c r="D138" s="73" t="s">
        <v>213</v>
      </c>
      <c r="E138" s="73"/>
      <c r="F138" s="95">
        <v>40027</v>
      </c>
      <c r="G138" s="83">
        <v>0.82999999999858565</v>
      </c>
      <c r="H138" s="86" t="s">
        <v>122</v>
      </c>
      <c r="I138" s="87">
        <v>4.8000000000000001E-2</v>
      </c>
      <c r="J138" s="87">
        <v>4.8199999999943427E-2</v>
      </c>
      <c r="K138" s="83">
        <v>297393.75005000003</v>
      </c>
      <c r="L138" s="85">
        <v>123.61955399999999</v>
      </c>
      <c r="M138" s="83">
        <v>367.63682764400005</v>
      </c>
      <c r="N138" s="73"/>
      <c r="O138" s="84">
        <f t="shared" si="2"/>
        <v>5.2231032804479164E-3</v>
      </c>
      <c r="P138" s="84">
        <f>M138/'סכום נכסי הקרן'!$C$42</f>
        <v>1.4036972834022775E-3</v>
      </c>
    </row>
    <row r="139" spans="2:16">
      <c r="B139" s="76" t="s">
        <v>1146</v>
      </c>
      <c r="C139" s="73" t="s">
        <v>1147</v>
      </c>
      <c r="D139" s="73" t="s">
        <v>213</v>
      </c>
      <c r="E139" s="73"/>
      <c r="F139" s="95">
        <v>40179</v>
      </c>
      <c r="G139" s="83">
        <v>1.2200000000043918</v>
      </c>
      <c r="H139" s="86" t="s">
        <v>122</v>
      </c>
      <c r="I139" s="87">
        <v>4.8000000000000001E-2</v>
      </c>
      <c r="J139" s="87">
        <v>4.8300000000065874E-2</v>
      </c>
      <c r="K139" s="83">
        <v>115707.47866400001</v>
      </c>
      <c r="L139" s="85">
        <v>122.00105600000001</v>
      </c>
      <c r="M139" s="83">
        <v>141.16434612900005</v>
      </c>
      <c r="N139" s="73"/>
      <c r="O139" s="84">
        <f t="shared" si="2"/>
        <v>2.0055552216402075E-3</v>
      </c>
      <c r="P139" s="84">
        <f>M139/'סכום נכסי הקרן'!$C$42</f>
        <v>5.3898846436139971E-4</v>
      </c>
    </row>
    <row r="140" spans="2:16">
      <c r="B140" s="76" t="s">
        <v>1148</v>
      </c>
      <c r="C140" s="73" t="s">
        <v>1149</v>
      </c>
      <c r="D140" s="73" t="s">
        <v>213</v>
      </c>
      <c r="E140" s="73"/>
      <c r="F140" s="95">
        <v>40210</v>
      </c>
      <c r="G140" s="83">
        <v>1.3100000000046605</v>
      </c>
      <c r="H140" s="86" t="s">
        <v>122</v>
      </c>
      <c r="I140" s="87">
        <v>4.8000000000000001E-2</v>
      </c>
      <c r="J140" s="87">
        <v>4.8200000000102917E-2</v>
      </c>
      <c r="K140" s="83">
        <v>169513.38778000002</v>
      </c>
      <c r="L140" s="85">
        <v>121.51973599999999</v>
      </c>
      <c r="M140" s="83">
        <v>205.99222178400004</v>
      </c>
      <c r="N140" s="73"/>
      <c r="O140" s="84">
        <f t="shared" si="2"/>
        <v>2.9265801694617704E-3</v>
      </c>
      <c r="P140" s="84">
        <f>M140/'סכום נכסי הקרן'!$C$42</f>
        <v>7.8651185185451135E-4</v>
      </c>
    </row>
    <row r="141" spans="2:16">
      <c r="B141" s="76" t="s">
        <v>1150</v>
      </c>
      <c r="C141" s="73" t="s">
        <v>1151</v>
      </c>
      <c r="D141" s="73" t="s">
        <v>213</v>
      </c>
      <c r="E141" s="73"/>
      <c r="F141" s="95">
        <v>40238</v>
      </c>
      <c r="G141" s="83">
        <v>1.390000000000984</v>
      </c>
      <c r="H141" s="86" t="s">
        <v>122</v>
      </c>
      <c r="I141" s="87">
        <v>4.8000000000000001E-2</v>
      </c>
      <c r="J141" s="87">
        <v>4.8500000000011881E-2</v>
      </c>
      <c r="K141" s="83">
        <v>241820.06446000002</v>
      </c>
      <c r="L141" s="85">
        <v>121.851071</v>
      </c>
      <c r="M141" s="83">
        <v>294.66033858900005</v>
      </c>
      <c r="N141" s="73"/>
      <c r="O141" s="84">
        <f t="shared" si="2"/>
        <v>4.1863090565900157E-3</v>
      </c>
      <c r="P141" s="84">
        <f>M141/'סכום נכסי הקרן'!$C$42</f>
        <v>1.1250611628177152E-3</v>
      </c>
    </row>
    <row r="142" spans="2:16">
      <c r="B142" s="76" t="s">
        <v>1152</v>
      </c>
      <c r="C142" s="73" t="s">
        <v>1153</v>
      </c>
      <c r="D142" s="73" t="s">
        <v>213</v>
      </c>
      <c r="E142" s="73"/>
      <c r="F142" s="95">
        <v>40300</v>
      </c>
      <c r="G142" s="83">
        <v>1.5200000000068274</v>
      </c>
      <c r="H142" s="86" t="s">
        <v>122</v>
      </c>
      <c r="I142" s="87">
        <v>4.8000000000000001E-2</v>
      </c>
      <c r="J142" s="87">
        <v>4.8500000000234696E-2</v>
      </c>
      <c r="K142" s="83">
        <v>37793.045497000006</v>
      </c>
      <c r="L142" s="85">
        <v>124.016026</v>
      </c>
      <c r="M142" s="83">
        <v>46.869433234000006</v>
      </c>
      <c r="N142" s="73"/>
      <c r="O142" s="84">
        <f t="shared" ref="O142:O158" si="3">IFERROR(M142/$M$11,0)</f>
        <v>6.6588511288726243E-4</v>
      </c>
      <c r="P142" s="84">
        <f>M142/'סכום נכסי הקרן'!$C$42</f>
        <v>1.7895512951406013E-4</v>
      </c>
    </row>
    <row r="143" spans="2:16">
      <c r="B143" s="76" t="s">
        <v>1154</v>
      </c>
      <c r="C143" s="73" t="s">
        <v>1155</v>
      </c>
      <c r="D143" s="73" t="s">
        <v>213</v>
      </c>
      <c r="E143" s="73"/>
      <c r="F143" s="95">
        <v>40360</v>
      </c>
      <c r="G143" s="83">
        <v>1.6799999999978292</v>
      </c>
      <c r="H143" s="86" t="s">
        <v>122</v>
      </c>
      <c r="I143" s="87">
        <v>4.8000000000000001E-2</v>
      </c>
      <c r="J143" s="87">
        <v>4.849999999993411E-2</v>
      </c>
      <c r="K143" s="83">
        <v>106137.97133800002</v>
      </c>
      <c r="L143" s="85">
        <v>121.53804700000001</v>
      </c>
      <c r="M143" s="83">
        <v>128.99801732100002</v>
      </c>
      <c r="N143" s="73"/>
      <c r="O143" s="84">
        <f t="shared" si="3"/>
        <v>1.8327053134432859E-3</v>
      </c>
      <c r="P143" s="84">
        <f>M143/'סכום נכסי הקרן'!$C$42</f>
        <v>4.9253543949386448E-4</v>
      </c>
    </row>
    <row r="144" spans="2:16">
      <c r="B144" s="76" t="s">
        <v>1156</v>
      </c>
      <c r="C144" s="73" t="s">
        <v>1157</v>
      </c>
      <c r="D144" s="73" t="s">
        <v>213</v>
      </c>
      <c r="E144" s="73"/>
      <c r="F144" s="95">
        <v>40422</v>
      </c>
      <c r="G144" s="83">
        <v>1.8499999999978203</v>
      </c>
      <c r="H144" s="86" t="s">
        <v>122</v>
      </c>
      <c r="I144" s="87">
        <v>4.8000000000000001E-2</v>
      </c>
      <c r="J144" s="87">
        <v>4.8399999999987321E-2</v>
      </c>
      <c r="K144" s="83">
        <v>210831.48874000003</v>
      </c>
      <c r="L144" s="85">
        <v>119.67274</v>
      </c>
      <c r="M144" s="83">
        <v>252.30782022300002</v>
      </c>
      <c r="N144" s="73"/>
      <c r="O144" s="84">
        <f t="shared" si="3"/>
        <v>3.5845968205490304E-3</v>
      </c>
      <c r="P144" s="84">
        <f>M144/'סכום נכסי הקרן'!$C$42</f>
        <v>9.6335234992052734E-4</v>
      </c>
    </row>
    <row r="145" spans="2:16">
      <c r="B145" s="76" t="s">
        <v>1158</v>
      </c>
      <c r="C145" s="73" t="s">
        <v>1159</v>
      </c>
      <c r="D145" s="73" t="s">
        <v>213</v>
      </c>
      <c r="E145" s="73"/>
      <c r="F145" s="95">
        <v>40483</v>
      </c>
      <c r="G145" s="83">
        <v>1.979999999999231</v>
      </c>
      <c r="H145" s="86" t="s">
        <v>122</v>
      </c>
      <c r="I145" s="87">
        <v>4.8000000000000001E-2</v>
      </c>
      <c r="J145" s="87">
        <v>4.839999999995874E-2</v>
      </c>
      <c r="K145" s="83">
        <v>409773.52596900007</v>
      </c>
      <c r="L145" s="85">
        <v>120.672584</v>
      </c>
      <c r="M145" s="83">
        <v>494.48430388100013</v>
      </c>
      <c r="N145" s="73"/>
      <c r="O145" s="84">
        <f t="shared" si="3"/>
        <v>7.0252553485524215E-3</v>
      </c>
      <c r="P145" s="84">
        <f>M145/'סכום נכסי הקרן'!$C$42</f>
        <v>1.8880216067878861E-3</v>
      </c>
    </row>
    <row r="146" spans="2:16">
      <c r="B146" s="76" t="s">
        <v>1160</v>
      </c>
      <c r="C146" s="73" t="s">
        <v>1161</v>
      </c>
      <c r="D146" s="73" t="s">
        <v>213</v>
      </c>
      <c r="E146" s="73"/>
      <c r="F146" s="95">
        <v>40513</v>
      </c>
      <c r="G146" s="83">
        <v>2.0600000000057501</v>
      </c>
      <c r="H146" s="86" t="s">
        <v>122</v>
      </c>
      <c r="I146" s="87">
        <v>4.8000000000000001E-2</v>
      </c>
      <c r="J146" s="87">
        <v>4.8400000000146146E-2</v>
      </c>
      <c r="K146" s="83">
        <v>139284.82997399999</v>
      </c>
      <c r="L146" s="85">
        <v>119.86192800000001</v>
      </c>
      <c r="M146" s="83">
        <v>166.94948248400004</v>
      </c>
      <c r="N146" s="73"/>
      <c r="O146" s="84">
        <f t="shared" si="3"/>
        <v>2.3718907466899796E-3</v>
      </c>
      <c r="P146" s="84">
        <f>M146/'סכום נכסי הקרן'!$C$42</f>
        <v>6.3744031448105E-4</v>
      </c>
    </row>
    <row r="147" spans="2:16">
      <c r="B147" s="76" t="s">
        <v>1162</v>
      </c>
      <c r="C147" s="73" t="s">
        <v>1163</v>
      </c>
      <c r="D147" s="73" t="s">
        <v>213</v>
      </c>
      <c r="E147" s="73"/>
      <c r="F147" s="95">
        <v>40544</v>
      </c>
      <c r="G147" s="83">
        <v>2.1399999999993771</v>
      </c>
      <c r="H147" s="86" t="s">
        <v>122</v>
      </c>
      <c r="I147" s="87">
        <v>4.8000000000000001E-2</v>
      </c>
      <c r="J147" s="87">
        <v>4.839999999996264E-2</v>
      </c>
      <c r="K147" s="83">
        <v>350059.63229500002</v>
      </c>
      <c r="L147" s="85">
        <v>119.278468</v>
      </c>
      <c r="M147" s="83">
        <v>417.54576480900005</v>
      </c>
      <c r="N147" s="73"/>
      <c r="O147" s="84">
        <f t="shared" si="3"/>
        <v>5.932171343897231E-3</v>
      </c>
      <c r="P147" s="84">
        <f>M147/'סכום נכסי הקרן'!$C$42</f>
        <v>1.5942577339560641E-3</v>
      </c>
    </row>
    <row r="148" spans="2:16">
      <c r="B148" s="76" t="s">
        <v>1164</v>
      </c>
      <c r="C148" s="73" t="s">
        <v>1165</v>
      </c>
      <c r="D148" s="73" t="s">
        <v>213</v>
      </c>
      <c r="E148" s="73"/>
      <c r="F148" s="95">
        <v>40575</v>
      </c>
      <c r="G148" s="83">
        <v>2.2299999999932645</v>
      </c>
      <c r="H148" s="86" t="s">
        <v>122</v>
      </c>
      <c r="I148" s="87">
        <v>4.8000000000000001E-2</v>
      </c>
      <c r="J148" s="87">
        <v>4.8399999999889781E-2</v>
      </c>
      <c r="K148" s="83">
        <v>137974.74384600003</v>
      </c>
      <c r="L148" s="85">
        <v>118.368506</v>
      </c>
      <c r="M148" s="83">
        <v>163.31864227000003</v>
      </c>
      <c r="N148" s="73"/>
      <c r="O148" s="84">
        <f t="shared" si="3"/>
        <v>2.32030654182656E-3</v>
      </c>
      <c r="P148" s="84">
        <f>M148/'סכום נכסי הקרן'!$C$42</f>
        <v>6.2357717520438631E-4</v>
      </c>
    </row>
    <row r="149" spans="2:16">
      <c r="B149" s="76" t="s">
        <v>1166</v>
      </c>
      <c r="C149" s="73" t="s">
        <v>1167</v>
      </c>
      <c r="D149" s="73" t="s">
        <v>213</v>
      </c>
      <c r="E149" s="73"/>
      <c r="F149" s="95">
        <v>40603</v>
      </c>
      <c r="G149" s="83">
        <v>2.3099999999974572</v>
      </c>
      <c r="H149" s="86" t="s">
        <v>122</v>
      </c>
      <c r="I149" s="87">
        <v>4.8000000000000001E-2</v>
      </c>
      <c r="J149" s="87">
        <v>4.8499999999944386E-2</v>
      </c>
      <c r="K149" s="83">
        <v>213928.24681500002</v>
      </c>
      <c r="L149" s="85">
        <v>117.658956</v>
      </c>
      <c r="M149" s="83">
        <v>251.70574104400004</v>
      </c>
      <c r="N149" s="73"/>
      <c r="O149" s="84">
        <f t="shared" si="3"/>
        <v>3.5760429393857174E-3</v>
      </c>
      <c r="P149" s="84">
        <f>M149/'סכום נכסי הקרן'!$C$42</f>
        <v>9.6105351355701225E-4</v>
      </c>
    </row>
    <row r="150" spans="2:16">
      <c r="B150" s="76" t="s">
        <v>1168</v>
      </c>
      <c r="C150" s="73" t="s">
        <v>1169</v>
      </c>
      <c r="D150" s="73" t="s">
        <v>213</v>
      </c>
      <c r="E150" s="73"/>
      <c r="F150" s="95">
        <v>40634</v>
      </c>
      <c r="G150" s="83">
        <v>2.3299999999943828</v>
      </c>
      <c r="H150" s="86" t="s">
        <v>122</v>
      </c>
      <c r="I150" s="87">
        <v>4.8000000000000001E-2</v>
      </c>
      <c r="J150" s="87">
        <v>4.8499999999785215E-2</v>
      </c>
      <c r="K150" s="83">
        <v>75871.622586000012</v>
      </c>
      <c r="L150" s="85">
        <v>119.65524499999999</v>
      </c>
      <c r="M150" s="83">
        <v>90.784376147000003</v>
      </c>
      <c r="N150" s="73"/>
      <c r="O150" s="84">
        <f t="shared" si="3"/>
        <v>1.2897950836578871E-3</v>
      </c>
      <c r="P150" s="84">
        <f>M150/'סכום נכסי הקרן'!$C$42</f>
        <v>3.4662953379718131E-4</v>
      </c>
    </row>
    <row r="151" spans="2:16">
      <c r="B151" s="76" t="s">
        <v>1170</v>
      </c>
      <c r="C151" s="73" t="s">
        <v>1171</v>
      </c>
      <c r="D151" s="73" t="s">
        <v>213</v>
      </c>
      <c r="E151" s="73"/>
      <c r="F151" s="95">
        <v>40664</v>
      </c>
      <c r="G151" s="83">
        <v>2.4200000000010746</v>
      </c>
      <c r="H151" s="86" t="s">
        <v>122</v>
      </c>
      <c r="I151" s="87">
        <v>4.8000000000000001E-2</v>
      </c>
      <c r="J151" s="87">
        <v>4.850000000000896E-2</v>
      </c>
      <c r="K151" s="83">
        <v>281569.84116100008</v>
      </c>
      <c r="L151" s="85">
        <v>118.952986</v>
      </c>
      <c r="M151" s="83">
        <v>334.93573234200005</v>
      </c>
      <c r="N151" s="73"/>
      <c r="O151" s="84">
        <f t="shared" si="3"/>
        <v>4.7585110924435337E-3</v>
      </c>
      <c r="P151" s="84">
        <f>M151/'סכום נכסי הקרן'!$C$42</f>
        <v>1.2788391756499554E-3</v>
      </c>
    </row>
    <row r="152" spans="2:16">
      <c r="B152" s="76" t="s">
        <v>1172</v>
      </c>
      <c r="C152" s="73" t="s">
        <v>1173</v>
      </c>
      <c r="D152" s="73" t="s">
        <v>213</v>
      </c>
      <c r="E152" s="73"/>
      <c r="F152" s="95">
        <v>40756</v>
      </c>
      <c r="G152" s="83">
        <v>2.6700000000000554</v>
      </c>
      <c r="H152" s="86" t="s">
        <v>122</v>
      </c>
      <c r="I152" s="87">
        <v>4.8000000000000001E-2</v>
      </c>
      <c r="J152" s="87">
        <v>4.8499999999974931E-2</v>
      </c>
      <c r="K152" s="83">
        <v>154936.58010900003</v>
      </c>
      <c r="L152" s="85">
        <v>115.85249</v>
      </c>
      <c r="M152" s="83">
        <v>179.49788619700004</v>
      </c>
      <c r="N152" s="73"/>
      <c r="O152" s="84">
        <f t="shared" si="3"/>
        <v>2.5501688833439659E-3</v>
      </c>
      <c r="P152" s="84">
        <f>M152/'סכום נכסי הקרן'!$C$42</f>
        <v>6.8535216356280129E-4</v>
      </c>
    </row>
    <row r="153" spans="2:16">
      <c r="B153" s="76" t="s">
        <v>1174</v>
      </c>
      <c r="C153" s="73" t="s">
        <v>1175</v>
      </c>
      <c r="D153" s="73" t="s">
        <v>213</v>
      </c>
      <c r="E153" s="73"/>
      <c r="F153" s="95">
        <v>40848</v>
      </c>
      <c r="G153" s="83">
        <v>2.8500000000007812</v>
      </c>
      <c r="H153" s="86" t="s">
        <v>122</v>
      </c>
      <c r="I153" s="87">
        <v>4.8000000000000001E-2</v>
      </c>
      <c r="J153" s="87">
        <v>4.8499999999988282E-2</v>
      </c>
      <c r="K153" s="83">
        <v>436920.02217900008</v>
      </c>
      <c r="L153" s="85">
        <v>117.23526200000001</v>
      </c>
      <c r="M153" s="83">
        <v>512.22433409600012</v>
      </c>
      <c r="N153" s="73"/>
      <c r="O153" s="84">
        <f t="shared" si="3"/>
        <v>7.2772921496667446E-3</v>
      </c>
      <c r="P153" s="84">
        <f>M153/'סכום נכסי הקרן'!$C$42</f>
        <v>1.9557559313925564E-3</v>
      </c>
    </row>
    <row r="154" spans="2:16">
      <c r="B154" s="76" t="s">
        <v>1176</v>
      </c>
      <c r="C154" s="73" t="s">
        <v>1177</v>
      </c>
      <c r="D154" s="73" t="s">
        <v>213</v>
      </c>
      <c r="E154" s="73"/>
      <c r="F154" s="95">
        <v>40940</v>
      </c>
      <c r="G154" s="83">
        <v>3.0999999999996866</v>
      </c>
      <c r="H154" s="86" t="s">
        <v>122</v>
      </c>
      <c r="I154" s="87">
        <v>4.8000000000000001E-2</v>
      </c>
      <c r="J154" s="87">
        <v>4.8399999999995599E-2</v>
      </c>
      <c r="K154" s="83">
        <v>549516.04628900008</v>
      </c>
      <c r="L154" s="85">
        <v>115.85810600000001</v>
      </c>
      <c r="M154" s="83">
        <v>636.65888314200004</v>
      </c>
      <c r="N154" s="73"/>
      <c r="O154" s="84">
        <f t="shared" si="3"/>
        <v>9.045163191010246E-3</v>
      </c>
      <c r="P154" s="84">
        <f>M154/'סכום נכסי הקרן'!$C$42</f>
        <v>2.4308673057796652E-3</v>
      </c>
    </row>
    <row r="155" spans="2:16">
      <c r="B155" s="76" t="s">
        <v>1178</v>
      </c>
      <c r="C155" s="73" t="s">
        <v>1179</v>
      </c>
      <c r="D155" s="73" t="s">
        <v>213</v>
      </c>
      <c r="E155" s="73"/>
      <c r="F155" s="95">
        <v>40969</v>
      </c>
      <c r="G155" s="83">
        <v>3.1800000000008808</v>
      </c>
      <c r="H155" s="86" t="s">
        <v>122</v>
      </c>
      <c r="I155" s="87">
        <v>4.8000000000000001E-2</v>
      </c>
      <c r="J155" s="87">
        <v>4.8600000000004667E-2</v>
      </c>
      <c r="K155" s="83">
        <v>334813.08508100006</v>
      </c>
      <c r="L155" s="85">
        <v>115.38981800000001</v>
      </c>
      <c r="M155" s="83">
        <v>386.34020888699996</v>
      </c>
      <c r="N155" s="73"/>
      <c r="O155" s="84">
        <f t="shared" si="3"/>
        <v>5.4888266372504031E-3</v>
      </c>
      <c r="P155" s="84">
        <f>M155/'סכום נכסי הקרן'!$C$42</f>
        <v>1.4751098391287646E-3</v>
      </c>
    </row>
    <row r="156" spans="2:16">
      <c r="B156" s="76" t="s">
        <v>1180</v>
      </c>
      <c r="C156" s="73" t="s">
        <v>1181</v>
      </c>
      <c r="D156" s="73" t="s">
        <v>213</v>
      </c>
      <c r="E156" s="73"/>
      <c r="F156" s="95">
        <v>41000</v>
      </c>
      <c r="G156" s="83">
        <v>3.18999999999164</v>
      </c>
      <c r="H156" s="86" t="s">
        <v>122</v>
      </c>
      <c r="I156" s="87">
        <v>4.8000000000000001E-2</v>
      </c>
      <c r="J156" s="87">
        <v>4.8499999999907117E-2</v>
      </c>
      <c r="K156" s="83">
        <v>182931.27310700004</v>
      </c>
      <c r="L156" s="85">
        <v>117.699789</v>
      </c>
      <c r="M156" s="83">
        <v>215.30972172000003</v>
      </c>
      <c r="N156" s="73"/>
      <c r="O156" s="84">
        <f t="shared" si="3"/>
        <v>3.0589560927150867E-3</v>
      </c>
      <c r="P156" s="84">
        <f>M156/'סכום נכסי הקרן'!$C$42</f>
        <v>8.220875841120235E-4</v>
      </c>
    </row>
    <row r="157" spans="2:16">
      <c r="B157" s="76" t="s">
        <v>1182</v>
      </c>
      <c r="C157" s="73" t="s">
        <v>1183</v>
      </c>
      <c r="D157" s="73" t="s">
        <v>213</v>
      </c>
      <c r="E157" s="73"/>
      <c r="F157" s="95">
        <v>41640</v>
      </c>
      <c r="G157" s="83">
        <v>4.6600000000043487</v>
      </c>
      <c r="H157" s="86" t="s">
        <v>122</v>
      </c>
      <c r="I157" s="87">
        <v>4.8000000000000001E-2</v>
      </c>
      <c r="J157" s="87">
        <v>4.8500000000033648E-2</v>
      </c>
      <c r="K157" s="83">
        <v>343364.33636200003</v>
      </c>
      <c r="L157" s="85">
        <v>112.501885</v>
      </c>
      <c r="M157" s="83">
        <v>386.2913517020001</v>
      </c>
      <c r="N157" s="73"/>
      <c r="O157" s="84">
        <f t="shared" si="3"/>
        <v>5.4881325116784858E-3</v>
      </c>
      <c r="P157" s="84">
        <f>M157/'סכום נכסי הקרן'!$C$42</f>
        <v>1.4749232944392717E-3</v>
      </c>
    </row>
    <row r="158" spans="2:16">
      <c r="B158" s="76" t="s">
        <v>1184</v>
      </c>
      <c r="C158" s="73" t="s">
        <v>1185</v>
      </c>
      <c r="D158" s="73" t="s">
        <v>213</v>
      </c>
      <c r="E158" s="73"/>
      <c r="F158" s="95">
        <v>44774</v>
      </c>
      <c r="G158" s="83">
        <v>10.200000002374368</v>
      </c>
      <c r="H158" s="86" t="s">
        <v>122</v>
      </c>
      <c r="I158" s="87">
        <v>4.8000000000000001E-2</v>
      </c>
      <c r="J158" s="87">
        <v>4.8500000014569992E-2</v>
      </c>
      <c r="K158" s="83">
        <v>875.49024900000006</v>
      </c>
      <c r="L158" s="85">
        <v>105.833468</v>
      </c>
      <c r="M158" s="83">
        <v>0.92656168900000024</v>
      </c>
      <c r="N158" s="73"/>
      <c r="O158" s="84">
        <f t="shared" si="3"/>
        <v>1.3163880855917962E-5</v>
      </c>
      <c r="P158" s="84">
        <f>M158/'סכום נכסי הקרן'!$C$42</f>
        <v>3.5377634337911593E-6</v>
      </c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21" t="s">
        <v>105</v>
      </c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21" t="s">
        <v>184</v>
      </c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21" t="s">
        <v>192</v>
      </c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</row>
    <row r="351" spans="2:16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</row>
    <row r="352" spans="2:16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</row>
    <row r="353" spans="2:16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</row>
    <row r="354" spans="2:16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</row>
    <row r="355" spans="2:16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</row>
    <row r="356" spans="2:16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</row>
    <row r="357" spans="2:16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</row>
    <row r="358" spans="2:16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</row>
    <row r="359" spans="2:16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</row>
    <row r="360" spans="2:16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</row>
    <row r="361" spans="2:16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</row>
    <row r="362" spans="2:16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</row>
    <row r="363" spans="2:16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</row>
    <row r="364" spans="2:16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</row>
    <row r="365" spans="2:16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</row>
    <row r="366" spans="2:16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</row>
    <row r="367" spans="2:16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</row>
    <row r="368" spans="2:16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</row>
    <row r="369" spans="2:16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</row>
    <row r="370" spans="2:16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</row>
    <row r="371" spans="2:16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</row>
    <row r="372" spans="2:16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</row>
    <row r="373" spans="2:16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</row>
    <row r="374" spans="2:16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</row>
    <row r="375" spans="2:16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</row>
    <row r="376" spans="2:16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</row>
    <row r="377" spans="2:16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</row>
    <row r="378" spans="2:16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</row>
    <row r="379" spans="2:16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</row>
    <row r="380" spans="2:16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</row>
    <row r="381" spans="2:16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</row>
    <row r="382" spans="2:16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</row>
    <row r="383" spans="2:16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</row>
    <row r="384" spans="2:16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</row>
    <row r="385" spans="2:16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</row>
    <row r="386" spans="2:16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</row>
    <row r="387" spans="2:16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</row>
    <row r="388" spans="2:16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</row>
    <row r="389" spans="2:16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</row>
    <row r="390" spans="2:16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</row>
    <row r="391" spans="2:16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</row>
    <row r="392" spans="2:16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</row>
    <row r="393" spans="2:16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</row>
    <row r="394" spans="2:16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</row>
    <row r="395" spans="2:16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</row>
    <row r="396" spans="2:16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</row>
    <row r="397" spans="2:16">
      <c r="B397" s="11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</row>
    <row r="398" spans="2:16">
      <c r="B398" s="11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</row>
    <row r="399" spans="2:16">
      <c r="B399" s="117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</row>
    <row r="400" spans="2:16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</row>
    <row r="401" spans="2:16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</row>
    <row r="402" spans="2:16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</row>
    <row r="403" spans="2:16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</row>
    <row r="404" spans="2:16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</row>
    <row r="405" spans="2:16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</row>
    <row r="406" spans="2:16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</row>
    <row r="407" spans="2:16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</row>
    <row r="408" spans="2:16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</row>
    <row r="409" spans="2:16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</row>
    <row r="410" spans="2:16">
      <c r="B410" s="117"/>
      <c r="C410" s="117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</row>
    <row r="411" spans="2:16">
      <c r="B411" s="117"/>
      <c r="C411" s="117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</row>
    <row r="412" spans="2:16">
      <c r="B412" s="117"/>
      <c r="C412" s="117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</row>
    <row r="413" spans="2:16">
      <c r="B413" s="117"/>
      <c r="C413" s="117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</row>
    <row r="414" spans="2:16">
      <c r="B414" s="117"/>
      <c r="C414" s="117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</row>
    <row r="415" spans="2:16">
      <c r="B415" s="117"/>
      <c r="C415" s="117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</row>
    <row r="416" spans="2:16">
      <c r="B416" s="117"/>
      <c r="C416" s="117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</row>
    <row r="417" spans="2:16">
      <c r="B417" s="117"/>
      <c r="C417" s="117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</row>
    <row r="418" spans="2:16">
      <c r="B418" s="117"/>
      <c r="C418" s="117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</row>
    <row r="419" spans="2:16">
      <c r="B419" s="117"/>
      <c r="C419" s="117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</row>
    <row r="420" spans="2:16">
      <c r="B420" s="117"/>
      <c r="C420" s="117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</row>
    <row r="421" spans="2:16">
      <c r="B421" s="117"/>
      <c r="C421" s="117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</row>
    <row r="422" spans="2:16">
      <c r="B422" s="117"/>
      <c r="C422" s="117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</row>
    <row r="423" spans="2:16">
      <c r="B423" s="117"/>
      <c r="C423" s="117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</row>
    <row r="424" spans="2:16">
      <c r="B424" s="117"/>
      <c r="C424" s="117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</row>
    <row r="425" spans="2:16">
      <c r="B425" s="117"/>
      <c r="C425" s="117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</row>
    <row r="426" spans="2:16">
      <c r="B426" s="117"/>
      <c r="C426" s="117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</row>
    <row r="427" spans="2:16">
      <c r="B427" s="117"/>
      <c r="C427" s="117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</row>
    <row r="428" spans="2:16">
      <c r="B428" s="117"/>
      <c r="C428" s="117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</row>
    <row r="429" spans="2:16">
      <c r="B429" s="117"/>
      <c r="C429" s="117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</row>
    <row r="430" spans="2:16">
      <c r="B430" s="117"/>
      <c r="C430" s="117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</row>
    <row r="431" spans="2:16">
      <c r="B431" s="117"/>
      <c r="C431" s="117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</row>
    <row r="432" spans="2:16">
      <c r="B432" s="117"/>
      <c r="C432" s="117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</row>
    <row r="433" spans="2:16">
      <c r="B433" s="117"/>
      <c r="C433" s="117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</row>
    <row r="434" spans="2:16">
      <c r="B434" s="117"/>
      <c r="C434" s="117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</row>
    <row r="435" spans="2:16">
      <c r="B435" s="117"/>
      <c r="C435" s="117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</row>
    <row r="436" spans="2:16">
      <c r="B436" s="117"/>
      <c r="C436" s="117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</row>
    <row r="437" spans="2:16">
      <c r="B437" s="117"/>
      <c r="C437" s="117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</row>
    <row r="438" spans="2:16">
      <c r="B438" s="117"/>
      <c r="C438" s="117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</row>
    <row r="439" spans="2:16">
      <c r="B439" s="117"/>
      <c r="C439" s="117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</row>
    <row r="440" spans="2:16">
      <c r="B440" s="117"/>
      <c r="C440" s="117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</row>
    <row r="441" spans="2:16">
      <c r="B441" s="117"/>
      <c r="C441" s="117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</row>
    <row r="442" spans="2:16">
      <c r="B442" s="117"/>
      <c r="C442" s="117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</row>
    <row r="443" spans="2:16">
      <c r="B443" s="117"/>
      <c r="C443" s="117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</row>
    <row r="444" spans="2:16">
      <c r="B444" s="117"/>
      <c r="C444" s="117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</row>
    <row r="445" spans="2:16">
      <c r="B445" s="117"/>
      <c r="C445" s="117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</row>
    <row r="446" spans="2:16">
      <c r="B446" s="117"/>
      <c r="C446" s="117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</row>
    <row r="447" spans="2:16">
      <c r="B447" s="117"/>
      <c r="C447" s="117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</row>
    <row r="448" spans="2:16">
      <c r="B448" s="117"/>
      <c r="C448" s="117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</row>
    <row r="449" spans="2:16">
      <c r="B449" s="117"/>
      <c r="C449" s="117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</row>
    <row r="450" spans="2:16">
      <c r="B450" s="117"/>
      <c r="C450" s="117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</row>
    <row r="451" spans="2:16">
      <c r="B451" s="117"/>
      <c r="C451" s="117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</row>
    <row r="452" spans="2:16">
      <c r="B452" s="117"/>
      <c r="C452" s="117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91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6.140625" style="2" customWidth="1"/>
    <col min="4" max="4" width="9.140625" style="2" bestFit="1" customWidth="1"/>
    <col min="5" max="5" width="11.28515625" style="2" bestFit="1" customWidth="1"/>
    <col min="6" max="6" width="8.5703125" style="2" bestFit="1" customWidth="1"/>
    <col min="7" max="8" width="4.85546875" style="1" bestFit="1" customWidth="1"/>
    <col min="9" max="9" width="11.28515625" style="1" bestFit="1" customWidth="1"/>
    <col min="10" max="10" width="5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135</v>
      </c>
      <c r="C1" s="67" t="s" vm="1">
        <v>208</v>
      </c>
    </row>
    <row r="2" spans="2:19">
      <c r="B2" s="46" t="s">
        <v>134</v>
      </c>
      <c r="C2" s="67" t="s">
        <v>209</v>
      </c>
    </row>
    <row r="3" spans="2:19">
      <c r="B3" s="46" t="s">
        <v>136</v>
      </c>
      <c r="C3" s="67" t="s">
        <v>210</v>
      </c>
    </row>
    <row r="4" spans="2:19">
      <c r="B4" s="46" t="s">
        <v>137</v>
      </c>
      <c r="C4" s="67">
        <v>2144</v>
      </c>
    </row>
    <row r="6" spans="2:19" ht="26.25" customHeight="1">
      <c r="B6" s="149" t="s">
        <v>160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19" ht="26.25" customHeight="1">
      <c r="B7" s="149" t="s">
        <v>83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19" s="3" customFormat="1" ht="78.75">
      <c r="B8" s="21" t="s">
        <v>109</v>
      </c>
      <c r="C8" s="29" t="s">
        <v>42</v>
      </c>
      <c r="D8" s="29" t="s">
        <v>111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29" t="s">
        <v>186</v>
      </c>
      <c r="O8" s="29" t="s">
        <v>185</v>
      </c>
      <c r="P8" s="29" t="s">
        <v>104</v>
      </c>
      <c r="Q8" s="29" t="s">
        <v>54</v>
      </c>
      <c r="R8" s="29" t="s">
        <v>138</v>
      </c>
      <c r="S8" s="30" t="s">
        <v>140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193</v>
      </c>
      <c r="O9" s="31"/>
      <c r="P9" s="31" t="s">
        <v>189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141</v>
      </c>
    </row>
    <row r="11" spans="2:19" ht="20.25" customHeight="1">
      <c r="B11" s="90" t="s">
        <v>43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122">
        <v>6.2649999999999997E-2</v>
      </c>
      <c r="N11" s="83"/>
      <c r="O11" s="85"/>
      <c r="P11" s="83">
        <v>348.12198656000004</v>
      </c>
      <c r="Q11" s="73"/>
      <c r="R11" s="84">
        <v>1</v>
      </c>
      <c r="S11" s="84">
        <v>1.3292452922630041E-3</v>
      </c>
    </row>
    <row r="12" spans="2:19">
      <c r="B12" s="72" t="s">
        <v>181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122">
        <v>6.2649999999999997E-2</v>
      </c>
      <c r="N12" s="83"/>
      <c r="O12" s="85"/>
      <c r="P12" s="83">
        <v>348.12198656000004</v>
      </c>
      <c r="Q12" s="73"/>
      <c r="R12" s="84">
        <v>1</v>
      </c>
      <c r="S12" s="84">
        <v>1.3292452922630041E-3</v>
      </c>
    </row>
    <row r="13" spans="2:19">
      <c r="B13" s="75" t="s">
        <v>56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22">
        <v>6.2649999999999997E-2</v>
      </c>
      <c r="N13" s="83"/>
      <c r="O13" s="85"/>
      <c r="P13" s="83">
        <v>348.12198656000004</v>
      </c>
      <c r="Q13" s="73"/>
      <c r="R13" s="84">
        <v>1</v>
      </c>
      <c r="S13" s="84">
        <v>1.3292452922630041E-3</v>
      </c>
    </row>
    <row r="14" spans="2:19">
      <c r="B14" s="96" t="s">
        <v>1702</v>
      </c>
      <c r="C14" s="73">
        <v>1199157</v>
      </c>
      <c r="D14" s="133" t="s">
        <v>27</v>
      </c>
      <c r="E14" s="124">
        <v>520043027</v>
      </c>
      <c r="F14" s="133" t="s">
        <v>524</v>
      </c>
      <c r="G14" s="124" t="s">
        <v>492</v>
      </c>
      <c r="H14" s="124" t="s">
        <v>299</v>
      </c>
      <c r="I14" s="134">
        <v>45169</v>
      </c>
      <c r="J14" s="135">
        <v>1</v>
      </c>
      <c r="K14" s="133" t="s">
        <v>121</v>
      </c>
      <c r="L14" s="122">
        <v>6.2649999999999997E-2</v>
      </c>
      <c r="M14" s="122">
        <f>L14</f>
        <v>6.2649999999999997E-2</v>
      </c>
      <c r="N14" s="83">
        <v>347637.92800000007</v>
      </c>
      <c r="O14" s="85">
        <v>100.139242</v>
      </c>
      <c r="P14" s="83">
        <v>348.12198656000004</v>
      </c>
      <c r="Q14" s="73"/>
      <c r="R14" s="84">
        <v>1</v>
      </c>
      <c r="S14" s="84">
        <v>1.3292452922630041E-3</v>
      </c>
    </row>
    <row r="15" spans="2:19">
      <c r="B15" s="96"/>
      <c r="C15" s="73"/>
      <c r="D15" s="86"/>
      <c r="E15" s="73"/>
      <c r="F15" s="86"/>
      <c r="G15" s="73"/>
      <c r="H15" s="73"/>
      <c r="I15" s="95"/>
      <c r="J15" s="73"/>
      <c r="K15" s="86"/>
      <c r="L15" s="87"/>
      <c r="M15" s="73"/>
      <c r="N15" s="83"/>
      <c r="O15" s="85"/>
      <c r="P15" s="83"/>
      <c r="Q15" s="73"/>
      <c r="R15" s="84"/>
      <c r="S15" s="84"/>
    </row>
    <row r="16" spans="2:19">
      <c r="B16" s="121" t="s">
        <v>201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121" t="s">
        <v>105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121" t="s">
        <v>184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121" t="s">
        <v>192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2:19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2:19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2:19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2:19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2:19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2:19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2:19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2:19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2:19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2:19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2:19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2:19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2:19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2:19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2:19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2:19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2:19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2:19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2:19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2:19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2:19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2:19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2:19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2:19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2:19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</row>
    <row r="155" spans="2:19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</row>
    <row r="156" spans="2:19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</row>
    <row r="157" spans="2:19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58" spans="2:19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</row>
    <row r="159" spans="2:19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</row>
    <row r="160" spans="2:19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61" spans="2:19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</row>
    <row r="162" spans="2:19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2:19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2:19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2:19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</row>
    <row r="166" spans="2:19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</row>
    <row r="167" spans="2:19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</row>
    <row r="168" spans="2:19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2:19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</row>
    <row r="170" spans="2:19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</row>
    <row r="171" spans="2:19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</row>
    <row r="172" spans="2:19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</row>
    <row r="173" spans="2:19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</row>
    <row r="174" spans="2:19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</row>
    <row r="175" spans="2:19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</row>
    <row r="176" spans="2:19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</row>
    <row r="177" spans="2:19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</row>
    <row r="178" spans="2:19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</row>
    <row r="179" spans="2:19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</row>
    <row r="180" spans="2:19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</row>
    <row r="181" spans="2:19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</row>
    <row r="182" spans="2:19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</row>
    <row r="183" spans="2:19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</row>
    <row r="184" spans="2:19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</row>
    <row r="185" spans="2:19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</row>
    <row r="186" spans="2:19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</row>
    <row r="187" spans="2:19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</row>
    <row r="188" spans="2:19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</row>
    <row r="189" spans="2:19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</row>
    <row r="190" spans="2:19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</row>
    <row r="191" spans="2:19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</row>
    <row r="192" spans="2:19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</row>
    <row r="193" spans="2:19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</row>
    <row r="194" spans="2:19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</row>
    <row r="195" spans="2:19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</row>
    <row r="196" spans="2:19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2:19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</row>
    <row r="198" spans="2:19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</row>
    <row r="199" spans="2:19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</row>
    <row r="200" spans="2:19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</row>
    <row r="201" spans="2:19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</row>
    <row r="202" spans="2:19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</row>
    <row r="203" spans="2:19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</row>
    <row r="204" spans="2:19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</row>
    <row r="205" spans="2:19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</row>
    <row r="206" spans="2:19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</row>
    <row r="207" spans="2:19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</row>
    <row r="208" spans="2:19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</row>
    <row r="209" spans="2:19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</row>
    <row r="210" spans="2:19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</row>
    <row r="211" spans="2:19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</row>
    <row r="212" spans="2:19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</row>
    <row r="213" spans="2:19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</row>
    <row r="214" spans="2:19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</row>
    <row r="215" spans="2:19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</row>
    <row r="216" spans="2:19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</row>
    <row r="217" spans="2:19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</row>
    <row r="218" spans="2:19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</row>
    <row r="219" spans="2:19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</row>
    <row r="220" spans="2:19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</row>
    <row r="221" spans="2:19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</row>
    <row r="222" spans="2:19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</row>
    <row r="223" spans="2:19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</row>
    <row r="224" spans="2:19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</row>
    <row r="225" spans="2:19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</row>
    <row r="226" spans="2:19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</row>
    <row r="227" spans="2:19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</row>
    <row r="228" spans="2:19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</row>
    <row r="229" spans="2:19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</row>
    <row r="230" spans="2:19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</row>
    <row r="231" spans="2:19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</row>
    <row r="232" spans="2:19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</row>
    <row r="233" spans="2:19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</row>
    <row r="234" spans="2:19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</row>
    <row r="235" spans="2:19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</row>
    <row r="236" spans="2:19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</row>
    <row r="237" spans="2:19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</row>
    <row r="238" spans="2:19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</row>
    <row r="239" spans="2:19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</row>
    <row r="240" spans="2:19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</row>
    <row r="241" spans="2:19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</row>
    <row r="242" spans="2:19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</row>
    <row r="243" spans="2:19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</row>
    <row r="244" spans="2:19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</row>
    <row r="245" spans="2:19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</row>
    <row r="246" spans="2:19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</row>
    <row r="247" spans="2:19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</row>
    <row r="248" spans="2:19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</row>
    <row r="249" spans="2:19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</row>
    <row r="250" spans="2:19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</row>
    <row r="251" spans="2:19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</row>
    <row r="252" spans="2:19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</row>
    <row r="253" spans="2:19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</row>
    <row r="254" spans="2:19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</row>
    <row r="255" spans="2:19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</row>
    <row r="256" spans="2:19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</row>
    <row r="257" spans="2:19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</row>
    <row r="258" spans="2:19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</row>
    <row r="259" spans="2:19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</row>
    <row r="260" spans="2:19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</row>
    <row r="261" spans="2:19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</row>
    <row r="262" spans="2:19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</row>
    <row r="263" spans="2:19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</row>
    <row r="264" spans="2:19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</row>
    <row r="265" spans="2:19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</row>
    <row r="266" spans="2:19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</row>
    <row r="267" spans="2:19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</row>
    <row r="268" spans="2:19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</row>
    <row r="269" spans="2:19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</row>
    <row r="270" spans="2:19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</row>
    <row r="271" spans="2:19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</row>
    <row r="272" spans="2:19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</row>
    <row r="273" spans="2:19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</row>
    <row r="274" spans="2:19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</row>
    <row r="275" spans="2:19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</row>
    <row r="276" spans="2:19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</row>
    <row r="277" spans="2:19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</row>
    <row r="278" spans="2:19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</row>
    <row r="279" spans="2:19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</row>
    <row r="280" spans="2:19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</row>
    <row r="281" spans="2:19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</row>
    <row r="282" spans="2:19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</row>
    <row r="283" spans="2:19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</row>
    <row r="284" spans="2:19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</row>
    <row r="285" spans="2:19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</row>
    <row r="286" spans="2:19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</row>
    <row r="287" spans="2:19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</row>
    <row r="288" spans="2:19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</row>
    <row r="289" spans="2:19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</row>
    <row r="290" spans="2:19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</row>
    <row r="291" spans="2:19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</row>
    <row r="292" spans="2:19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</row>
    <row r="293" spans="2:19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</row>
    <row r="294" spans="2:19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</row>
    <row r="295" spans="2:19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</row>
    <row r="296" spans="2:19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</row>
    <row r="297" spans="2:19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</row>
    <row r="298" spans="2:19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</row>
    <row r="299" spans="2:19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</row>
    <row r="300" spans="2:19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</row>
    <row r="301" spans="2:19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</row>
    <row r="302" spans="2:19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</row>
    <row r="303" spans="2:19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</row>
    <row r="304" spans="2:19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</row>
    <row r="305" spans="2:19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</row>
    <row r="306" spans="2:19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</row>
    <row r="307" spans="2:19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</row>
    <row r="308" spans="2:19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</row>
    <row r="309" spans="2:19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</row>
    <row r="310" spans="2:19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</row>
    <row r="311" spans="2:19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B389" s="41"/>
      <c r="D389" s="1"/>
      <c r="E389" s="1"/>
      <c r="F389" s="1"/>
    </row>
    <row r="390" spans="2:6">
      <c r="B390" s="41"/>
      <c r="D390" s="1"/>
      <c r="E390" s="1"/>
      <c r="F390" s="1"/>
    </row>
    <row r="391" spans="2:6">
      <c r="B391" s="3"/>
      <c r="D391" s="1"/>
      <c r="E391" s="1"/>
      <c r="F391" s="1"/>
    </row>
  </sheetData>
  <sheetProtection sheet="1" objects="1" scenarios="1"/>
  <mergeCells count="2">
    <mergeCell ref="B6:S6"/>
    <mergeCell ref="B7:S7"/>
  </mergeCells>
  <phoneticPr fontId="3" type="noConversion"/>
  <dataValidations count="2">
    <dataValidation allowBlank="1" showInputMessage="1" showErrorMessage="1" sqref="C5:C1048576 A1:B1048576 D14:F14 D15:M22 I14:M14 D1:M13 N1:XFD22 D23:XFD1048576" xr:uid="{00000000-0002-0000-0D00-000000000000}"/>
    <dataValidation type="list" allowBlank="1" showInputMessage="1" showErrorMessage="1" sqref="H14" xr:uid="{00000000-0002-0000-0D00-000001000000}">
      <formula1>#REF!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>
      <selection activeCell="M26" sqref="M26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1.285156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8554687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11.85546875" style="1" bestFit="1" customWidth="1"/>
    <col min="16" max="16" width="9" style="1" bestFit="1" customWidth="1"/>
    <col min="17" max="17" width="7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135</v>
      </c>
      <c r="C1" s="67" t="s" vm="1">
        <v>208</v>
      </c>
    </row>
    <row r="2" spans="2:30">
      <c r="B2" s="46" t="s">
        <v>134</v>
      </c>
      <c r="C2" s="67" t="s">
        <v>209</v>
      </c>
    </row>
    <row r="3" spans="2:30">
      <c r="B3" s="46" t="s">
        <v>136</v>
      </c>
      <c r="C3" s="67" t="s">
        <v>210</v>
      </c>
    </row>
    <row r="4" spans="2:30">
      <c r="B4" s="46" t="s">
        <v>137</v>
      </c>
      <c r="C4" s="67">
        <v>2144</v>
      </c>
    </row>
    <row r="6" spans="2:30" ht="26.25" customHeight="1">
      <c r="B6" s="149" t="s">
        <v>160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30" ht="26.25" customHeight="1">
      <c r="B7" s="149" t="s">
        <v>84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30" s="3" customFormat="1" ht="78.75">
      <c r="B8" s="21" t="s">
        <v>109</v>
      </c>
      <c r="C8" s="29" t="s">
        <v>42</v>
      </c>
      <c r="D8" s="29" t="s">
        <v>111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58" t="s">
        <v>186</v>
      </c>
      <c r="O8" s="29" t="s">
        <v>185</v>
      </c>
      <c r="P8" s="29" t="s">
        <v>104</v>
      </c>
      <c r="Q8" s="29" t="s">
        <v>54</v>
      </c>
      <c r="R8" s="29" t="s">
        <v>138</v>
      </c>
      <c r="S8" s="30" t="s">
        <v>140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193</v>
      </c>
      <c r="O9" s="31"/>
      <c r="P9" s="31" t="s">
        <v>189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141</v>
      </c>
      <c r="AA10" s="1"/>
    </row>
    <row r="11" spans="2:30" s="4" customFormat="1" ht="18" customHeight="1">
      <c r="B11" s="97" t="s">
        <v>48</v>
      </c>
      <c r="C11" s="69"/>
      <c r="D11" s="69"/>
      <c r="E11" s="69"/>
      <c r="F11" s="69"/>
      <c r="G11" s="69"/>
      <c r="H11" s="69"/>
      <c r="I11" s="69"/>
      <c r="J11" s="79">
        <v>4.7713039813017</v>
      </c>
      <c r="K11" s="69"/>
      <c r="L11" s="69"/>
      <c r="M11" s="78">
        <v>4.9305550268269452E-2</v>
      </c>
      <c r="N11" s="77"/>
      <c r="O11" s="79"/>
      <c r="P11" s="77">
        <v>3088.6569155330003</v>
      </c>
      <c r="Q11" s="69"/>
      <c r="R11" s="78">
        <f>IFERROR(P11/$P$11,0)</f>
        <v>1</v>
      </c>
      <c r="S11" s="78">
        <f>P11/'סכום נכסי הקרן'!$C$42</f>
        <v>1.1792995140012566E-2</v>
      </c>
      <c r="AA11" s="1"/>
      <c r="AD11" s="1"/>
    </row>
    <row r="12" spans="2:30" ht="17.25" customHeight="1">
      <c r="B12" s="98" t="s">
        <v>181</v>
      </c>
      <c r="C12" s="71"/>
      <c r="D12" s="71"/>
      <c r="E12" s="71"/>
      <c r="F12" s="71"/>
      <c r="G12" s="71"/>
      <c r="H12" s="71"/>
      <c r="I12" s="71"/>
      <c r="J12" s="82">
        <v>4.3439338099355842</v>
      </c>
      <c r="K12" s="71"/>
      <c r="L12" s="71"/>
      <c r="M12" s="81">
        <v>4.8081375083874285E-2</v>
      </c>
      <c r="N12" s="80"/>
      <c r="O12" s="82"/>
      <c r="P12" s="80">
        <v>2912.5164110490005</v>
      </c>
      <c r="Q12" s="71"/>
      <c r="R12" s="81">
        <f t="shared" ref="R12:R41" si="0">IFERROR(P12/$P$11,0)</f>
        <v>0.9429718128944069</v>
      </c>
      <c r="S12" s="81">
        <f>P12/'סכום נכסי הקרן'!$C$42</f>
        <v>1.1120462006632581E-2</v>
      </c>
    </row>
    <row r="13" spans="2:30">
      <c r="B13" s="99" t="s">
        <v>55</v>
      </c>
      <c r="C13" s="71"/>
      <c r="D13" s="71"/>
      <c r="E13" s="71"/>
      <c r="F13" s="71"/>
      <c r="G13" s="71"/>
      <c r="H13" s="71"/>
      <c r="I13" s="71"/>
      <c r="J13" s="82">
        <v>6.4764085343795008</v>
      </c>
      <c r="K13" s="71"/>
      <c r="L13" s="71"/>
      <c r="M13" s="81">
        <v>3.1258598558164354E-2</v>
      </c>
      <c r="N13" s="80"/>
      <c r="O13" s="82"/>
      <c r="P13" s="80">
        <v>1262.2587071540001</v>
      </c>
      <c r="Q13" s="71"/>
      <c r="R13" s="81">
        <f t="shared" si="0"/>
        <v>0.40867559644000667</v>
      </c>
      <c r="S13" s="81">
        <f>P13/'סכום נכסי הקרן'!$C$42</f>
        <v>4.8195093226587353E-3</v>
      </c>
    </row>
    <row r="14" spans="2:30">
      <c r="B14" s="100" t="s">
        <v>1186</v>
      </c>
      <c r="C14" s="73" t="s">
        <v>1187</v>
      </c>
      <c r="D14" s="133" t="s">
        <v>27</v>
      </c>
      <c r="E14" s="73" t="s">
        <v>297</v>
      </c>
      <c r="F14" s="86" t="s">
        <v>118</v>
      </c>
      <c r="G14" s="73" t="s">
        <v>298</v>
      </c>
      <c r="H14" s="73" t="s">
        <v>299</v>
      </c>
      <c r="I14" s="95">
        <v>39076</v>
      </c>
      <c r="J14" s="85">
        <v>5.7299999999927236</v>
      </c>
      <c r="K14" s="86" t="s">
        <v>122</v>
      </c>
      <c r="L14" s="87">
        <v>4.9000000000000002E-2</v>
      </c>
      <c r="M14" s="84">
        <v>2.7899999999947241E-2</v>
      </c>
      <c r="N14" s="83">
        <v>185658.47768000004</v>
      </c>
      <c r="O14" s="85">
        <v>156.19</v>
      </c>
      <c r="P14" s="83">
        <v>289.97996550699997</v>
      </c>
      <c r="Q14" s="84">
        <v>1.1484017689080294E-4</v>
      </c>
      <c r="R14" s="84">
        <f t="shared" si="0"/>
        <v>9.3885456830338498E-2</v>
      </c>
      <c r="S14" s="84">
        <f>P14/'סכום נכסי הקרן'!$C$42</f>
        <v>1.1071907361180416E-3</v>
      </c>
    </row>
    <row r="15" spans="2:30">
      <c r="B15" s="100" t="s">
        <v>1188</v>
      </c>
      <c r="C15" s="73" t="s">
        <v>1189</v>
      </c>
      <c r="D15" s="133" t="s">
        <v>27</v>
      </c>
      <c r="E15" s="73" t="s">
        <v>297</v>
      </c>
      <c r="F15" s="86" t="s">
        <v>118</v>
      </c>
      <c r="G15" s="73" t="s">
        <v>298</v>
      </c>
      <c r="H15" s="73" t="s">
        <v>299</v>
      </c>
      <c r="I15" s="95">
        <v>40738</v>
      </c>
      <c r="J15" s="85">
        <v>10.040000000000752</v>
      </c>
      <c r="K15" s="86" t="s">
        <v>122</v>
      </c>
      <c r="L15" s="87">
        <v>4.0999999999999995E-2</v>
      </c>
      <c r="M15" s="84">
        <v>2.8399999999990783E-2</v>
      </c>
      <c r="N15" s="83">
        <v>364362.16478500003</v>
      </c>
      <c r="O15" s="85">
        <v>131.04</v>
      </c>
      <c r="P15" s="83">
        <v>477.46020626600006</v>
      </c>
      <c r="Q15" s="84">
        <v>1.0033978684012389E-4</v>
      </c>
      <c r="R15" s="84">
        <f t="shared" si="0"/>
        <v>0.15458505729944635</v>
      </c>
      <c r="S15" s="84">
        <f>P15/'סכום נכסי הקרן'!$C$42</f>
        <v>1.8230208294509349E-3</v>
      </c>
    </row>
    <row r="16" spans="2:30">
      <c r="B16" s="100" t="s">
        <v>1190</v>
      </c>
      <c r="C16" s="73" t="s">
        <v>1191</v>
      </c>
      <c r="D16" s="133" t="s">
        <v>27</v>
      </c>
      <c r="E16" s="73" t="s">
        <v>1192</v>
      </c>
      <c r="F16" s="86" t="s">
        <v>524</v>
      </c>
      <c r="G16" s="73" t="s">
        <v>291</v>
      </c>
      <c r="H16" s="73" t="s">
        <v>120</v>
      </c>
      <c r="I16" s="95">
        <v>42795</v>
      </c>
      <c r="J16" s="85">
        <v>5.5199999999946936</v>
      </c>
      <c r="K16" s="86" t="s">
        <v>122</v>
      </c>
      <c r="L16" s="87">
        <v>2.1400000000000002E-2</v>
      </c>
      <c r="M16" s="84">
        <v>2.2899999999932884E-2</v>
      </c>
      <c r="N16" s="83">
        <v>114287.08892500002</v>
      </c>
      <c r="O16" s="85">
        <v>112.13</v>
      </c>
      <c r="P16" s="83">
        <v>128.15011513400003</v>
      </c>
      <c r="Q16" s="84">
        <v>2.9305508159146944E-4</v>
      </c>
      <c r="R16" s="84">
        <f t="shared" si="0"/>
        <v>4.149056325729384E-2</v>
      </c>
      <c r="S16" s="84">
        <f>P16/'סכום נכסי הקרן'!$C$42</f>
        <v>4.8929801084965027E-4</v>
      </c>
    </row>
    <row r="17" spans="2:19">
      <c r="B17" s="100" t="s">
        <v>1193</v>
      </c>
      <c r="C17" s="73" t="s">
        <v>1194</v>
      </c>
      <c r="D17" s="133" t="s">
        <v>27</v>
      </c>
      <c r="E17" s="73" t="s">
        <v>289</v>
      </c>
      <c r="F17" s="86" t="s">
        <v>290</v>
      </c>
      <c r="G17" s="73" t="s">
        <v>321</v>
      </c>
      <c r="H17" s="73" t="s">
        <v>299</v>
      </c>
      <c r="I17" s="95">
        <v>36489</v>
      </c>
      <c r="J17" s="85">
        <v>2.8300000048740075</v>
      </c>
      <c r="K17" s="86" t="s">
        <v>122</v>
      </c>
      <c r="L17" s="87">
        <v>6.0499999999999998E-2</v>
      </c>
      <c r="M17" s="84">
        <v>2.0500000000000004E-2</v>
      </c>
      <c r="N17" s="83">
        <v>71.575083000000006</v>
      </c>
      <c r="O17" s="85">
        <v>171.99</v>
      </c>
      <c r="P17" s="83">
        <v>0.12310198000000003</v>
      </c>
      <c r="Q17" s="73"/>
      <c r="R17" s="84">
        <f t="shared" si="0"/>
        <v>3.9856152161450628E-5</v>
      </c>
      <c r="S17" s="84">
        <f>P17/'סכום נכסי הקרן'!$C$42</f>
        <v>4.7002340873958867E-7</v>
      </c>
    </row>
    <row r="18" spans="2:19">
      <c r="B18" s="100" t="s">
        <v>1195</v>
      </c>
      <c r="C18" s="73" t="s">
        <v>1196</v>
      </c>
      <c r="D18" s="133" t="s">
        <v>27</v>
      </c>
      <c r="E18" s="73" t="s">
        <v>318</v>
      </c>
      <c r="F18" s="86" t="s">
        <v>118</v>
      </c>
      <c r="G18" s="73" t="s">
        <v>310</v>
      </c>
      <c r="H18" s="73" t="s">
        <v>120</v>
      </c>
      <c r="I18" s="95">
        <v>39084</v>
      </c>
      <c r="J18" s="85">
        <v>1.6700000000233861</v>
      </c>
      <c r="K18" s="86" t="s">
        <v>122</v>
      </c>
      <c r="L18" s="87">
        <v>5.5999999999999994E-2</v>
      </c>
      <c r="M18" s="84">
        <v>2.7700000000132185E-2</v>
      </c>
      <c r="N18" s="83">
        <v>34433.453350000011</v>
      </c>
      <c r="O18" s="85">
        <v>142.81</v>
      </c>
      <c r="P18" s="83">
        <v>49.174412655000005</v>
      </c>
      <c r="Q18" s="84">
        <v>7.9888564958256614E-5</v>
      </c>
      <c r="R18" s="84">
        <f t="shared" si="0"/>
        <v>1.5920969534589477E-2</v>
      </c>
      <c r="S18" s="84">
        <f>P18/'סכום נכסי הקרן'!$C$42</f>
        <v>1.8775591634570185E-4</v>
      </c>
    </row>
    <row r="19" spans="2:19">
      <c r="B19" s="100" t="s">
        <v>1197</v>
      </c>
      <c r="C19" s="73" t="s">
        <v>1198</v>
      </c>
      <c r="D19" s="133" t="s">
        <v>27</v>
      </c>
      <c r="E19" s="73" t="s">
        <v>1199</v>
      </c>
      <c r="F19" s="86" t="s">
        <v>118</v>
      </c>
      <c r="G19" s="73" t="s">
        <v>390</v>
      </c>
      <c r="H19" s="73" t="s">
        <v>299</v>
      </c>
      <c r="I19" s="95">
        <v>45152</v>
      </c>
      <c r="J19" s="85">
        <v>3.6499999999821515</v>
      </c>
      <c r="K19" s="86" t="s">
        <v>122</v>
      </c>
      <c r="L19" s="87">
        <v>3.6400000000000002E-2</v>
      </c>
      <c r="M19" s="84">
        <v>3.7199999999809615E-2</v>
      </c>
      <c r="N19" s="83">
        <v>83166.400000000009</v>
      </c>
      <c r="O19" s="85">
        <v>101.05</v>
      </c>
      <c r="P19" s="83">
        <v>84.039649030000021</v>
      </c>
      <c r="Q19" s="84">
        <v>1.6827060427887554E-4</v>
      </c>
      <c r="R19" s="84">
        <f t="shared" si="0"/>
        <v>2.7209124007059732E-2</v>
      </c>
      <c r="S19" s="84">
        <f>P19/'סכום נכסי הקרן'!$C$42</f>
        <v>3.2087706717925468E-4</v>
      </c>
    </row>
    <row r="20" spans="2:19">
      <c r="B20" s="100" t="s">
        <v>1200</v>
      </c>
      <c r="C20" s="73" t="s">
        <v>1201</v>
      </c>
      <c r="D20" s="133" t="s">
        <v>27</v>
      </c>
      <c r="E20" s="73" t="s">
        <v>1202</v>
      </c>
      <c r="F20" s="86" t="s">
        <v>290</v>
      </c>
      <c r="G20" s="73" t="s">
        <v>393</v>
      </c>
      <c r="H20" s="73" t="s">
        <v>120</v>
      </c>
      <c r="I20" s="95">
        <v>44381</v>
      </c>
      <c r="J20" s="85">
        <v>2.7299999999881845</v>
      </c>
      <c r="K20" s="86" t="s">
        <v>122</v>
      </c>
      <c r="L20" s="87">
        <v>8.5000000000000006E-3</v>
      </c>
      <c r="M20" s="84">
        <v>4.3799999999867438E-2</v>
      </c>
      <c r="N20" s="83">
        <v>103958.00000000001</v>
      </c>
      <c r="O20" s="85">
        <v>100.14</v>
      </c>
      <c r="P20" s="83">
        <v>104.10353675100002</v>
      </c>
      <c r="Q20" s="84">
        <v>3.2486875000000006E-4</v>
      </c>
      <c r="R20" s="84">
        <f t="shared" si="0"/>
        <v>3.3705115070391423E-2</v>
      </c>
      <c r="S20" s="84">
        <f>P20/'סכום נכסי הקרן'!$C$42</f>
        <v>3.9748425821869039E-4</v>
      </c>
    </row>
    <row r="21" spans="2:19">
      <c r="B21" s="100" t="s">
        <v>1203</v>
      </c>
      <c r="C21" s="73" t="s">
        <v>1204</v>
      </c>
      <c r="D21" s="133" t="s">
        <v>27</v>
      </c>
      <c r="E21" s="73" t="s">
        <v>1205</v>
      </c>
      <c r="F21" s="86" t="s">
        <v>442</v>
      </c>
      <c r="G21" s="73" t="s">
        <v>510</v>
      </c>
      <c r="H21" s="73"/>
      <c r="I21" s="95">
        <v>39104</v>
      </c>
      <c r="J21" s="85">
        <v>2.6599999998638917</v>
      </c>
      <c r="K21" s="86" t="s">
        <v>122</v>
      </c>
      <c r="L21" s="87">
        <v>5.5999999999999994E-2</v>
      </c>
      <c r="M21" s="136">
        <v>0</v>
      </c>
      <c r="N21" s="83">
        <v>44046.130396000008</v>
      </c>
      <c r="O21" s="85">
        <v>13.344352000000001</v>
      </c>
      <c r="P21" s="83">
        <v>5.8776705300000005</v>
      </c>
      <c r="Q21" s="84">
        <v>1.171496773584665E-4</v>
      </c>
      <c r="R21" s="84">
        <f t="shared" si="0"/>
        <v>1.9029858902233265E-3</v>
      </c>
      <c r="S21" s="84">
        <f>P21/'סכום נכסי הקרן'!$C$42</f>
        <v>2.2441903354916177E-5</v>
      </c>
    </row>
    <row r="22" spans="2:19">
      <c r="B22" s="100" t="s">
        <v>1206</v>
      </c>
      <c r="C22" s="73" t="s">
        <v>1207</v>
      </c>
      <c r="D22" s="133" t="s">
        <v>27</v>
      </c>
      <c r="E22" s="73" t="s">
        <v>1208</v>
      </c>
      <c r="F22" s="86" t="s">
        <v>119</v>
      </c>
      <c r="G22" s="73" t="s">
        <v>510</v>
      </c>
      <c r="H22" s="73"/>
      <c r="I22" s="95">
        <v>45132</v>
      </c>
      <c r="J22" s="85">
        <v>2.6200000000030808</v>
      </c>
      <c r="K22" s="86" t="s">
        <v>122</v>
      </c>
      <c r="L22" s="87">
        <v>4.2500000000000003E-2</v>
      </c>
      <c r="M22" s="84">
        <v>4.5700000000034852E-2</v>
      </c>
      <c r="N22" s="83">
        <v>122907.58483100003</v>
      </c>
      <c r="O22" s="85">
        <v>100.36</v>
      </c>
      <c r="P22" s="83">
        <v>123.35004930100004</v>
      </c>
      <c r="Q22" s="84">
        <v>5.3311794917921965E-4</v>
      </c>
      <c r="R22" s="84">
        <f t="shared" si="0"/>
        <v>3.9936468398502553E-2</v>
      </c>
      <c r="S22" s="84">
        <f>P22/'סכום נכסי הקרן'!$C$42</f>
        <v>4.7097057773280607E-4</v>
      </c>
    </row>
    <row r="23" spans="2:19">
      <c r="B23" s="101"/>
      <c r="C23" s="73"/>
      <c r="D23" s="73"/>
      <c r="E23" s="73"/>
      <c r="F23" s="73"/>
      <c r="G23" s="73"/>
      <c r="H23" s="73"/>
      <c r="I23" s="73"/>
      <c r="J23" s="85"/>
      <c r="K23" s="73"/>
      <c r="L23" s="73"/>
      <c r="M23" s="84"/>
      <c r="N23" s="83"/>
      <c r="O23" s="85"/>
      <c r="P23" s="73"/>
      <c r="Q23" s="73"/>
      <c r="R23" s="84"/>
      <c r="S23" s="73"/>
    </row>
    <row r="24" spans="2:19">
      <c r="B24" s="99" t="s">
        <v>56</v>
      </c>
      <c r="C24" s="71"/>
      <c r="D24" s="71"/>
      <c r="E24" s="71"/>
      <c r="F24" s="71"/>
      <c r="G24" s="71"/>
      <c r="H24" s="71"/>
      <c r="I24" s="71"/>
      <c r="J24" s="82">
        <v>2.6068336471547005</v>
      </c>
      <c r="K24" s="71"/>
      <c r="L24" s="71"/>
      <c r="M24" s="81">
        <v>6.1738362163128738E-2</v>
      </c>
      <c r="N24" s="80"/>
      <c r="O24" s="82"/>
      <c r="P24" s="80">
        <f>SUM(P25:P33)</f>
        <v>1645.3216524100001</v>
      </c>
      <c r="Q24" s="71"/>
      <c r="R24" s="81">
        <f t="shared" si="0"/>
        <v>0.53269809415723723</v>
      </c>
      <c r="S24" s="81">
        <f>P24/'סכום נכסי הקרן'!$C$42</f>
        <v>6.2821060354902548E-3</v>
      </c>
    </row>
    <row r="25" spans="2:19">
      <c r="B25" s="100" t="s">
        <v>1209</v>
      </c>
      <c r="C25" s="73" t="s">
        <v>1210</v>
      </c>
      <c r="D25" s="133" t="s">
        <v>27</v>
      </c>
      <c r="E25" s="73" t="s">
        <v>289</v>
      </c>
      <c r="F25" s="86" t="s">
        <v>290</v>
      </c>
      <c r="G25" s="73" t="s">
        <v>298</v>
      </c>
      <c r="H25" s="73" t="s">
        <v>299</v>
      </c>
      <c r="I25" s="95">
        <v>45141</v>
      </c>
      <c r="J25" s="85">
        <v>2.900000000003883</v>
      </c>
      <c r="K25" s="86" t="s">
        <v>122</v>
      </c>
      <c r="L25" s="87">
        <v>7.0499999999999993E-2</v>
      </c>
      <c r="M25" s="84">
        <v>6.8099999999999994E-2</v>
      </c>
      <c r="N25" s="83">
        <v>231490.41356500002</v>
      </c>
      <c r="O25" s="85">
        <v>100.13</v>
      </c>
      <c r="P25" s="83">
        <v>231.79138189900002</v>
      </c>
      <c r="Q25" s="84">
        <v>4.8116176500146281E-4</v>
      </c>
      <c r="R25" s="84">
        <f t="shared" si="0"/>
        <v>7.5046011336937515E-2</v>
      </c>
      <c r="S25" s="84">
        <f>P25/'סכום נכסי הקרן'!$C$42</f>
        <v>8.8501724697383221E-4</v>
      </c>
    </row>
    <row r="26" spans="2:19">
      <c r="B26" s="100" t="s">
        <v>1211</v>
      </c>
      <c r="C26" s="73" t="s">
        <v>1212</v>
      </c>
      <c r="D26" s="133" t="s">
        <v>27</v>
      </c>
      <c r="E26" s="73" t="s">
        <v>1192</v>
      </c>
      <c r="F26" s="86" t="s">
        <v>524</v>
      </c>
      <c r="G26" s="73" t="s">
        <v>291</v>
      </c>
      <c r="H26" s="73" t="s">
        <v>120</v>
      </c>
      <c r="I26" s="95">
        <v>42795</v>
      </c>
      <c r="J26" s="85">
        <v>5.0899999999988674</v>
      </c>
      <c r="K26" s="86" t="s">
        <v>122</v>
      </c>
      <c r="L26" s="87">
        <v>3.7400000000000003E-2</v>
      </c>
      <c r="M26" s="84">
        <v>5.3899999999979985E-2</v>
      </c>
      <c r="N26" s="83">
        <v>124347.82550500002</v>
      </c>
      <c r="O26" s="85">
        <v>92.43</v>
      </c>
      <c r="P26" s="83">
        <v>114.93469785700002</v>
      </c>
      <c r="Q26" s="84">
        <v>1.9984187595445654E-4</v>
      </c>
      <c r="R26" s="84">
        <f t="shared" si="0"/>
        <v>3.7211869430686211E-2</v>
      </c>
      <c r="S26" s="84">
        <f>P26/'סכום נכסי הקרן'!$C$42</f>
        <v>4.3883939534686468E-4</v>
      </c>
    </row>
    <row r="27" spans="2:19">
      <c r="B27" s="100" t="s">
        <v>1213</v>
      </c>
      <c r="C27" s="73" t="s">
        <v>1214</v>
      </c>
      <c r="D27" s="133" t="s">
        <v>27</v>
      </c>
      <c r="E27" s="73" t="s">
        <v>1192</v>
      </c>
      <c r="F27" s="86" t="s">
        <v>524</v>
      </c>
      <c r="G27" s="73" t="s">
        <v>291</v>
      </c>
      <c r="H27" s="73" t="s">
        <v>120</v>
      </c>
      <c r="I27" s="95">
        <v>42795</v>
      </c>
      <c r="J27" s="85">
        <v>1.4200000000002684</v>
      </c>
      <c r="K27" s="86" t="s">
        <v>122</v>
      </c>
      <c r="L27" s="87">
        <v>2.5000000000000001E-2</v>
      </c>
      <c r="M27" s="84">
        <v>5.1899999999985263E-2</v>
      </c>
      <c r="N27" s="83">
        <v>309163.62643900007</v>
      </c>
      <c r="O27" s="85">
        <v>96.5</v>
      </c>
      <c r="P27" s="83">
        <v>298.342902976</v>
      </c>
      <c r="Q27" s="84">
        <v>7.5766941152203703E-4</v>
      </c>
      <c r="R27" s="84">
        <f t="shared" si="0"/>
        <v>9.6593085970675341E-2</v>
      </c>
      <c r="S27" s="84">
        <f>P27/'סכום נכסי הקרן'!$C$42</f>
        <v>1.1391217934109902E-3</v>
      </c>
    </row>
    <row r="28" spans="2:19">
      <c r="B28" s="100" t="s">
        <v>1215</v>
      </c>
      <c r="C28" s="73" t="s">
        <v>1216</v>
      </c>
      <c r="D28" s="133" t="s">
        <v>27</v>
      </c>
      <c r="E28" s="73" t="s">
        <v>1217</v>
      </c>
      <c r="F28" s="86" t="s">
        <v>302</v>
      </c>
      <c r="G28" s="73" t="s">
        <v>329</v>
      </c>
      <c r="H28" s="73" t="s">
        <v>120</v>
      </c>
      <c r="I28" s="95">
        <v>42598</v>
      </c>
      <c r="J28" s="85">
        <v>2.4699999999997275</v>
      </c>
      <c r="K28" s="86" t="s">
        <v>122</v>
      </c>
      <c r="L28" s="87">
        <v>3.1E-2</v>
      </c>
      <c r="M28" s="84">
        <v>5.5599999999990317E-2</v>
      </c>
      <c r="N28" s="83">
        <v>350111.90301100007</v>
      </c>
      <c r="O28" s="85">
        <v>94.4</v>
      </c>
      <c r="P28" s="83">
        <v>330.50563644700009</v>
      </c>
      <c r="Q28" s="84">
        <v>4.9652036926551408E-4</v>
      </c>
      <c r="R28" s="84">
        <f t="shared" si="0"/>
        <v>0.10700626372093053</v>
      </c>
      <c r="S28" s="84">
        <f>P28/'סכום נכסי הקרן'!$C$42</f>
        <v>1.2619243480118368E-3</v>
      </c>
    </row>
    <row r="29" spans="2:19">
      <c r="B29" s="100" t="s">
        <v>1218</v>
      </c>
      <c r="C29" s="73" t="s">
        <v>1219</v>
      </c>
      <c r="D29" s="133" t="s">
        <v>27</v>
      </c>
      <c r="E29" s="73" t="s">
        <v>1220</v>
      </c>
      <c r="F29" s="86" t="s">
        <v>517</v>
      </c>
      <c r="G29" s="73" t="s">
        <v>390</v>
      </c>
      <c r="H29" s="73" t="s">
        <v>299</v>
      </c>
      <c r="I29" s="95">
        <v>44007</v>
      </c>
      <c r="J29" s="85">
        <v>3.6799999999936026</v>
      </c>
      <c r="K29" s="86" t="s">
        <v>122</v>
      </c>
      <c r="L29" s="87">
        <v>3.3500000000000002E-2</v>
      </c>
      <c r="M29" s="84">
        <v>6.8399999999868039E-2</v>
      </c>
      <c r="N29" s="83">
        <v>224312.38712500001</v>
      </c>
      <c r="O29" s="85">
        <v>89.2</v>
      </c>
      <c r="P29" s="83">
        <v>200.08664682100004</v>
      </c>
      <c r="Q29" s="84">
        <v>2.8039048390625002E-4</v>
      </c>
      <c r="R29" s="84">
        <f t="shared" si="0"/>
        <v>6.4781117583748105E-2</v>
      </c>
      <c r="S29" s="84">
        <f>P29/'סכום נכסי הקרן'!$C$42</f>
        <v>7.639634048297241E-4</v>
      </c>
    </row>
    <row r="30" spans="2:19">
      <c r="B30" s="100" t="s">
        <v>1221</v>
      </c>
      <c r="C30" s="73" t="s">
        <v>1222</v>
      </c>
      <c r="D30" s="133" t="s">
        <v>27</v>
      </c>
      <c r="E30" s="73" t="s">
        <v>1223</v>
      </c>
      <c r="F30" s="86" t="s">
        <v>302</v>
      </c>
      <c r="G30" s="73" t="s">
        <v>434</v>
      </c>
      <c r="H30" s="73" t="s">
        <v>299</v>
      </c>
      <c r="I30" s="95">
        <v>43310</v>
      </c>
      <c r="J30" s="85">
        <v>1.1799999999998383</v>
      </c>
      <c r="K30" s="86" t="s">
        <v>122</v>
      </c>
      <c r="L30" s="87">
        <v>3.5499999999999997E-2</v>
      </c>
      <c r="M30" s="84">
        <v>6.1499999999911126E-2</v>
      </c>
      <c r="N30" s="83">
        <v>252609.92400000003</v>
      </c>
      <c r="O30" s="85">
        <v>97.99</v>
      </c>
      <c r="P30" s="83">
        <v>247.53246452800008</v>
      </c>
      <c r="Q30" s="84">
        <v>9.397690625000001E-4</v>
      </c>
      <c r="R30" s="84">
        <f t="shared" si="0"/>
        <v>8.0142428018841361E-2</v>
      </c>
      <c r="S30" s="84">
        <f>P30/'סכום נכסי הקרן'!$C$42</f>
        <v>9.4511926413500316E-4</v>
      </c>
    </row>
    <row r="31" spans="2:19" s="118" customFormat="1">
      <c r="B31" s="100" t="s">
        <v>1224</v>
      </c>
      <c r="C31" s="73" t="s">
        <v>1225</v>
      </c>
      <c r="D31" s="133" t="s">
        <v>27</v>
      </c>
      <c r="E31" s="73" t="s">
        <v>1226</v>
      </c>
      <c r="F31" s="86" t="s">
        <v>119</v>
      </c>
      <c r="G31" s="73" t="s">
        <v>445</v>
      </c>
      <c r="H31" s="73" t="s">
        <v>120</v>
      </c>
      <c r="I31" s="95">
        <v>45122</v>
      </c>
      <c r="J31" s="85">
        <v>4.1499999999820094</v>
      </c>
      <c r="K31" s="86" t="s">
        <v>122</v>
      </c>
      <c r="L31" s="87">
        <v>7.3300000000000004E-2</v>
      </c>
      <c r="M31" s="84">
        <v>7.8699999999726392E-2</v>
      </c>
      <c r="N31" s="83">
        <v>2.4058090000000005</v>
      </c>
      <c r="O31" s="85">
        <v>4967287</v>
      </c>
      <c r="P31" s="83">
        <v>119.50342912100001</v>
      </c>
      <c r="Q31" s="84">
        <v>4.8116180000000008E-4</v>
      </c>
      <c r="R31" s="84">
        <f t="shared" si="0"/>
        <v>3.8691066178315782E-2</v>
      </c>
      <c r="S31" s="84">
        <f>P31/'סכום נכסי הקרן'!$C$42</f>
        <v>4.5628355540278261E-4</v>
      </c>
    </row>
    <row r="32" spans="2:19">
      <c r="B32" s="100" t="s">
        <v>1230</v>
      </c>
      <c r="C32" s="73">
        <v>9555</v>
      </c>
      <c r="D32" s="133" t="s">
        <v>27</v>
      </c>
      <c r="E32" s="73" t="s">
        <v>1231</v>
      </c>
      <c r="F32" s="86" t="s">
        <v>473</v>
      </c>
      <c r="G32" s="73" t="s">
        <v>510</v>
      </c>
      <c r="H32" s="73"/>
      <c r="I32" s="95">
        <v>45046</v>
      </c>
      <c r="J32" s="137">
        <v>0</v>
      </c>
      <c r="K32" s="86" t="s">
        <v>122</v>
      </c>
      <c r="L32" s="87">
        <v>0</v>
      </c>
      <c r="M32" s="136">
        <v>0</v>
      </c>
      <c r="N32" s="83">
        <v>173749.02755500004</v>
      </c>
      <c r="O32" s="85">
        <v>59</v>
      </c>
      <c r="P32" s="83">
        <v>102.511926254</v>
      </c>
      <c r="Q32" s="136">
        <v>2.9990500519226935E-4</v>
      </c>
      <c r="R32" s="84">
        <f>IFERROR(P32/$P$11,0)</f>
        <v>3.3189806785746491E-2</v>
      </c>
      <c r="S32" s="84">
        <f>P32/'סכום נכסי הקרן'!$C$42</f>
        <v>3.9140723012226448E-4</v>
      </c>
    </row>
    <row r="33" spans="2:19">
      <c r="B33" s="100" t="s">
        <v>1232</v>
      </c>
      <c r="C33" s="73">
        <v>9556</v>
      </c>
      <c r="D33" s="133" t="s">
        <v>27</v>
      </c>
      <c r="E33" s="73" t="s">
        <v>1231</v>
      </c>
      <c r="F33" s="86" t="s">
        <v>473</v>
      </c>
      <c r="G33" s="73" t="s">
        <v>510</v>
      </c>
      <c r="H33" s="73"/>
      <c r="I33" s="95">
        <v>45046</v>
      </c>
      <c r="J33" s="137">
        <v>0</v>
      </c>
      <c r="K33" s="86" t="s">
        <v>122</v>
      </c>
      <c r="L33" s="87">
        <v>0</v>
      </c>
      <c r="M33" s="136">
        <v>0</v>
      </c>
      <c r="N33" s="83">
        <v>382.65380900000014</v>
      </c>
      <c r="O33" s="85">
        <v>29.41732</v>
      </c>
      <c r="P33" s="83">
        <v>0.11256650700000001</v>
      </c>
      <c r="Q33" s="136">
        <v>0</v>
      </c>
      <c r="R33" s="84">
        <f>IFERROR(P33/$P$11,0)</f>
        <v>3.6445131355929424E-5</v>
      </c>
      <c r="S33" s="84">
        <f>P33/'סכום נכסי הקרן'!$C$42</f>
        <v>4.2979725695759531E-7</v>
      </c>
    </row>
    <row r="34" spans="2:19">
      <c r="B34" s="101"/>
      <c r="C34" s="73"/>
      <c r="D34" s="73"/>
      <c r="E34" s="73"/>
      <c r="F34" s="73"/>
      <c r="G34" s="73"/>
      <c r="H34" s="73"/>
      <c r="I34" s="73"/>
      <c r="J34" s="85"/>
      <c r="K34" s="73"/>
      <c r="L34" s="73"/>
      <c r="M34" s="84"/>
      <c r="N34" s="83"/>
      <c r="O34" s="85"/>
      <c r="P34" s="73"/>
      <c r="Q34" s="73"/>
      <c r="R34" s="84"/>
      <c r="S34" s="73"/>
    </row>
    <row r="35" spans="2:19">
      <c r="B35" s="99" t="s">
        <v>45</v>
      </c>
      <c r="C35" s="71"/>
      <c r="D35" s="71"/>
      <c r="E35" s="71"/>
      <c r="F35" s="71"/>
      <c r="G35" s="71"/>
      <c r="H35" s="71"/>
      <c r="I35" s="71"/>
      <c r="J35" s="82">
        <v>1.9299999999898705</v>
      </c>
      <c r="K35" s="71"/>
      <c r="L35" s="71"/>
      <c r="M35" s="81">
        <v>6.1699999999088338E-2</v>
      </c>
      <c r="N35" s="80"/>
      <c r="O35" s="82"/>
      <c r="P35" s="80">
        <f>P36</f>
        <v>4.936051485000001</v>
      </c>
      <c r="Q35" s="71"/>
      <c r="R35" s="81">
        <f t="shared" si="0"/>
        <v>1.5981222971630054E-3</v>
      </c>
      <c r="S35" s="81">
        <f>P35/'סכום נכסי הקרן'!$C$42</f>
        <v>1.8846648483589041E-5</v>
      </c>
    </row>
    <row r="36" spans="2:19">
      <c r="B36" s="100" t="s">
        <v>1227</v>
      </c>
      <c r="C36" s="73" t="s">
        <v>1228</v>
      </c>
      <c r="D36" s="133" t="s">
        <v>27</v>
      </c>
      <c r="E36" s="73" t="s">
        <v>1229</v>
      </c>
      <c r="F36" s="86" t="s">
        <v>442</v>
      </c>
      <c r="G36" s="73" t="s">
        <v>310</v>
      </c>
      <c r="H36" s="73" t="s">
        <v>120</v>
      </c>
      <c r="I36" s="95">
        <v>38118</v>
      </c>
      <c r="J36" s="85">
        <v>1.9299999999898705</v>
      </c>
      <c r="K36" s="86" t="s">
        <v>121</v>
      </c>
      <c r="L36" s="87">
        <v>7.9699999999999993E-2</v>
      </c>
      <c r="M36" s="84">
        <v>6.1699999999088338E-2</v>
      </c>
      <c r="N36" s="83">
        <v>1222.8196660000003</v>
      </c>
      <c r="O36" s="85">
        <v>105.56</v>
      </c>
      <c r="P36" s="83">
        <v>4.936051485000001</v>
      </c>
      <c r="Q36" s="84">
        <v>2.6955320247222257E-5</v>
      </c>
      <c r="R36" s="84">
        <f t="shared" si="0"/>
        <v>1.5981222971630054E-3</v>
      </c>
      <c r="S36" s="84">
        <f>P36/'סכום נכסי הקרן'!$C$42</f>
        <v>1.8846648483589041E-5</v>
      </c>
    </row>
    <row r="37" spans="2:19">
      <c r="B37" s="101"/>
      <c r="C37" s="73"/>
      <c r="D37" s="73"/>
      <c r="E37" s="73"/>
      <c r="F37" s="73"/>
      <c r="G37" s="73"/>
      <c r="H37" s="73"/>
      <c r="I37" s="73"/>
      <c r="J37" s="85"/>
      <c r="K37" s="73"/>
      <c r="L37" s="73"/>
      <c r="M37" s="84"/>
      <c r="N37" s="83"/>
      <c r="O37" s="85"/>
      <c r="P37" s="73"/>
      <c r="Q37" s="73"/>
      <c r="R37" s="84"/>
      <c r="S37" s="73"/>
    </row>
    <row r="38" spans="2:19">
      <c r="B38" s="98" t="s">
        <v>180</v>
      </c>
      <c r="C38" s="71"/>
      <c r="D38" s="71"/>
      <c r="E38" s="71"/>
      <c r="F38" s="71"/>
      <c r="G38" s="71"/>
      <c r="H38" s="71"/>
      <c r="I38" s="71"/>
      <c r="J38" s="82">
        <v>11.588952165953534</v>
      </c>
      <c r="K38" s="71"/>
      <c r="L38" s="71"/>
      <c r="M38" s="81">
        <v>6.8793428248700716E-2</v>
      </c>
      <c r="N38" s="80"/>
      <c r="O38" s="82"/>
      <c r="P38" s="80">
        <v>176.14050448400005</v>
      </c>
      <c r="Q38" s="71"/>
      <c r="R38" s="81">
        <f t="shared" si="0"/>
        <v>5.7028187105593112E-2</v>
      </c>
      <c r="S38" s="81">
        <f>P38/'סכום נכסי הקרן'!$C$42</f>
        <v>6.7253313337998697E-4</v>
      </c>
    </row>
    <row r="39" spans="2:19">
      <c r="B39" s="99" t="s">
        <v>64</v>
      </c>
      <c r="C39" s="71"/>
      <c r="D39" s="71"/>
      <c r="E39" s="71"/>
      <c r="F39" s="71"/>
      <c r="G39" s="71"/>
      <c r="H39" s="71"/>
      <c r="I39" s="71"/>
      <c r="J39" s="82">
        <v>11.588952165953534</v>
      </c>
      <c r="K39" s="71"/>
      <c r="L39" s="71"/>
      <c r="M39" s="81">
        <v>6.8793428248700716E-2</v>
      </c>
      <c r="N39" s="80"/>
      <c r="O39" s="82"/>
      <c r="P39" s="80">
        <v>176.14050448400005</v>
      </c>
      <c r="Q39" s="71"/>
      <c r="R39" s="81">
        <f t="shared" si="0"/>
        <v>5.7028187105593112E-2</v>
      </c>
      <c r="S39" s="81">
        <f>P39/'סכום נכסי הקרן'!$C$42</f>
        <v>6.7253313337998697E-4</v>
      </c>
    </row>
    <row r="40" spans="2:19">
      <c r="B40" s="100" t="s">
        <v>1233</v>
      </c>
      <c r="C40" s="73">
        <v>4824</v>
      </c>
      <c r="D40" s="133" t="s">
        <v>27</v>
      </c>
      <c r="E40" s="73"/>
      <c r="F40" s="86" t="s">
        <v>1234</v>
      </c>
      <c r="G40" s="73" t="s">
        <v>768</v>
      </c>
      <c r="H40" s="73" t="s">
        <v>676</v>
      </c>
      <c r="I40" s="95">
        <v>42206</v>
      </c>
      <c r="J40" s="85">
        <v>13.659999999933923</v>
      </c>
      <c r="K40" s="86" t="s">
        <v>129</v>
      </c>
      <c r="L40" s="87">
        <v>4.555E-2</v>
      </c>
      <c r="M40" s="84">
        <v>7.1899999999680816E-2</v>
      </c>
      <c r="N40" s="83">
        <v>45136.566750000005</v>
      </c>
      <c r="O40" s="85">
        <v>69.59</v>
      </c>
      <c r="P40" s="83">
        <v>89.284454414999999</v>
      </c>
      <c r="Q40" s="84">
        <v>2.7096192647332499E-4</v>
      </c>
      <c r="R40" s="84">
        <f t="shared" si="0"/>
        <v>2.8907210109994509E-2</v>
      </c>
      <c r="S40" s="84">
        <f>P40/'סכום נכסי הקרן'!$C$42</f>
        <v>3.4090258833848738E-4</v>
      </c>
    </row>
    <row r="41" spans="2:19">
      <c r="B41" s="100" t="s">
        <v>1235</v>
      </c>
      <c r="C41" s="73">
        <v>5168</v>
      </c>
      <c r="D41" s="133" t="s">
        <v>27</v>
      </c>
      <c r="E41" s="73"/>
      <c r="F41" s="86" t="s">
        <v>1234</v>
      </c>
      <c r="G41" s="73" t="s">
        <v>834</v>
      </c>
      <c r="H41" s="73" t="s">
        <v>1236</v>
      </c>
      <c r="I41" s="95">
        <v>42408</v>
      </c>
      <c r="J41" s="85">
        <v>9.4599999999569384</v>
      </c>
      <c r="K41" s="86" t="s">
        <v>129</v>
      </c>
      <c r="L41" s="87">
        <v>3.9510000000000003E-2</v>
      </c>
      <c r="M41" s="84">
        <v>6.559999999969604E-2</v>
      </c>
      <c r="N41" s="83">
        <v>38742.510650000004</v>
      </c>
      <c r="O41" s="85">
        <v>78.87</v>
      </c>
      <c r="P41" s="83">
        <v>86.85605006900002</v>
      </c>
      <c r="Q41" s="84">
        <v>9.8194918856308642E-5</v>
      </c>
      <c r="R41" s="84">
        <f t="shared" si="0"/>
        <v>2.8120976995598596E-2</v>
      </c>
      <c r="S41" s="84">
        <f>P41/'סכום נכסי הקרן'!$C$42</f>
        <v>3.3163054504149942E-4</v>
      </c>
    </row>
    <row r="42" spans="2:19"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</row>
    <row r="43" spans="2:19"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</row>
    <row r="44" spans="2:19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</row>
    <row r="45" spans="2:19">
      <c r="B45" s="121" t="s">
        <v>201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2:19">
      <c r="B46" s="121" t="s">
        <v>105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2:19">
      <c r="B47" s="121" t="s">
        <v>184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2:19">
      <c r="B48" s="121" t="s">
        <v>192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2:19"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</row>
    <row r="50" spans="2:19"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</row>
    <row r="51" spans="2:19"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2:19"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2:19"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2:19"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2:19"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</row>
    <row r="56" spans="2:19"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2:19"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spans="2:19"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2:19"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</row>
    <row r="60" spans="2:19"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</row>
    <row r="61" spans="2:19"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2:19"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2:19"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</row>
    <row r="64" spans="2:19"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2:19"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  <row r="66" spans="2:19"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2:19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</row>
    <row r="68" spans="2:19"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</row>
    <row r="69" spans="2:19"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</row>
    <row r="70" spans="2:19"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2:19"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</row>
    <row r="72" spans="2:19"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</row>
    <row r="73" spans="2:19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</row>
    <row r="74" spans="2:19"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</row>
    <row r="75" spans="2:19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</row>
    <row r="76" spans="2:19"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</row>
    <row r="77" spans="2:19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</row>
    <row r="78" spans="2:19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</row>
    <row r="79" spans="2:19"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</row>
    <row r="80" spans="2:19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</row>
    <row r="81" spans="2:19"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</row>
    <row r="82" spans="2:19"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</row>
    <row r="83" spans="2:19"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</row>
    <row r="84" spans="2:19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</row>
    <row r="85" spans="2:19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</row>
    <row r="86" spans="2:19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</row>
    <row r="87" spans="2:19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</row>
    <row r="88" spans="2:19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</row>
    <row r="89" spans="2:19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</row>
    <row r="90" spans="2:19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</row>
    <row r="91" spans="2:19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</row>
    <row r="92" spans="2:19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</row>
    <row r="93" spans="2:19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</row>
    <row r="94" spans="2:19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</row>
    <row r="95" spans="2:19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</row>
    <row r="96" spans="2:19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</row>
    <row r="97" spans="2:19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</row>
    <row r="98" spans="2:19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</row>
    <row r="99" spans="2:19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</row>
    <row r="100" spans="2:19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</row>
    <row r="101" spans="2:19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</row>
    <row r="102" spans="2:19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</row>
    <row r="103" spans="2:19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</row>
    <row r="104" spans="2:19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</row>
    <row r="105" spans="2:19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</row>
    <row r="106" spans="2:19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</row>
    <row r="107" spans="2:19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</row>
    <row r="108" spans="2:19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</row>
    <row r="109" spans="2:19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</row>
    <row r="110" spans="2:19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</row>
    <row r="111" spans="2:19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</row>
    <row r="112" spans="2:19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</row>
    <row r="113" spans="2:19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</row>
    <row r="114" spans="2:19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</row>
    <row r="115" spans="2:19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</row>
    <row r="116" spans="2:19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</row>
    <row r="117" spans="2:19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</row>
    <row r="118" spans="2:19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</row>
    <row r="119" spans="2:19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</row>
    <row r="120" spans="2:19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</row>
    <row r="121" spans="2:19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</row>
    <row r="122" spans="2:19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</row>
    <row r="123" spans="2:19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</row>
    <row r="124" spans="2:19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</row>
    <row r="125" spans="2:19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</row>
    <row r="126" spans="2:19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</row>
    <row r="127" spans="2:19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</row>
    <row r="128" spans="2:19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</row>
    <row r="129" spans="2:19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</row>
    <row r="130" spans="2:19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</row>
    <row r="131" spans="2:19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</row>
    <row r="132" spans="2:19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</row>
    <row r="133" spans="2:19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</row>
    <row r="134" spans="2:19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</row>
    <row r="135" spans="2:19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</row>
    <row r="136" spans="2:19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</row>
    <row r="137" spans="2:19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</row>
    <row r="138" spans="2:19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</row>
    <row r="139" spans="2:19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</row>
    <row r="140" spans="2:19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</row>
    <row r="141" spans="2:19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</row>
    <row r="142" spans="2:19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</row>
    <row r="143" spans="2:19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</row>
    <row r="144" spans="2:19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</row>
    <row r="145" spans="2:19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2:19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2:19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2:19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2:19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2:19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</row>
    <row r="151" spans="2:19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</row>
    <row r="152" spans="2:19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</row>
    <row r="153" spans="2:19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</row>
    <row r="154" spans="2:19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</row>
    <row r="155" spans="2:19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</row>
    <row r="156" spans="2:19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</row>
    <row r="157" spans="2:19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</row>
    <row r="158" spans="2:19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</row>
    <row r="159" spans="2:19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</row>
    <row r="160" spans="2:19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  <row r="161" spans="2:19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</row>
    <row r="162" spans="2:19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</row>
    <row r="163" spans="2:19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</row>
    <row r="164" spans="2:19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</row>
    <row r="165" spans="2:19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</row>
    <row r="166" spans="2:19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</row>
    <row r="167" spans="2:19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</row>
    <row r="168" spans="2:19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</row>
    <row r="169" spans="2:19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</row>
    <row r="170" spans="2:19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</row>
    <row r="171" spans="2:19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</row>
    <row r="172" spans="2:19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</row>
    <row r="173" spans="2:19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</row>
    <row r="174" spans="2:19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</row>
    <row r="175" spans="2:19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</row>
    <row r="176" spans="2:19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</row>
    <row r="177" spans="2:19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</row>
    <row r="178" spans="2:19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</row>
    <row r="179" spans="2:19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</row>
    <row r="180" spans="2:19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</row>
    <row r="181" spans="2:19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</row>
    <row r="182" spans="2:19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</row>
    <row r="183" spans="2:19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</row>
    <row r="184" spans="2:19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</row>
    <row r="185" spans="2:19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</row>
    <row r="186" spans="2:19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</row>
    <row r="187" spans="2:19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</row>
    <row r="188" spans="2:19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</row>
    <row r="189" spans="2:19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</row>
    <row r="190" spans="2:19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</row>
    <row r="191" spans="2:19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</row>
    <row r="192" spans="2:19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</row>
    <row r="193" spans="2:19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</row>
    <row r="194" spans="2:19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</row>
    <row r="195" spans="2:19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</row>
    <row r="196" spans="2:19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</row>
    <row r="197" spans="2:19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</row>
    <row r="198" spans="2:19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</row>
    <row r="199" spans="2:19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</row>
    <row r="200" spans="2:19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</row>
    <row r="201" spans="2:19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</row>
    <row r="202" spans="2:19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</row>
    <row r="203" spans="2:19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</row>
    <row r="204" spans="2:19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</row>
    <row r="205" spans="2:19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</row>
    <row r="206" spans="2:19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</row>
    <row r="207" spans="2:19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</row>
    <row r="208" spans="2:19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</row>
    <row r="209" spans="2:19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</row>
    <row r="210" spans="2:19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</row>
    <row r="211" spans="2:19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</row>
    <row r="212" spans="2:19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</row>
    <row r="213" spans="2:19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</row>
    <row r="214" spans="2:19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</row>
    <row r="215" spans="2:19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</row>
    <row r="216" spans="2:19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</row>
    <row r="217" spans="2:19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</row>
    <row r="218" spans="2:19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</row>
    <row r="219" spans="2:19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</row>
    <row r="220" spans="2:19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</row>
    <row r="221" spans="2:19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</row>
    <row r="222" spans="2:19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</row>
    <row r="223" spans="2:19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</row>
    <row r="224" spans="2:19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</row>
    <row r="225" spans="2:19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</row>
    <row r="226" spans="2:19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</row>
    <row r="227" spans="2:19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</row>
    <row r="228" spans="2:19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</row>
    <row r="229" spans="2:19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</row>
    <row r="230" spans="2:19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</row>
    <row r="231" spans="2:19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</row>
    <row r="232" spans="2:19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</row>
    <row r="233" spans="2:19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</row>
    <row r="234" spans="2:19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</row>
    <row r="235" spans="2:19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</row>
    <row r="236" spans="2:19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</row>
    <row r="237" spans="2:19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</row>
    <row r="238" spans="2:19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</row>
    <row r="239" spans="2:19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</row>
    <row r="240" spans="2:19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</row>
    <row r="241" spans="2:19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</row>
    <row r="242" spans="2:19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</row>
    <row r="243" spans="2:19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</row>
    <row r="244" spans="2:19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</row>
    <row r="245" spans="2:19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</row>
    <row r="246" spans="2:19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</row>
    <row r="247" spans="2:19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</row>
    <row r="248" spans="2:19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</row>
    <row r="249" spans="2:19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</row>
    <row r="250" spans="2:19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</row>
    <row r="251" spans="2:19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</row>
    <row r="252" spans="2:19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</row>
    <row r="253" spans="2:19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</row>
    <row r="254" spans="2:19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</row>
    <row r="255" spans="2:19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</row>
    <row r="256" spans="2:19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</row>
    <row r="257" spans="2:19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</row>
    <row r="258" spans="2:19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</row>
    <row r="259" spans="2:19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</row>
    <row r="260" spans="2:19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</row>
    <row r="261" spans="2:19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</row>
    <row r="262" spans="2:19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</row>
    <row r="263" spans="2:19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</row>
    <row r="264" spans="2:19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</row>
    <row r="265" spans="2:19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</row>
    <row r="266" spans="2:19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</row>
    <row r="267" spans="2:19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</row>
    <row r="268" spans="2:19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</row>
    <row r="269" spans="2:19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</row>
    <row r="270" spans="2:19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</row>
    <row r="271" spans="2:19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</row>
    <row r="272" spans="2:19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</row>
    <row r="273" spans="2:19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</row>
    <row r="274" spans="2:19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</row>
    <row r="275" spans="2:19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</row>
    <row r="276" spans="2:19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</row>
    <row r="277" spans="2:19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</row>
    <row r="278" spans="2:19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</row>
    <row r="279" spans="2:19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</row>
    <row r="280" spans="2:19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</row>
    <row r="281" spans="2:19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</row>
    <row r="282" spans="2:19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</row>
    <row r="283" spans="2:19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</row>
    <row r="284" spans="2:19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</row>
    <row r="285" spans="2:19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</row>
    <row r="286" spans="2:19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</row>
    <row r="287" spans="2:19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</row>
    <row r="288" spans="2:19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</row>
    <row r="289" spans="2:19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</row>
    <row r="290" spans="2:19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</row>
    <row r="291" spans="2:19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</row>
    <row r="292" spans="2:19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</row>
    <row r="293" spans="2:19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</row>
    <row r="294" spans="2:19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</row>
    <row r="295" spans="2:19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</row>
    <row r="296" spans="2:19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</row>
    <row r="297" spans="2:19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</row>
    <row r="298" spans="2:19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</row>
    <row r="299" spans="2:19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</row>
    <row r="300" spans="2:19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</row>
    <row r="301" spans="2:19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</row>
    <row r="302" spans="2:19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</row>
    <row r="303" spans="2:19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</row>
    <row r="304" spans="2:19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</row>
    <row r="305" spans="2:19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</row>
    <row r="306" spans="2:19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</row>
    <row r="307" spans="2:19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</row>
    <row r="308" spans="2:19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</row>
    <row r="309" spans="2:19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</row>
    <row r="310" spans="2:19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</row>
    <row r="311" spans="2:19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</row>
    <row r="312" spans="2:19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</row>
    <row r="313" spans="2:19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</row>
    <row r="314" spans="2:19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</row>
    <row r="315" spans="2:19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</row>
    <row r="316" spans="2:19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</row>
    <row r="317" spans="2:19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</row>
    <row r="318" spans="2:19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</row>
    <row r="319" spans="2:19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</row>
    <row r="320" spans="2:19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</row>
    <row r="321" spans="2:19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</row>
    <row r="322" spans="2:19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</row>
    <row r="323" spans="2:19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</row>
    <row r="324" spans="2:19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</row>
    <row r="325" spans="2:19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</row>
    <row r="326" spans="2:19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</row>
    <row r="327" spans="2:19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</row>
    <row r="328" spans="2:19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</row>
    <row r="329" spans="2:19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</row>
    <row r="330" spans="2:19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</row>
    <row r="331" spans="2:19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</row>
    <row r="332" spans="2:19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</row>
    <row r="333" spans="2:19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</row>
    <row r="334" spans="2:19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</row>
    <row r="335" spans="2:19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</row>
    <row r="336" spans="2:19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</row>
    <row r="337" spans="2:19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</row>
    <row r="338" spans="2:19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</row>
    <row r="339" spans="2:19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</row>
    <row r="340" spans="2:19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</row>
    <row r="341" spans="2:19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</row>
    <row r="342" spans="2:19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</row>
    <row r="343" spans="2:19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</row>
    <row r="344" spans="2:19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</row>
    <row r="345" spans="2:19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</row>
    <row r="346" spans="2:19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</row>
    <row r="347" spans="2:19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</row>
    <row r="348" spans="2:19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</row>
    <row r="349" spans="2:19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</row>
    <row r="350" spans="2:19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</row>
    <row r="351" spans="2:19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</row>
    <row r="352" spans="2:19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</row>
    <row r="353" spans="2:19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</row>
    <row r="354" spans="2:19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</row>
    <row r="355" spans="2:19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</row>
    <row r="356" spans="2:19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</row>
    <row r="357" spans="2:19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</row>
    <row r="358" spans="2:19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</row>
    <row r="359" spans="2:19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</row>
    <row r="360" spans="2:19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</row>
    <row r="361" spans="2:19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</row>
    <row r="362" spans="2:19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</row>
    <row r="363" spans="2:19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</row>
    <row r="364" spans="2:19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</row>
    <row r="365" spans="2:19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</row>
    <row r="366" spans="2:19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</row>
    <row r="367" spans="2:19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</row>
    <row r="368" spans="2:19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</row>
    <row r="369" spans="2:19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</row>
    <row r="370" spans="2:19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</row>
    <row r="371" spans="2:19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</row>
    <row r="372" spans="2:19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</row>
    <row r="373" spans="2:19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</row>
    <row r="374" spans="2:19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</row>
    <row r="375" spans="2:19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</row>
    <row r="376" spans="2:19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</row>
    <row r="377" spans="2:19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</row>
    <row r="378" spans="2:19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</row>
    <row r="379" spans="2:19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</row>
    <row r="380" spans="2:19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</row>
    <row r="381" spans="2:19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</row>
    <row r="382" spans="2:19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</row>
    <row r="383" spans="2:19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</row>
    <row r="384" spans="2:19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</row>
    <row r="385" spans="2:19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</row>
    <row r="386" spans="2:19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</row>
    <row r="387" spans="2:19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</row>
    <row r="388" spans="2:19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</row>
    <row r="389" spans="2:19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</row>
    <row r="390" spans="2:19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</row>
    <row r="391" spans="2:19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</row>
    <row r="392" spans="2:19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</row>
    <row r="393" spans="2:19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</row>
    <row r="394" spans="2:19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</row>
    <row r="395" spans="2:19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</row>
    <row r="396" spans="2:19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</row>
    <row r="397" spans="2:19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</row>
    <row r="398" spans="2:19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</row>
    <row r="399" spans="2:19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</row>
    <row r="400" spans="2:19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</row>
    <row r="401" spans="2:19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</row>
    <row r="402" spans="2:19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</row>
    <row r="403" spans="2:19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</row>
    <row r="404" spans="2:19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</row>
    <row r="405" spans="2:19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</row>
    <row r="406" spans="2:19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</row>
    <row r="407" spans="2:19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</row>
    <row r="408" spans="2:19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</row>
    <row r="409" spans="2:19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</row>
    <row r="410" spans="2:19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</row>
    <row r="411" spans="2:19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</row>
    <row r="412" spans="2:19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</row>
    <row r="413" spans="2:19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</row>
    <row r="414" spans="2:19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</row>
    <row r="415" spans="2:19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</row>
    <row r="416" spans="2:19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</row>
    <row r="417" spans="2:19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</row>
    <row r="418" spans="2:19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</row>
    <row r="419" spans="2:19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</row>
    <row r="420" spans="2:19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</row>
    <row r="421" spans="2:19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</row>
    <row r="422" spans="2:19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</row>
    <row r="423" spans="2:19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</row>
    <row r="424" spans="2:19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</row>
    <row r="425" spans="2:19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</row>
    <row r="426" spans="2:19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</row>
    <row r="427" spans="2:19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</row>
    <row r="428" spans="2:19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</row>
    <row r="429" spans="2:19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</row>
    <row r="430" spans="2:19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</row>
    <row r="431" spans="2:19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</row>
    <row r="432" spans="2:19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</row>
    <row r="433" spans="2:19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</row>
    <row r="434" spans="2:19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</row>
    <row r="435" spans="2:19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</row>
    <row r="436" spans="2:19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</row>
    <row r="437" spans="2:19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</row>
    <row r="438" spans="2:19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</row>
    <row r="439" spans="2:19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</row>
    <row r="440" spans="2:19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</row>
    <row r="441" spans="2:19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</row>
    <row r="442" spans="2:19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</row>
    <row r="443" spans="2:19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</row>
    <row r="444" spans="2:19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</row>
    <row r="445" spans="2:19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</row>
    <row r="446" spans="2:19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</row>
    <row r="447" spans="2:19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</row>
    <row r="448" spans="2:19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</row>
    <row r="449" spans="2:19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</row>
    <row r="450" spans="2:19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</row>
    <row r="451" spans="2:19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</row>
    <row r="452" spans="2:19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</row>
    <row r="453" spans="2:19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</row>
    <row r="454" spans="2:19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</row>
    <row r="455" spans="2:19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</row>
    <row r="456" spans="2:19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</row>
    <row r="457" spans="2:19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</row>
    <row r="458" spans="2:19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</row>
    <row r="459" spans="2:19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</row>
    <row r="460" spans="2:19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</row>
    <row r="461" spans="2:19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</row>
    <row r="462" spans="2:19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</row>
    <row r="463" spans="2:19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</row>
    <row r="464" spans="2:19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</row>
    <row r="465" spans="2:19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</row>
    <row r="466" spans="2:19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</row>
    <row r="467" spans="2:19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</row>
    <row r="468" spans="2:19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</row>
    <row r="469" spans="2:19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</row>
    <row r="470" spans="2:19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</row>
    <row r="471" spans="2:19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</row>
    <row r="472" spans="2:19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</row>
    <row r="473" spans="2:19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</row>
    <row r="474" spans="2:19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</row>
    <row r="475" spans="2:19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</row>
    <row r="476" spans="2:19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</row>
    <row r="477" spans="2:19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</row>
    <row r="478" spans="2:19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</row>
    <row r="479" spans="2:19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</row>
    <row r="480" spans="2:19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</row>
    <row r="481" spans="2:19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</row>
    <row r="482" spans="2:19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</row>
    <row r="483" spans="2:19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</row>
    <row r="484" spans="2:19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</row>
    <row r="485" spans="2:19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</row>
    <row r="486" spans="2:19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</row>
    <row r="487" spans="2:19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</row>
    <row r="488" spans="2:19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</row>
    <row r="489" spans="2:19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</row>
    <row r="490" spans="2:19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</row>
    <row r="491" spans="2:19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</row>
    <row r="492" spans="2:19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</row>
    <row r="493" spans="2:19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</row>
    <row r="494" spans="2:19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</row>
    <row r="495" spans="2:19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</row>
    <row r="496" spans="2:19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</row>
    <row r="497" spans="2:19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</row>
    <row r="498" spans="2:19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</row>
    <row r="499" spans="2:19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</row>
    <row r="500" spans="2:19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</row>
    <row r="501" spans="2:19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</row>
    <row r="502" spans="2:19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</row>
    <row r="503" spans="2:19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</row>
    <row r="504" spans="2:19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</row>
    <row r="505" spans="2:19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</row>
    <row r="506" spans="2:19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</row>
    <row r="507" spans="2:19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</row>
    <row r="508" spans="2:19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</row>
    <row r="509" spans="2:19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</row>
    <row r="510" spans="2:19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</row>
    <row r="511" spans="2:19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</row>
    <row r="512" spans="2:19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</row>
    <row r="513" spans="2:19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</row>
    <row r="514" spans="2:19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</row>
    <row r="515" spans="2:19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</row>
    <row r="516" spans="2:19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</row>
    <row r="517" spans="2:19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</row>
    <row r="518" spans="2:19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</row>
    <row r="519" spans="2:19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</row>
    <row r="520" spans="2:19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</row>
    <row r="521" spans="2:19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</row>
    <row r="522" spans="2:19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</row>
    <row r="523" spans="2:19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</row>
    <row r="524" spans="2:19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</row>
    <row r="525" spans="2:19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</row>
    <row r="526" spans="2:19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</row>
    <row r="527" spans="2:19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</row>
    <row r="528" spans="2:19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</row>
    <row r="529" spans="2:19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</row>
    <row r="530" spans="2:19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</row>
    <row r="531" spans="2:19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</row>
    <row r="532" spans="2:19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</row>
    <row r="533" spans="2:19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</row>
    <row r="534" spans="2:19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</row>
    <row r="535" spans="2:19">
      <c r="B535" s="117"/>
      <c r="C535" s="117"/>
      <c r="D535" s="117"/>
      <c r="E535" s="117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</row>
    <row r="536" spans="2:19">
      <c r="B536" s="117"/>
      <c r="C536" s="117"/>
      <c r="D536" s="117"/>
      <c r="E536" s="117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</row>
    <row r="537" spans="2:19">
      <c r="B537" s="117"/>
      <c r="C537" s="117"/>
      <c r="D537" s="117"/>
      <c r="E537" s="117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</row>
    <row r="538" spans="2:19">
      <c r="B538" s="128"/>
      <c r="C538" s="117"/>
      <c r="D538" s="117"/>
      <c r="E538" s="117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</row>
    <row r="539" spans="2:19">
      <c r="B539" s="128"/>
      <c r="C539" s="117"/>
      <c r="D539" s="117"/>
      <c r="E539" s="117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</row>
    <row r="540" spans="2:19">
      <c r="B540" s="129"/>
      <c r="C540" s="117"/>
      <c r="D540" s="117"/>
      <c r="E540" s="117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</row>
    <row r="541" spans="2:19">
      <c r="B541" s="117"/>
      <c r="C541" s="117"/>
      <c r="D541" s="117"/>
      <c r="E541" s="117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</row>
    <row r="542" spans="2:19">
      <c r="B542" s="117"/>
      <c r="C542" s="117"/>
      <c r="D542" s="117"/>
      <c r="E542" s="117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</row>
    <row r="543" spans="2:19">
      <c r="B543" s="117"/>
      <c r="C543" s="117"/>
      <c r="D543" s="117"/>
      <c r="E543" s="117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</row>
    <row r="544" spans="2:19">
      <c r="B544" s="117"/>
      <c r="C544" s="117"/>
      <c r="D544" s="117"/>
      <c r="E544" s="117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</row>
    <row r="545" spans="2:19">
      <c r="B545" s="117"/>
      <c r="C545" s="117"/>
      <c r="D545" s="117"/>
      <c r="E545" s="117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</row>
    <row r="546" spans="2:19">
      <c r="B546" s="117"/>
      <c r="C546" s="117"/>
      <c r="D546" s="117"/>
      <c r="E546" s="117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</row>
    <row r="547" spans="2:19">
      <c r="B547" s="117"/>
      <c r="C547" s="117"/>
      <c r="D547" s="117"/>
      <c r="E547" s="117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</row>
    <row r="548" spans="2:19">
      <c r="B548" s="117"/>
      <c r="C548" s="117"/>
      <c r="D548" s="117"/>
      <c r="E548" s="117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</row>
    <row r="549" spans="2:19">
      <c r="B549" s="117"/>
      <c r="C549" s="117"/>
      <c r="D549" s="117"/>
      <c r="E549" s="117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</row>
    <row r="550" spans="2:19">
      <c r="B550" s="117"/>
      <c r="C550" s="117"/>
      <c r="D550" s="117"/>
      <c r="E550" s="117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</row>
    <row r="551" spans="2:19">
      <c r="B551" s="117"/>
      <c r="C551" s="117"/>
      <c r="D551" s="117"/>
      <c r="E551" s="117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</row>
    <row r="552" spans="2:19">
      <c r="B552" s="117"/>
      <c r="C552" s="117"/>
      <c r="D552" s="117"/>
      <c r="E552" s="117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</row>
    <row r="553" spans="2:19">
      <c r="B553" s="117"/>
      <c r="C553" s="117"/>
      <c r="D553" s="117"/>
      <c r="E553" s="117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</row>
    <row r="554" spans="2:19">
      <c r="B554" s="117"/>
      <c r="C554" s="117"/>
      <c r="D554" s="117"/>
      <c r="E554" s="117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</row>
    <row r="555" spans="2:19">
      <c r="B555" s="117"/>
      <c r="C555" s="117"/>
      <c r="D555" s="117"/>
      <c r="E555" s="117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</row>
    <row r="556" spans="2:19">
      <c r="B556" s="117"/>
      <c r="C556" s="117"/>
      <c r="D556" s="117"/>
      <c r="E556" s="117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</row>
    <row r="557" spans="2:19">
      <c r="B557" s="117"/>
      <c r="C557" s="117"/>
      <c r="D557" s="117"/>
      <c r="E557" s="117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</row>
    <row r="558" spans="2:19">
      <c r="B558" s="117"/>
      <c r="C558" s="117"/>
      <c r="D558" s="117"/>
      <c r="E558" s="117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</row>
    <row r="559" spans="2:19">
      <c r="B559" s="117"/>
      <c r="C559" s="117"/>
      <c r="D559" s="117"/>
      <c r="E559" s="117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</row>
    <row r="560" spans="2:19">
      <c r="B560" s="117"/>
      <c r="C560" s="117"/>
      <c r="D560" s="117"/>
      <c r="E560" s="117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</row>
    <row r="561" spans="2:19">
      <c r="B561" s="117"/>
      <c r="C561" s="117"/>
      <c r="D561" s="117"/>
      <c r="E561" s="117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</row>
    <row r="562" spans="2:19">
      <c r="B562" s="117"/>
      <c r="C562" s="117"/>
      <c r="D562" s="117"/>
      <c r="E562" s="117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</row>
    <row r="563" spans="2:19">
      <c r="B563" s="117"/>
      <c r="C563" s="117"/>
      <c r="D563" s="117"/>
      <c r="E563" s="117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</row>
    <row r="564" spans="2:19">
      <c r="B564" s="117"/>
      <c r="C564" s="117"/>
      <c r="D564" s="117"/>
      <c r="E564" s="117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</row>
    <row r="565" spans="2:19">
      <c r="B565" s="117"/>
      <c r="C565" s="117"/>
      <c r="D565" s="117"/>
      <c r="E565" s="117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</row>
    <row r="566" spans="2:19">
      <c r="B566" s="117"/>
      <c r="C566" s="117"/>
      <c r="D566" s="117"/>
      <c r="E566" s="117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</row>
    <row r="567" spans="2:19">
      <c r="B567" s="117"/>
      <c r="C567" s="117"/>
      <c r="D567" s="117"/>
      <c r="E567" s="117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</row>
    <row r="568" spans="2:19">
      <c r="B568" s="117"/>
      <c r="C568" s="117"/>
      <c r="D568" s="117"/>
      <c r="E568" s="117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</row>
    <row r="569" spans="2:19">
      <c r="B569" s="117"/>
      <c r="C569" s="117"/>
      <c r="D569" s="117"/>
      <c r="E569" s="117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</row>
    <row r="570" spans="2:19">
      <c r="B570" s="117"/>
      <c r="C570" s="117"/>
      <c r="D570" s="117"/>
      <c r="E570" s="117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</row>
    <row r="571" spans="2:19">
      <c r="B571" s="117"/>
      <c r="C571" s="117"/>
      <c r="D571" s="117"/>
      <c r="E571" s="117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</row>
    <row r="572" spans="2:19">
      <c r="B572" s="117"/>
      <c r="C572" s="117"/>
      <c r="D572" s="117"/>
      <c r="E572" s="117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</row>
    <row r="573" spans="2:19">
      <c r="B573" s="117"/>
      <c r="C573" s="117"/>
      <c r="D573" s="117"/>
      <c r="E573" s="117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</row>
    <row r="574" spans="2:19">
      <c r="B574" s="117"/>
      <c r="C574" s="117"/>
      <c r="D574" s="117"/>
      <c r="E574" s="117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</row>
    <row r="575" spans="2:19">
      <c r="B575" s="117"/>
      <c r="C575" s="117"/>
      <c r="D575" s="117"/>
      <c r="E575" s="117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</row>
    <row r="576" spans="2:19">
      <c r="B576" s="117"/>
      <c r="C576" s="117"/>
      <c r="D576" s="117"/>
      <c r="E576" s="117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</row>
    <row r="577" spans="2:19">
      <c r="B577" s="117"/>
      <c r="C577" s="117"/>
      <c r="D577" s="117"/>
      <c r="E577" s="117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</row>
    <row r="578" spans="2:19">
      <c r="B578" s="117"/>
      <c r="C578" s="117"/>
      <c r="D578" s="117"/>
      <c r="E578" s="117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</row>
    <row r="579" spans="2:19">
      <c r="B579" s="117"/>
      <c r="C579" s="117"/>
      <c r="D579" s="117"/>
      <c r="E579" s="117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</row>
    <row r="580" spans="2:19">
      <c r="B580" s="117"/>
      <c r="C580" s="117"/>
      <c r="D580" s="117"/>
      <c r="E580" s="117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</row>
    <row r="581" spans="2:19">
      <c r="B581" s="117"/>
      <c r="C581" s="117"/>
      <c r="D581" s="117"/>
      <c r="E581" s="117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</row>
    <row r="582" spans="2:19">
      <c r="B582" s="117"/>
      <c r="C582" s="117"/>
      <c r="D582" s="117"/>
      <c r="E582" s="117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</row>
    <row r="583" spans="2:19">
      <c r="B583" s="117"/>
      <c r="C583" s="117"/>
      <c r="D583" s="117"/>
      <c r="E583" s="117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</row>
    <row r="584" spans="2:19">
      <c r="B584" s="117"/>
      <c r="C584" s="117"/>
      <c r="D584" s="117"/>
      <c r="E584" s="117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</row>
    <row r="585" spans="2:19">
      <c r="B585" s="117"/>
      <c r="C585" s="117"/>
      <c r="D585" s="117"/>
      <c r="E585" s="117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</row>
    <row r="586" spans="2:19">
      <c r="B586" s="117"/>
      <c r="C586" s="117"/>
      <c r="D586" s="117"/>
      <c r="E586" s="117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</row>
    <row r="587" spans="2:19">
      <c r="B587" s="117"/>
      <c r="C587" s="117"/>
      <c r="D587" s="117"/>
      <c r="E587" s="117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</row>
    <row r="588" spans="2:19">
      <c r="B588" s="117"/>
      <c r="C588" s="117"/>
      <c r="D588" s="117"/>
      <c r="E588" s="117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</row>
    <row r="589" spans="2:19">
      <c r="B589" s="117"/>
      <c r="C589" s="117"/>
      <c r="D589" s="117"/>
      <c r="E589" s="117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</row>
    <row r="590" spans="2:19">
      <c r="B590" s="117"/>
      <c r="C590" s="117"/>
      <c r="D590" s="117"/>
      <c r="E590" s="117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</row>
    <row r="591" spans="2:19">
      <c r="B591" s="117"/>
      <c r="C591" s="117"/>
      <c r="D591" s="117"/>
      <c r="E591" s="117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</row>
    <row r="592" spans="2:19">
      <c r="B592" s="117"/>
      <c r="C592" s="117"/>
      <c r="D592" s="117"/>
      <c r="E592" s="117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</row>
    <row r="593" spans="2:19">
      <c r="B593" s="117"/>
      <c r="C593" s="117"/>
      <c r="D593" s="117"/>
      <c r="E593" s="117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</row>
    <row r="594" spans="2:19">
      <c r="B594" s="117"/>
      <c r="C594" s="117"/>
      <c r="D594" s="117"/>
      <c r="E594" s="117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</row>
    <row r="595" spans="2:19">
      <c r="B595" s="117"/>
      <c r="C595" s="117"/>
      <c r="D595" s="117"/>
      <c r="E595" s="117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</row>
    <row r="596" spans="2:19">
      <c r="B596" s="117"/>
      <c r="C596" s="117"/>
      <c r="D596" s="117"/>
      <c r="E596" s="117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</row>
    <row r="597" spans="2:19">
      <c r="B597" s="117"/>
      <c r="C597" s="117"/>
      <c r="D597" s="117"/>
      <c r="E597" s="117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</row>
    <row r="598" spans="2:19">
      <c r="B598" s="117"/>
      <c r="C598" s="117"/>
      <c r="D598" s="117"/>
      <c r="E598" s="117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</row>
    <row r="599" spans="2:19">
      <c r="B599" s="117"/>
      <c r="C599" s="117"/>
      <c r="D599" s="117"/>
      <c r="E599" s="117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</row>
    <row r="600" spans="2:19">
      <c r="B600" s="117"/>
      <c r="C600" s="117"/>
      <c r="D600" s="117"/>
      <c r="E600" s="117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</row>
    <row r="601" spans="2:19">
      <c r="B601" s="117"/>
      <c r="C601" s="117"/>
      <c r="D601" s="117"/>
      <c r="E601" s="117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</row>
    <row r="602" spans="2:19">
      <c r="B602" s="117"/>
      <c r="C602" s="117"/>
      <c r="D602" s="117"/>
      <c r="E602" s="117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</row>
    <row r="603" spans="2:19">
      <c r="B603" s="117"/>
      <c r="C603" s="117"/>
      <c r="D603" s="117"/>
      <c r="E603" s="117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</row>
    <row r="604" spans="2:19">
      <c r="B604" s="117"/>
      <c r="C604" s="117"/>
      <c r="D604" s="117"/>
      <c r="E604" s="117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</row>
    <row r="605" spans="2:19">
      <c r="B605" s="117"/>
      <c r="C605" s="117"/>
      <c r="D605" s="117"/>
      <c r="E605" s="117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</row>
    <row r="606" spans="2:19">
      <c r="B606" s="117"/>
      <c r="C606" s="117"/>
      <c r="D606" s="117"/>
      <c r="E606" s="117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</row>
    <row r="607" spans="2:19">
      <c r="B607" s="117"/>
      <c r="C607" s="117"/>
      <c r="D607" s="117"/>
      <c r="E607" s="117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</row>
    <row r="608" spans="2:19">
      <c r="B608" s="117"/>
      <c r="C608" s="117"/>
      <c r="D608" s="117"/>
      <c r="E608" s="117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</row>
    <row r="609" spans="2:19">
      <c r="B609" s="117"/>
      <c r="C609" s="117"/>
      <c r="D609" s="117"/>
      <c r="E609" s="117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</row>
    <row r="610" spans="2:19">
      <c r="B610" s="117"/>
      <c r="C610" s="117"/>
      <c r="D610" s="117"/>
      <c r="E610" s="117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</row>
    <row r="611" spans="2:19">
      <c r="B611" s="117"/>
      <c r="C611" s="117"/>
      <c r="D611" s="117"/>
      <c r="E611" s="117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</row>
    <row r="612" spans="2:19">
      <c r="B612" s="117"/>
      <c r="C612" s="117"/>
      <c r="D612" s="117"/>
      <c r="E612" s="117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</row>
    <row r="613" spans="2:19">
      <c r="B613" s="117"/>
      <c r="C613" s="117"/>
      <c r="D613" s="117"/>
      <c r="E613" s="117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</row>
    <row r="614" spans="2:19">
      <c r="B614" s="117"/>
      <c r="C614" s="117"/>
      <c r="D614" s="117"/>
      <c r="E614" s="117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</row>
    <row r="615" spans="2:19">
      <c r="B615" s="117"/>
      <c r="C615" s="117"/>
      <c r="D615" s="117"/>
      <c r="E615" s="117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</row>
    <row r="616" spans="2:19">
      <c r="B616" s="117"/>
      <c r="C616" s="117"/>
      <c r="D616" s="117"/>
      <c r="E616" s="117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</row>
    <row r="617" spans="2:19">
      <c r="B617" s="117"/>
      <c r="C617" s="117"/>
      <c r="D617" s="117"/>
      <c r="E617" s="117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</row>
    <row r="618" spans="2:19">
      <c r="B618" s="117"/>
      <c r="C618" s="117"/>
      <c r="D618" s="117"/>
      <c r="E618" s="117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</row>
    <row r="619" spans="2:19">
      <c r="B619" s="117"/>
      <c r="C619" s="117"/>
      <c r="D619" s="117"/>
      <c r="E619" s="117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</row>
    <row r="620" spans="2:19">
      <c r="B620" s="117"/>
      <c r="C620" s="117"/>
      <c r="D620" s="117"/>
      <c r="E620" s="117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</row>
    <row r="621" spans="2:19">
      <c r="B621" s="117"/>
      <c r="C621" s="117"/>
      <c r="D621" s="117"/>
      <c r="E621" s="117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</row>
    <row r="622" spans="2:19">
      <c r="B622" s="117"/>
      <c r="C622" s="117"/>
      <c r="D622" s="117"/>
      <c r="E622" s="117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</row>
    <row r="623" spans="2:19">
      <c r="B623" s="117"/>
      <c r="C623" s="117"/>
      <c r="D623" s="117"/>
      <c r="E623" s="117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</row>
    <row r="624" spans="2:19">
      <c r="B624" s="117"/>
      <c r="C624" s="117"/>
      <c r="D624" s="117"/>
      <c r="E624" s="117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</row>
    <row r="625" spans="2:19">
      <c r="B625" s="117"/>
      <c r="C625" s="117"/>
      <c r="D625" s="117"/>
      <c r="E625" s="117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</row>
    <row r="626" spans="2:19">
      <c r="B626" s="117"/>
      <c r="C626" s="117"/>
      <c r="D626" s="117"/>
      <c r="E626" s="117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</row>
    <row r="627" spans="2:19">
      <c r="B627" s="117"/>
      <c r="C627" s="117"/>
      <c r="D627" s="117"/>
      <c r="E627" s="117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</row>
    <row r="628" spans="2:19">
      <c r="B628" s="117"/>
      <c r="C628" s="117"/>
      <c r="D628" s="117"/>
      <c r="E628" s="117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</row>
    <row r="629" spans="2:19">
      <c r="B629" s="117"/>
      <c r="C629" s="117"/>
      <c r="D629" s="117"/>
      <c r="E629" s="117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</row>
    <row r="630" spans="2:19">
      <c r="B630" s="117"/>
      <c r="C630" s="117"/>
      <c r="D630" s="117"/>
      <c r="E630" s="117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</row>
    <row r="631" spans="2:19">
      <c r="B631" s="117"/>
      <c r="C631" s="117"/>
      <c r="D631" s="117"/>
      <c r="E631" s="117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</row>
    <row r="632" spans="2:19">
      <c r="B632" s="117"/>
      <c r="C632" s="117"/>
      <c r="D632" s="117"/>
      <c r="E632" s="117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</row>
    <row r="633" spans="2:19">
      <c r="B633" s="117"/>
      <c r="C633" s="117"/>
      <c r="D633" s="117"/>
      <c r="E633" s="117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</row>
    <row r="634" spans="2:19">
      <c r="B634" s="117"/>
      <c r="C634" s="117"/>
      <c r="D634" s="117"/>
      <c r="E634" s="117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</row>
    <row r="635" spans="2:19">
      <c r="B635" s="117"/>
      <c r="C635" s="117"/>
      <c r="D635" s="117"/>
      <c r="E635" s="117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</row>
    <row r="636" spans="2:19">
      <c r="B636" s="117"/>
      <c r="C636" s="117"/>
      <c r="D636" s="117"/>
      <c r="E636" s="117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</row>
    <row r="637" spans="2:19">
      <c r="B637" s="117"/>
      <c r="C637" s="117"/>
      <c r="D637" s="117"/>
      <c r="E637" s="117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</row>
    <row r="638" spans="2:19">
      <c r="B638" s="117"/>
      <c r="C638" s="117"/>
      <c r="D638" s="117"/>
      <c r="E638" s="117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</row>
    <row r="639" spans="2:19">
      <c r="B639" s="117"/>
      <c r="C639" s="117"/>
      <c r="D639" s="117"/>
      <c r="E639" s="117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</row>
    <row r="640" spans="2:19">
      <c r="B640" s="117"/>
      <c r="C640" s="117"/>
      <c r="D640" s="117"/>
      <c r="E640" s="117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</row>
    <row r="641" spans="2:19">
      <c r="B641" s="117"/>
      <c r="C641" s="117"/>
      <c r="D641" s="117"/>
      <c r="E641" s="117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</row>
    <row r="642" spans="2:19">
      <c r="B642" s="117"/>
      <c r="C642" s="117"/>
      <c r="D642" s="117"/>
      <c r="E642" s="117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</row>
    <row r="643" spans="2:19">
      <c r="B643" s="117"/>
      <c r="C643" s="117"/>
      <c r="D643" s="117"/>
      <c r="E643" s="117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</row>
    <row r="644" spans="2:19">
      <c r="B644" s="117"/>
      <c r="C644" s="117"/>
      <c r="D644" s="117"/>
      <c r="E644" s="117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</row>
    <row r="645" spans="2:19">
      <c r="B645" s="117"/>
      <c r="C645" s="117"/>
      <c r="D645" s="117"/>
      <c r="E645" s="117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</row>
    <row r="646" spans="2:19">
      <c r="B646" s="117"/>
      <c r="C646" s="117"/>
      <c r="D646" s="117"/>
      <c r="E646" s="117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</row>
    <row r="647" spans="2:19">
      <c r="B647" s="117"/>
      <c r="C647" s="117"/>
      <c r="D647" s="117"/>
      <c r="E647" s="117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</row>
    <row r="648" spans="2:19">
      <c r="B648" s="117"/>
      <c r="C648" s="117"/>
      <c r="D648" s="117"/>
      <c r="E648" s="117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</row>
    <row r="649" spans="2:19">
      <c r="B649" s="117"/>
      <c r="C649" s="117"/>
      <c r="D649" s="117"/>
      <c r="E649" s="117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</row>
    <row r="650" spans="2:19">
      <c r="B650" s="117"/>
      <c r="C650" s="117"/>
      <c r="D650" s="117"/>
      <c r="E650" s="117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</row>
    <row r="651" spans="2:19">
      <c r="B651" s="117"/>
      <c r="C651" s="117"/>
      <c r="D651" s="117"/>
      <c r="E651" s="117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</row>
    <row r="652" spans="2:19">
      <c r="B652" s="117"/>
      <c r="C652" s="117"/>
      <c r="D652" s="117"/>
      <c r="E652" s="117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</row>
    <row r="653" spans="2:19">
      <c r="B653" s="117"/>
      <c r="C653" s="117"/>
      <c r="D653" s="117"/>
      <c r="E653" s="117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</row>
    <row r="654" spans="2:19">
      <c r="B654" s="117"/>
      <c r="C654" s="117"/>
      <c r="D654" s="117"/>
      <c r="E654" s="117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</row>
    <row r="655" spans="2:19">
      <c r="B655" s="117"/>
      <c r="C655" s="117"/>
      <c r="D655" s="117"/>
      <c r="E655" s="117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</row>
    <row r="656" spans="2:19">
      <c r="B656" s="117"/>
      <c r="C656" s="117"/>
      <c r="D656" s="117"/>
      <c r="E656" s="117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</row>
    <row r="657" spans="2:19">
      <c r="B657" s="117"/>
      <c r="C657" s="117"/>
      <c r="D657" s="117"/>
      <c r="E657" s="117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</row>
    <row r="658" spans="2:19">
      <c r="B658" s="117"/>
      <c r="C658" s="117"/>
      <c r="D658" s="117"/>
      <c r="E658" s="117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</row>
    <row r="659" spans="2:19">
      <c r="B659" s="117"/>
      <c r="C659" s="117"/>
      <c r="D659" s="117"/>
      <c r="E659" s="117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</row>
    <row r="660" spans="2:19">
      <c r="B660" s="117"/>
      <c r="C660" s="117"/>
      <c r="D660" s="117"/>
      <c r="E660" s="117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</row>
    <row r="661" spans="2:19">
      <c r="B661" s="117"/>
      <c r="C661" s="117"/>
      <c r="D661" s="117"/>
      <c r="E661" s="117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</row>
    <row r="662" spans="2:19">
      <c r="B662" s="117"/>
      <c r="C662" s="117"/>
      <c r="D662" s="117"/>
      <c r="E662" s="117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</row>
    <row r="663" spans="2:19">
      <c r="B663" s="117"/>
      <c r="C663" s="117"/>
      <c r="D663" s="117"/>
      <c r="E663" s="117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</row>
    <row r="664" spans="2:19">
      <c r="B664" s="117"/>
      <c r="C664" s="117"/>
      <c r="D664" s="117"/>
      <c r="E664" s="117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</row>
    <row r="665" spans="2:19">
      <c r="B665" s="117"/>
      <c r="C665" s="117"/>
      <c r="D665" s="117"/>
      <c r="E665" s="117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</row>
    <row r="666" spans="2:19">
      <c r="B666" s="117"/>
      <c r="C666" s="117"/>
      <c r="D666" s="117"/>
      <c r="E666" s="117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</row>
    <row r="667" spans="2:19">
      <c r="B667" s="117"/>
      <c r="C667" s="117"/>
      <c r="D667" s="117"/>
      <c r="E667" s="117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</row>
    <row r="668" spans="2:19">
      <c r="B668" s="117"/>
      <c r="C668" s="117"/>
      <c r="D668" s="117"/>
      <c r="E668" s="117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</row>
  </sheetData>
  <sheetProtection sheet="1" objects="1" scenarios="1"/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36 D1:XFD36 A1:B36 A37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2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0.85546875" style="2" customWidth="1"/>
    <col min="4" max="4" width="5.7109375" style="2" bestFit="1" customWidth="1"/>
    <col min="5" max="5" width="6.5703125" style="2" bestFit="1" customWidth="1"/>
    <col min="6" max="6" width="21" style="1" bestFit="1" customWidth="1"/>
    <col min="7" max="7" width="12" style="1" bestFit="1" customWidth="1"/>
    <col min="8" max="8" width="7" style="1" bestFit="1" customWidth="1"/>
    <col min="9" max="9" width="7.28515625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135</v>
      </c>
      <c r="C1" s="67" t="s" vm="1">
        <v>208</v>
      </c>
    </row>
    <row r="2" spans="2:49">
      <c r="B2" s="46" t="s">
        <v>134</v>
      </c>
      <c r="C2" s="67" t="s">
        <v>209</v>
      </c>
    </row>
    <row r="3" spans="2:49">
      <c r="B3" s="46" t="s">
        <v>136</v>
      </c>
      <c r="C3" s="67" t="s">
        <v>210</v>
      </c>
    </row>
    <row r="4" spans="2:49">
      <c r="B4" s="46" t="s">
        <v>137</v>
      </c>
      <c r="C4" s="67">
        <v>2144</v>
      </c>
    </row>
    <row r="6" spans="2:49" ht="26.25" customHeight="1">
      <c r="B6" s="149" t="s">
        <v>160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2:49" ht="26.25" customHeight="1">
      <c r="B7" s="149" t="s">
        <v>85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2:49" s="3" customFormat="1" ht="63">
      <c r="B8" s="21" t="s">
        <v>109</v>
      </c>
      <c r="C8" s="29" t="s">
        <v>42</v>
      </c>
      <c r="D8" s="29" t="s">
        <v>111</v>
      </c>
      <c r="E8" s="29" t="s">
        <v>110</v>
      </c>
      <c r="F8" s="29" t="s">
        <v>61</v>
      </c>
      <c r="G8" s="29" t="s">
        <v>96</v>
      </c>
      <c r="H8" s="29" t="s">
        <v>186</v>
      </c>
      <c r="I8" s="29" t="s">
        <v>185</v>
      </c>
      <c r="J8" s="29" t="s">
        <v>104</v>
      </c>
      <c r="K8" s="29" t="s">
        <v>54</v>
      </c>
      <c r="L8" s="29" t="s">
        <v>138</v>
      </c>
      <c r="M8" s="30" t="s">
        <v>140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193</v>
      </c>
      <c r="I9" s="31"/>
      <c r="J9" s="31" t="s">
        <v>189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3" t="s">
        <v>28</v>
      </c>
      <c r="C11" s="104"/>
      <c r="D11" s="104"/>
      <c r="E11" s="104"/>
      <c r="F11" s="104"/>
      <c r="G11" s="104"/>
      <c r="H11" s="105"/>
      <c r="I11" s="105"/>
      <c r="J11" s="105">
        <v>9.0041637000000008E-2</v>
      </c>
      <c r="K11" s="104"/>
      <c r="L11" s="106">
        <f>IFERROR(J11/$J$11,0)</f>
        <v>1</v>
      </c>
      <c r="M11" s="106">
        <f>J11/'סכום נכסי הקרן'!$C$42</f>
        <v>3.4379363476714724E-7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W11" s="88"/>
    </row>
    <row r="12" spans="2:49" s="88" customFormat="1">
      <c r="B12" s="107" t="s">
        <v>180</v>
      </c>
      <c r="C12" s="104"/>
      <c r="D12" s="104"/>
      <c r="E12" s="104"/>
      <c r="F12" s="104"/>
      <c r="G12" s="104"/>
      <c r="H12" s="105"/>
      <c r="I12" s="105"/>
      <c r="J12" s="105">
        <v>9.0041637000000008E-2</v>
      </c>
      <c r="K12" s="104"/>
      <c r="L12" s="106">
        <f t="shared" ref="L12:L14" si="0">IFERROR(J12/$J$11,0)</f>
        <v>1</v>
      </c>
      <c r="M12" s="106">
        <f>J12/'סכום נכסי הקרן'!$C$42</f>
        <v>3.4379363476714724E-7</v>
      </c>
    </row>
    <row r="13" spans="2:49">
      <c r="B13" s="92" t="s">
        <v>59</v>
      </c>
      <c r="C13" s="71"/>
      <c r="D13" s="71"/>
      <c r="E13" s="71"/>
      <c r="F13" s="71"/>
      <c r="G13" s="71"/>
      <c r="H13" s="80"/>
      <c r="I13" s="80"/>
      <c r="J13" s="80">
        <v>9.0041637000000008E-2</v>
      </c>
      <c r="K13" s="71"/>
      <c r="L13" s="81">
        <f t="shared" si="0"/>
        <v>1</v>
      </c>
      <c r="M13" s="81">
        <f>J13/'סכום נכסי הקרן'!$C$42</f>
        <v>3.4379363476714724E-7</v>
      </c>
    </row>
    <row r="14" spans="2:49">
      <c r="B14" s="76" t="s">
        <v>1237</v>
      </c>
      <c r="C14" s="73">
        <v>9720</v>
      </c>
      <c r="D14" s="86" t="s">
        <v>27</v>
      </c>
      <c r="E14" s="73"/>
      <c r="F14" s="86" t="s">
        <v>715</v>
      </c>
      <c r="G14" s="86" t="s">
        <v>121</v>
      </c>
      <c r="H14" s="83">
        <v>23.546454000000004</v>
      </c>
      <c r="I14" s="83">
        <v>100</v>
      </c>
      <c r="J14" s="83">
        <v>9.0041637000000008E-2</v>
      </c>
      <c r="K14" s="136">
        <v>6.5930071226372047E-6</v>
      </c>
      <c r="L14" s="84">
        <f t="shared" si="0"/>
        <v>1</v>
      </c>
      <c r="M14" s="84">
        <f>J14/'סכום נכסי הקרן'!$C$42</f>
        <v>3.4379363476714724E-7</v>
      </c>
    </row>
    <row r="15" spans="2:49">
      <c r="B15" s="72"/>
      <c r="C15" s="73"/>
      <c r="D15" s="73"/>
      <c r="E15" s="73"/>
      <c r="F15" s="73"/>
      <c r="G15" s="73"/>
      <c r="H15" s="83"/>
      <c r="I15" s="83"/>
      <c r="J15" s="73"/>
      <c r="K15" s="73"/>
      <c r="L15" s="84"/>
      <c r="M15" s="73"/>
    </row>
    <row r="16" spans="2:49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2:1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2:13">
      <c r="B18" s="121" t="s">
        <v>201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2:13">
      <c r="B19" s="121" t="s">
        <v>105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2:13">
      <c r="B20" s="121" t="s">
        <v>184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2:13">
      <c r="B21" s="121" t="s">
        <v>192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2:1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2:1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2:1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2:1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2:1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2:1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2:1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2:1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1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2:1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2:1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2:1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2:1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2:1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2:13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</row>
    <row r="116" spans="2:13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</row>
    <row r="117" spans="2:13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</row>
    <row r="118" spans="2:13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</row>
    <row r="119" spans="2:13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</row>
    <row r="120" spans="2:13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</row>
    <row r="121" spans="2:13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</row>
    <row r="122" spans="2:13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</row>
    <row r="123" spans="2:13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</row>
    <row r="124" spans="2:13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</row>
    <row r="125" spans="2:13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</row>
    <row r="126" spans="2:13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</row>
    <row r="127" spans="2:13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</row>
    <row r="128" spans="2:13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</row>
    <row r="129" spans="2:13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</row>
    <row r="130" spans="2:13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</row>
    <row r="131" spans="2:13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</row>
    <row r="132" spans="2:13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</row>
    <row r="133" spans="2:13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</row>
    <row r="134" spans="2:13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</row>
    <row r="135" spans="2:13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2:13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  <row r="137" spans="2:13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2:13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</row>
    <row r="139" spans="2:13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</row>
    <row r="140" spans="2:13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</row>
    <row r="141" spans="2:13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</row>
    <row r="142" spans="2:13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</row>
    <row r="143" spans="2:13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</row>
    <row r="144" spans="2:13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</row>
    <row r="145" spans="2:13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</row>
    <row r="146" spans="2:13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</row>
    <row r="147" spans="2:13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</row>
    <row r="148" spans="2:13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</row>
    <row r="149" spans="2:13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</row>
    <row r="150" spans="2:13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</row>
    <row r="151" spans="2:13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</row>
    <row r="152" spans="2:13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</row>
    <row r="153" spans="2:13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</row>
    <row r="154" spans="2:13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</row>
    <row r="155" spans="2:13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</row>
    <row r="156" spans="2:13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</row>
    <row r="157" spans="2:13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</row>
    <row r="158" spans="2:13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</row>
    <row r="159" spans="2:13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</row>
    <row r="160" spans="2:13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</row>
    <row r="161" spans="2:13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</row>
    <row r="162" spans="2:13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</row>
    <row r="163" spans="2:13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</row>
    <row r="164" spans="2:13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</row>
    <row r="165" spans="2:13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</row>
    <row r="166" spans="2:13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</row>
    <row r="167" spans="2:13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</row>
    <row r="168" spans="2:13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</row>
    <row r="169" spans="2:13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</row>
    <row r="170" spans="2:13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</row>
    <row r="171" spans="2:13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</row>
    <row r="172" spans="2:13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</row>
    <row r="173" spans="2:13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</row>
    <row r="174" spans="2:13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</row>
    <row r="175" spans="2:13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</row>
    <row r="176" spans="2:13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</row>
    <row r="177" spans="2:13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</row>
    <row r="178" spans="2:13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</row>
    <row r="179" spans="2:13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</row>
    <row r="180" spans="2:13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</row>
    <row r="181" spans="2:13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</row>
    <row r="182" spans="2:13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</row>
    <row r="183" spans="2:13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</row>
    <row r="184" spans="2:13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</row>
    <row r="185" spans="2:13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</row>
    <row r="186" spans="2:13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</row>
    <row r="187" spans="2:13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</row>
    <row r="188" spans="2:13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2:13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2:13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2:13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</row>
    <row r="192" spans="2:13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2:13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</row>
    <row r="194" spans="2:13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2:13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</row>
    <row r="196" spans="2:13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</row>
    <row r="197" spans="2:13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</row>
    <row r="198" spans="2:13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</row>
    <row r="199" spans="2:13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</row>
    <row r="200" spans="2:13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2:13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</row>
    <row r="202" spans="2:13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</row>
    <row r="203" spans="2:13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</row>
    <row r="204" spans="2:13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</row>
    <row r="205" spans="2:13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</row>
    <row r="206" spans="2:13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</row>
    <row r="207" spans="2:13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2:13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2:13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2:13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</row>
    <row r="211" spans="2:13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2:13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</row>
    <row r="213" spans="2:13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2:13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</row>
    <row r="215" spans="2:13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</row>
    <row r="216" spans="2:13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</row>
    <row r="217" spans="2:13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</row>
    <row r="218" spans="2:13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</row>
    <row r="219" spans="2:13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</row>
    <row r="220" spans="2:13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</row>
    <row r="221" spans="2:13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</row>
    <row r="222" spans="2:13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2:13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</row>
    <row r="224" spans="2:13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</row>
    <row r="225" spans="2:13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</row>
    <row r="226" spans="2:13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</row>
    <row r="227" spans="2:13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</row>
    <row r="228" spans="2:13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</row>
    <row r="229" spans="2:13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</row>
    <row r="230" spans="2:13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</row>
    <row r="231" spans="2:13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</row>
    <row r="232" spans="2:13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</row>
    <row r="233" spans="2:13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</row>
    <row r="234" spans="2:13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</row>
    <row r="235" spans="2:13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</row>
    <row r="236" spans="2:13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</row>
    <row r="237" spans="2:13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</row>
    <row r="238" spans="2:13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</row>
    <row r="239" spans="2:13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</row>
    <row r="240" spans="2:13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</row>
    <row r="241" spans="2:13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</row>
    <row r="242" spans="2:13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</row>
    <row r="243" spans="2:13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</row>
    <row r="244" spans="2:13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</row>
    <row r="245" spans="2:13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</row>
    <row r="246" spans="2:13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</row>
    <row r="247" spans="2:13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</row>
    <row r="248" spans="2:13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</row>
    <row r="249" spans="2:13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</row>
    <row r="250" spans="2:13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</row>
    <row r="251" spans="2:13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</row>
    <row r="252" spans="2:13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</row>
    <row r="253" spans="2:13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</row>
    <row r="254" spans="2:13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</row>
    <row r="255" spans="2:13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</row>
    <row r="256" spans="2:13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</row>
    <row r="257" spans="2:13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</row>
    <row r="258" spans="2:13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</row>
    <row r="259" spans="2:13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</row>
    <row r="260" spans="2:13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</row>
    <row r="261" spans="2:13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</row>
    <row r="262" spans="2:13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</row>
    <row r="263" spans="2:13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</row>
    <row r="264" spans="2:13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</row>
    <row r="265" spans="2:13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</row>
    <row r="266" spans="2:13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</row>
    <row r="267" spans="2:13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</row>
    <row r="268" spans="2:13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</row>
    <row r="269" spans="2:13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</row>
    <row r="270" spans="2:13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</row>
    <row r="271" spans="2:13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</row>
    <row r="272" spans="2:13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</row>
    <row r="273" spans="2:13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</row>
    <row r="274" spans="2:13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</row>
    <row r="275" spans="2:13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</row>
    <row r="276" spans="2:13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</row>
    <row r="277" spans="2:13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</row>
    <row r="278" spans="2:13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</row>
    <row r="279" spans="2:13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</row>
    <row r="280" spans="2:13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</row>
    <row r="281" spans="2:13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</row>
    <row r="282" spans="2:13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</row>
    <row r="283" spans="2:13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2:13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</row>
    <row r="285" spans="2:13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</row>
    <row r="286" spans="2:13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</row>
    <row r="287" spans="2:13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</row>
    <row r="288" spans="2:13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</row>
    <row r="289" spans="2:13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</row>
    <row r="290" spans="2:13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</row>
    <row r="291" spans="2:13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</row>
    <row r="292" spans="2:13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</row>
    <row r="293" spans="2:13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</row>
    <row r="294" spans="2:13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</row>
    <row r="295" spans="2:13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</row>
    <row r="296" spans="2:13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</row>
    <row r="297" spans="2:13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</row>
    <row r="298" spans="2:13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</row>
    <row r="299" spans="2:13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</row>
    <row r="300" spans="2:13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</row>
    <row r="301" spans="2:13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</row>
    <row r="302" spans="2:13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9.42578125" style="2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7.2851562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135</v>
      </c>
      <c r="C1" s="67" t="s" vm="1">
        <v>208</v>
      </c>
    </row>
    <row r="2" spans="2:11">
      <c r="B2" s="46" t="s">
        <v>134</v>
      </c>
      <c r="C2" s="67" t="s">
        <v>209</v>
      </c>
    </row>
    <row r="3" spans="2:11">
      <c r="B3" s="46" t="s">
        <v>136</v>
      </c>
      <c r="C3" s="67" t="s">
        <v>210</v>
      </c>
    </row>
    <row r="4" spans="2:11">
      <c r="B4" s="46" t="s">
        <v>137</v>
      </c>
      <c r="C4" s="67">
        <v>2144</v>
      </c>
    </row>
    <row r="6" spans="2:11" ht="26.25" customHeight="1">
      <c r="B6" s="149" t="s">
        <v>160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ht="26.25" customHeight="1">
      <c r="B7" s="149" t="s">
        <v>91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1" s="3" customFormat="1" ht="78.75">
      <c r="B8" s="21" t="s">
        <v>109</v>
      </c>
      <c r="C8" s="29" t="s">
        <v>42</v>
      </c>
      <c r="D8" s="29" t="s">
        <v>96</v>
      </c>
      <c r="E8" s="29" t="s">
        <v>97</v>
      </c>
      <c r="F8" s="29" t="s">
        <v>186</v>
      </c>
      <c r="G8" s="29" t="s">
        <v>185</v>
      </c>
      <c r="H8" s="29" t="s">
        <v>104</v>
      </c>
      <c r="I8" s="29" t="s">
        <v>54</v>
      </c>
      <c r="J8" s="29" t="s">
        <v>138</v>
      </c>
      <c r="K8" s="30" t="s">
        <v>140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193</v>
      </c>
      <c r="G9" s="31"/>
      <c r="H9" s="31" t="s">
        <v>189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91" t="s">
        <v>1238</v>
      </c>
      <c r="C11" s="73"/>
      <c r="D11" s="73"/>
      <c r="E11" s="73"/>
      <c r="F11" s="83"/>
      <c r="G11" s="85"/>
      <c r="H11" s="83">
        <v>983.46008089600014</v>
      </c>
      <c r="I11" s="73"/>
      <c r="J11" s="84">
        <f>IFERROR(H11/$H$11,0)</f>
        <v>1</v>
      </c>
      <c r="K11" s="84">
        <f>H11/'סכום נכסי הקרן'!$C$42</f>
        <v>3.7550107608508771E-3</v>
      </c>
    </row>
    <row r="12" spans="2:11" ht="21" customHeight="1">
      <c r="B12" s="90" t="s">
        <v>1239</v>
      </c>
      <c r="C12" s="73"/>
      <c r="D12" s="73"/>
      <c r="E12" s="73"/>
      <c r="F12" s="83"/>
      <c r="G12" s="85"/>
      <c r="H12" s="83">
        <v>983.46008089600014</v>
      </c>
      <c r="I12" s="73"/>
      <c r="J12" s="84">
        <f t="shared" ref="J12:J35" si="0">IFERROR(H12/$H$11,0)</f>
        <v>1</v>
      </c>
      <c r="K12" s="84">
        <f>H12/'סכום נכסי הקרן'!$C$42</f>
        <v>3.7550107608508771E-3</v>
      </c>
    </row>
    <row r="13" spans="2:11">
      <c r="B13" s="92" t="s">
        <v>179</v>
      </c>
      <c r="C13" s="71"/>
      <c r="D13" s="71"/>
      <c r="E13" s="71"/>
      <c r="F13" s="80"/>
      <c r="G13" s="82"/>
      <c r="H13" s="80">
        <v>983.46008089600014</v>
      </c>
      <c r="I13" s="71"/>
      <c r="J13" s="81">
        <f t="shared" si="0"/>
        <v>1</v>
      </c>
      <c r="K13" s="81">
        <f>H13/'סכום נכסי הקרן'!$C$42</f>
        <v>3.7550107608508771E-3</v>
      </c>
    </row>
    <row r="14" spans="2:11">
      <c r="B14" s="76" t="s">
        <v>1240</v>
      </c>
      <c r="C14" s="73">
        <v>5238</v>
      </c>
      <c r="D14" s="86" t="s">
        <v>123</v>
      </c>
      <c r="E14" s="95">
        <v>43221</v>
      </c>
      <c r="F14" s="83">
        <v>16704.511126000005</v>
      </c>
      <c r="G14" s="85">
        <v>92.749899999999997</v>
      </c>
      <c r="H14" s="83">
        <v>62.796369911000006</v>
      </c>
      <c r="I14" s="84">
        <v>3.4805908777746256E-6</v>
      </c>
      <c r="J14" s="84">
        <f t="shared" si="0"/>
        <v>6.3852484844924437E-2</v>
      </c>
      <c r="K14" s="84">
        <f>H14/'סכום נכסי הקרן'!$C$42</f>
        <v>2.3976676769975881E-4</v>
      </c>
    </row>
    <row r="15" spans="2:11">
      <c r="B15" s="76" t="s">
        <v>1241</v>
      </c>
      <c r="C15" s="73">
        <v>7070</v>
      </c>
      <c r="D15" s="86" t="s">
        <v>123</v>
      </c>
      <c r="E15" s="95">
        <v>44075</v>
      </c>
      <c r="F15" s="83">
        <v>40503.297724000004</v>
      </c>
      <c r="G15" s="85">
        <v>101.9179</v>
      </c>
      <c r="H15" s="83">
        <v>167.31241575900003</v>
      </c>
      <c r="I15" s="84">
        <v>5.5454131883206404E-6</v>
      </c>
      <c r="J15" s="84">
        <f t="shared" si="0"/>
        <v>0.1701262908470742</v>
      </c>
      <c r="K15" s="84">
        <f>H15/'סכום נכסי הקרן'!$C$42</f>
        <v>6.388260528344097E-4</v>
      </c>
    </row>
    <row r="16" spans="2:11">
      <c r="B16" s="76" t="s">
        <v>1242</v>
      </c>
      <c r="C16" s="73">
        <v>5339</v>
      </c>
      <c r="D16" s="86" t="s">
        <v>121</v>
      </c>
      <c r="E16" s="95">
        <v>42916</v>
      </c>
      <c r="F16" s="83">
        <v>23857.158236000003</v>
      </c>
      <c r="G16" s="85">
        <v>77.658199999999994</v>
      </c>
      <c r="H16" s="83">
        <v>70.84739964900001</v>
      </c>
      <c r="I16" s="84">
        <v>1.6244670719618601E-5</v>
      </c>
      <c r="J16" s="84">
        <f t="shared" si="0"/>
        <v>7.2038917517072101E-2</v>
      </c>
      <c r="K16" s="84">
        <f>H16/'סכום נכסי הקרן'!$C$42</f>
        <v>2.7050691047665452E-4</v>
      </c>
    </row>
    <row r="17" spans="2:11">
      <c r="B17" s="76" t="s">
        <v>1243</v>
      </c>
      <c r="C17" s="73">
        <v>8400</v>
      </c>
      <c r="D17" s="86" t="s">
        <v>121</v>
      </c>
      <c r="E17" s="95">
        <v>44544</v>
      </c>
      <c r="F17" s="83">
        <v>3507.8705410000002</v>
      </c>
      <c r="G17" s="85">
        <v>112.6778</v>
      </c>
      <c r="H17" s="83">
        <v>15.114709333000004</v>
      </c>
      <c r="I17" s="84">
        <v>8.9819791104639525E-6</v>
      </c>
      <c r="J17" s="84">
        <f t="shared" si="0"/>
        <v>1.5368909858780906E-2</v>
      </c>
      <c r="K17" s="84">
        <f>H17/'סכום נכסי הקרן'!$C$42</f>
        <v>5.7710421902269443E-5</v>
      </c>
    </row>
    <row r="18" spans="2:11">
      <c r="B18" s="76" t="s">
        <v>1244</v>
      </c>
      <c r="C18" s="73">
        <v>8314</v>
      </c>
      <c r="D18" s="86" t="s">
        <v>121</v>
      </c>
      <c r="E18" s="95">
        <v>44264</v>
      </c>
      <c r="F18" s="83">
        <v>4553.3898260000005</v>
      </c>
      <c r="G18" s="85">
        <v>102.0946</v>
      </c>
      <c r="H18" s="83">
        <v>17.776877846000001</v>
      </c>
      <c r="I18" s="84">
        <v>8.0804593020770054E-6</v>
      </c>
      <c r="J18" s="84">
        <f t="shared" si="0"/>
        <v>1.8075850958591055E-2</v>
      </c>
      <c r="K18" s="84">
        <f>H18/'סכום נכסי הקרן'!$C$42</f>
        <v>6.7875014861046065E-5</v>
      </c>
    </row>
    <row r="19" spans="2:11">
      <c r="B19" s="76" t="s">
        <v>1245</v>
      </c>
      <c r="C19" s="73">
        <v>9730</v>
      </c>
      <c r="D19" s="86" t="s">
        <v>124</v>
      </c>
      <c r="E19" s="95">
        <v>45146</v>
      </c>
      <c r="F19" s="83">
        <v>2872.1198880000006</v>
      </c>
      <c r="G19" s="85">
        <v>100</v>
      </c>
      <c r="H19" s="83">
        <v>13.435489628000001</v>
      </c>
      <c r="I19" s="84">
        <v>1.1488479545057341E-5</v>
      </c>
      <c r="J19" s="84">
        <f t="shared" si="0"/>
        <v>1.3661448887441715E-2</v>
      </c>
      <c r="K19" s="84">
        <f>H19/'סכום נכסי הקרן'!$C$42</f>
        <v>5.1298887581157886E-5</v>
      </c>
    </row>
    <row r="20" spans="2:11">
      <c r="B20" s="76" t="s">
        <v>1246</v>
      </c>
      <c r="C20" s="73">
        <v>9011</v>
      </c>
      <c r="D20" s="86" t="s">
        <v>124</v>
      </c>
      <c r="E20" s="95">
        <v>44644</v>
      </c>
      <c r="F20" s="83">
        <v>14775.951927000002</v>
      </c>
      <c r="G20" s="85">
        <v>104.8567</v>
      </c>
      <c r="H20" s="83">
        <v>72.477397229000005</v>
      </c>
      <c r="I20" s="84">
        <v>1.8001891025034055E-5</v>
      </c>
      <c r="J20" s="84">
        <f t="shared" si="0"/>
        <v>7.3696328541335496E-2</v>
      </c>
      <c r="K20" s="84">
        <f>H20/'סכום נכסי הקרן'!$C$42</f>
        <v>2.7673050670791639E-4</v>
      </c>
    </row>
    <row r="21" spans="2:11">
      <c r="B21" s="76" t="s">
        <v>1247</v>
      </c>
      <c r="C21" s="73">
        <v>9317</v>
      </c>
      <c r="D21" s="86" t="s">
        <v>123</v>
      </c>
      <c r="E21" s="95">
        <v>44545</v>
      </c>
      <c r="F21" s="83">
        <v>12477.997639000001</v>
      </c>
      <c r="G21" s="85">
        <v>107.0371</v>
      </c>
      <c r="H21" s="83">
        <v>54.133555464000004</v>
      </c>
      <c r="I21" s="84">
        <v>3.4503681584477005E-6</v>
      </c>
      <c r="J21" s="84">
        <f t="shared" si="0"/>
        <v>5.5043978414132062E-2</v>
      </c>
      <c r="K21" s="84">
        <f>H21/'סכום נכסי הקרן'!$C$42</f>
        <v>2.066907312651093E-4</v>
      </c>
    </row>
    <row r="22" spans="2:11" ht="16.5" customHeight="1">
      <c r="B22" s="76" t="s">
        <v>1248</v>
      </c>
      <c r="C22" s="73">
        <v>9157</v>
      </c>
      <c r="D22" s="86" t="s">
        <v>123</v>
      </c>
      <c r="E22" s="95">
        <v>44763</v>
      </c>
      <c r="F22" s="83">
        <v>2025.2129140000002</v>
      </c>
      <c r="G22" s="85">
        <v>95.172499999999999</v>
      </c>
      <c r="H22" s="83">
        <v>7.8121304160000005</v>
      </c>
      <c r="I22" s="84">
        <v>5.0630318507945895E-6</v>
      </c>
      <c r="J22" s="84">
        <f t="shared" si="0"/>
        <v>7.943515520103887E-3</v>
      </c>
      <c r="K22" s="84">
        <f>H22/'סכום נכסי הקרן'!$C$42</f>
        <v>2.9827986256976045E-5</v>
      </c>
    </row>
    <row r="23" spans="2:11" ht="16.5" customHeight="1">
      <c r="B23" s="76" t="s">
        <v>1249</v>
      </c>
      <c r="C23" s="73">
        <v>8410</v>
      </c>
      <c r="D23" s="86" t="s">
        <v>123</v>
      </c>
      <c r="E23" s="95">
        <v>44651</v>
      </c>
      <c r="F23" s="83">
        <v>3169.2598630000007</v>
      </c>
      <c r="G23" s="85">
        <v>121.9333</v>
      </c>
      <c r="H23" s="83">
        <v>15.662731286000001</v>
      </c>
      <c r="I23" s="84">
        <v>9.6038177574039773E-6</v>
      </c>
      <c r="J23" s="84">
        <f t="shared" si="0"/>
        <v>1.5926148493724493E-2</v>
      </c>
      <c r="K23" s="84">
        <f>H23/'סכום נכסי הקרן'!$C$42</f>
        <v>5.9802858972844467E-5</v>
      </c>
    </row>
    <row r="24" spans="2:11" ht="16.5" customHeight="1">
      <c r="B24" s="76" t="s">
        <v>1250</v>
      </c>
      <c r="C24" s="73">
        <v>8411</v>
      </c>
      <c r="D24" s="86" t="s">
        <v>123</v>
      </c>
      <c r="E24" s="95">
        <v>44651</v>
      </c>
      <c r="F24" s="83">
        <v>4508.9922510000006</v>
      </c>
      <c r="G24" s="85">
        <v>104.4327</v>
      </c>
      <c r="H24" s="83">
        <v>19.085489994000003</v>
      </c>
      <c r="I24" s="84">
        <v>1.4405726636105968E-5</v>
      </c>
      <c r="J24" s="84">
        <f t="shared" si="0"/>
        <v>1.9406471462076837E-2</v>
      </c>
      <c r="K24" s="84">
        <f>H24/'סכום נכסי הקרן'!$C$42</f>
        <v>7.2871509170243973E-5</v>
      </c>
    </row>
    <row r="25" spans="2:11">
      <c r="B25" s="76" t="s">
        <v>1251</v>
      </c>
      <c r="C25" s="73">
        <v>9384</v>
      </c>
      <c r="D25" s="86" t="s">
        <v>123</v>
      </c>
      <c r="E25" s="95">
        <v>44910</v>
      </c>
      <c r="F25" s="83">
        <v>820.96862800000008</v>
      </c>
      <c r="G25" s="85">
        <v>100.80459999999999</v>
      </c>
      <c r="H25" s="83">
        <v>3.3542407450000007</v>
      </c>
      <c r="I25" s="84">
        <v>5.6230727723904995E-6</v>
      </c>
      <c r="J25" s="84">
        <f t="shared" si="0"/>
        <v>3.4106526641569991E-3</v>
      </c>
      <c r="K25" s="84">
        <f>H25/'סכום נכסי הקרן'!$C$42</f>
        <v>1.2807037455434245E-5</v>
      </c>
    </row>
    <row r="26" spans="2:11">
      <c r="B26" s="76" t="s">
        <v>1252</v>
      </c>
      <c r="C26" s="73">
        <v>7017</v>
      </c>
      <c r="D26" s="86" t="s">
        <v>122</v>
      </c>
      <c r="E26" s="95">
        <v>43709</v>
      </c>
      <c r="F26" s="83">
        <v>37584.366114000004</v>
      </c>
      <c r="G26" s="85">
        <v>95.077365999999998</v>
      </c>
      <c r="H26" s="83">
        <v>35.73423810300001</v>
      </c>
      <c r="I26" s="84">
        <v>2.277840335652084E-5</v>
      </c>
      <c r="J26" s="84">
        <f t="shared" si="0"/>
        <v>3.6335219697421421E-2</v>
      </c>
      <c r="K26" s="84">
        <f>H26/'סכום נכסי הקרן'!$C$42</f>
        <v>1.3643914096169821E-4</v>
      </c>
    </row>
    <row r="27" spans="2:11">
      <c r="B27" s="76" t="s">
        <v>1253</v>
      </c>
      <c r="C27" s="73">
        <v>9536</v>
      </c>
      <c r="D27" s="86" t="s">
        <v>122</v>
      </c>
      <c r="E27" s="95">
        <v>45015</v>
      </c>
      <c r="F27" s="83">
        <v>8651.1019529999994</v>
      </c>
      <c r="G27" s="85">
        <v>106.155328</v>
      </c>
      <c r="H27" s="83">
        <v>9.1836032300000028</v>
      </c>
      <c r="I27" s="84">
        <v>2.4030837553753337E-5</v>
      </c>
      <c r="J27" s="84">
        <f t="shared" si="0"/>
        <v>9.3380538858609339E-3</v>
      </c>
      <c r="K27" s="84">
        <f>H27/'סכום נכסי הקרן'!$C$42</f>
        <v>3.506449282681316E-5</v>
      </c>
    </row>
    <row r="28" spans="2:11">
      <c r="B28" s="76" t="s">
        <v>1254</v>
      </c>
      <c r="C28" s="73">
        <v>9667</v>
      </c>
      <c r="D28" s="86" t="s">
        <v>121</v>
      </c>
      <c r="E28" s="95">
        <v>44959</v>
      </c>
      <c r="F28" s="83">
        <v>6279.0537090000007</v>
      </c>
      <c r="G28" s="85">
        <v>100</v>
      </c>
      <c r="H28" s="83">
        <v>24.011101383</v>
      </c>
      <c r="I28" s="84">
        <v>7.1760613706967007E-6</v>
      </c>
      <c r="J28" s="84">
        <f t="shared" si="0"/>
        <v>2.4414922221473623E-2</v>
      </c>
      <c r="K28" s="84">
        <f>H28/'סכום נכסי הקרן'!$C$42</f>
        <v>9.1678295666970655E-5</v>
      </c>
    </row>
    <row r="29" spans="2:11">
      <c r="B29" s="76" t="s">
        <v>1255</v>
      </c>
      <c r="C29" s="73">
        <v>9695</v>
      </c>
      <c r="D29" s="86" t="s">
        <v>121</v>
      </c>
      <c r="E29" s="95">
        <v>45108</v>
      </c>
      <c r="F29" s="83">
        <v>11773.227144000002</v>
      </c>
      <c r="G29" s="85">
        <v>100</v>
      </c>
      <c r="H29" s="83">
        <v>45.020820595000004</v>
      </c>
      <c r="I29" s="84">
        <v>9.4185805490484473E-6</v>
      </c>
      <c r="J29" s="84">
        <f t="shared" si="0"/>
        <v>4.5777984759669071E-2</v>
      </c>
      <c r="K29" s="84">
        <f>H29/'סכום נכסי הקרן'!$C$42</f>
        <v>1.7189682538262482E-4</v>
      </c>
    </row>
    <row r="30" spans="2:11">
      <c r="B30" s="76" t="s">
        <v>1256</v>
      </c>
      <c r="C30" s="73">
        <v>7085</v>
      </c>
      <c r="D30" s="86" t="s">
        <v>121</v>
      </c>
      <c r="E30" s="95">
        <v>43983</v>
      </c>
      <c r="F30" s="83">
        <v>27631.667453000002</v>
      </c>
      <c r="G30" s="85">
        <v>98.566800000000001</v>
      </c>
      <c r="H30" s="83">
        <v>104.14912711400002</v>
      </c>
      <c r="I30" s="84">
        <v>9.2105558736865345E-6</v>
      </c>
      <c r="J30" s="84">
        <f t="shared" si="0"/>
        <v>0.10590071639624962</v>
      </c>
      <c r="K30" s="84">
        <f>H30/'סכום נכסי הקרן'!$C$42</f>
        <v>3.9765832964973427E-4</v>
      </c>
    </row>
    <row r="31" spans="2:11">
      <c r="B31" s="76" t="s">
        <v>1257</v>
      </c>
      <c r="C31" s="73">
        <v>5287</v>
      </c>
      <c r="D31" s="86" t="s">
        <v>123</v>
      </c>
      <c r="E31" s="95">
        <v>42735</v>
      </c>
      <c r="F31" s="83">
        <v>11561.386015000002</v>
      </c>
      <c r="G31" s="85">
        <v>24.521899999999999</v>
      </c>
      <c r="H31" s="83">
        <v>11.490828370000001</v>
      </c>
      <c r="I31" s="84">
        <v>7.5181743395042299E-6</v>
      </c>
      <c r="J31" s="84">
        <f t="shared" si="0"/>
        <v>1.1684082143457274E-2</v>
      </c>
      <c r="K31" s="84">
        <f>H31/'סכום נכסי הקרן'!$C$42</f>
        <v>4.3873854179347647E-5</v>
      </c>
    </row>
    <row r="32" spans="2:11">
      <c r="B32" s="76" t="s">
        <v>1258</v>
      </c>
      <c r="C32" s="73">
        <v>8339</v>
      </c>
      <c r="D32" s="86" t="s">
        <v>121</v>
      </c>
      <c r="E32" s="95">
        <v>44539</v>
      </c>
      <c r="F32" s="83">
        <v>2632.6987180000001</v>
      </c>
      <c r="G32" s="85">
        <v>98.844399999999993</v>
      </c>
      <c r="H32" s="83">
        <v>9.951100548000003</v>
      </c>
      <c r="I32" s="84">
        <v>6.4300946849800004E-6</v>
      </c>
      <c r="J32" s="84">
        <f t="shared" si="0"/>
        <v>1.0118459042012017E-2</v>
      </c>
      <c r="K32" s="84">
        <f>H32/'סכום נכסי הקרן'!$C$42</f>
        <v>3.7994922585983984E-5</v>
      </c>
    </row>
    <row r="33" spans="2:11">
      <c r="B33" s="76" t="s">
        <v>1259</v>
      </c>
      <c r="C33" s="73">
        <v>7013</v>
      </c>
      <c r="D33" s="86" t="s">
        <v>123</v>
      </c>
      <c r="E33" s="95">
        <v>43507</v>
      </c>
      <c r="F33" s="83">
        <v>15465.110491000001</v>
      </c>
      <c r="G33" s="85">
        <v>94.651300000000006</v>
      </c>
      <c r="H33" s="83">
        <v>59.328986477000008</v>
      </c>
      <c r="I33" s="84">
        <v>1.2880400614657432E-5</v>
      </c>
      <c r="J33" s="84">
        <f t="shared" si="0"/>
        <v>6.0326786647961553E-2</v>
      </c>
      <c r="K33" s="84">
        <f>H33/'סכום נכסי הקרן'!$C$42</f>
        <v>2.2652773303065066E-4</v>
      </c>
    </row>
    <row r="34" spans="2:11">
      <c r="B34" s="76" t="s">
        <v>1260</v>
      </c>
      <c r="C34" s="73">
        <v>7043</v>
      </c>
      <c r="D34" s="86" t="s">
        <v>123</v>
      </c>
      <c r="E34" s="95">
        <v>43860</v>
      </c>
      <c r="F34" s="83">
        <v>32889.775141000006</v>
      </c>
      <c r="G34" s="85">
        <v>93.243600000000001</v>
      </c>
      <c r="H34" s="83">
        <v>124.29889159300001</v>
      </c>
      <c r="I34" s="84">
        <v>1.01709935366452E-5</v>
      </c>
      <c r="J34" s="84">
        <f t="shared" si="0"/>
        <v>0.12638936140626586</v>
      </c>
      <c r="K34" s="84">
        <f>H34/'סכום נכסי הקרן'!$C$42</f>
        <v>4.7459341213759883E-4</v>
      </c>
    </row>
    <row r="35" spans="2:11">
      <c r="B35" s="76" t="s">
        <v>1261</v>
      </c>
      <c r="C35" s="73">
        <v>5304</v>
      </c>
      <c r="D35" s="86" t="s">
        <v>123</v>
      </c>
      <c r="E35" s="95">
        <v>42928</v>
      </c>
      <c r="F35" s="83">
        <v>17569.566631000005</v>
      </c>
      <c r="G35" s="85">
        <v>56.848599999999998</v>
      </c>
      <c r="H35" s="83">
        <v>40.482576223000002</v>
      </c>
      <c r="I35" s="84">
        <v>3.2358752840735999E-6</v>
      </c>
      <c r="J35" s="84">
        <f t="shared" si="0"/>
        <v>4.1163415790214458E-2</v>
      </c>
      <c r="K35" s="84">
        <f>H35/'סכום נכסי הקרן'!$C$42</f>
        <v>1.5456906924563423E-4</v>
      </c>
    </row>
    <row r="36" spans="2:11">
      <c r="B36" s="72"/>
      <c r="C36" s="73"/>
      <c r="D36" s="73"/>
      <c r="E36" s="73"/>
      <c r="F36" s="83"/>
      <c r="G36" s="85"/>
      <c r="H36" s="73"/>
      <c r="I36" s="73"/>
      <c r="J36" s="84"/>
      <c r="K36" s="73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121" t="s">
        <v>105</v>
      </c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121" t="s">
        <v>184</v>
      </c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121" t="s">
        <v>192</v>
      </c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1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1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1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91"/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>
      <c r="B120" s="91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>
      <c r="B121" s="91"/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>
      <c r="B122" s="91"/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>
      <c r="B123" s="91"/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>
      <c r="B124" s="91"/>
      <c r="C124" s="91"/>
      <c r="D124" s="91"/>
      <c r="E124" s="91"/>
      <c r="F124" s="91"/>
      <c r="G124" s="91"/>
      <c r="H124" s="91"/>
      <c r="I124" s="91"/>
      <c r="J124" s="91"/>
      <c r="K124" s="91"/>
    </row>
    <row r="125" spans="2:11">
      <c r="B125" s="91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>
      <c r="B126" s="91"/>
      <c r="C126" s="91"/>
      <c r="D126" s="91"/>
      <c r="E126" s="91"/>
      <c r="F126" s="91"/>
      <c r="G126" s="91"/>
      <c r="H126" s="91"/>
      <c r="I126" s="91"/>
      <c r="J126" s="91"/>
      <c r="K126" s="91"/>
    </row>
    <row r="127" spans="2:11">
      <c r="B127" s="91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1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1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1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1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1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1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>
      <c r="B134" s="91"/>
      <c r="C134" s="91"/>
      <c r="D134" s="91"/>
      <c r="E134" s="91"/>
      <c r="F134" s="91"/>
      <c r="G134" s="91"/>
      <c r="H134" s="91"/>
      <c r="I134" s="91"/>
      <c r="J134" s="91"/>
      <c r="K134" s="91"/>
    </row>
    <row r="135" spans="2:11">
      <c r="B135" s="91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</row>
    <row r="137" spans="2:11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2:11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2:11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</row>
    <row r="140" spans="2:11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2:11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</row>
    <row r="142" spans="2:11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</row>
    <row r="143" spans="2:11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</row>
    <row r="144" spans="2:11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</row>
    <row r="145" spans="2:11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2:11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2:11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2:11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</row>
    <row r="149" spans="2:11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2:11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</row>
    <row r="151" spans="2:11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</row>
    <row r="152" spans="2:11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</row>
    <row r="153" spans="2:11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2:11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</row>
    <row r="155" spans="2:11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</row>
    <row r="156" spans="2:11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2:11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2:11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2:11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</row>
    <row r="160" spans="2:11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2:11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2:11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</row>
    <row r="163" spans="2:11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2:11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2:11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2:11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</row>
    <row r="167" spans="2:11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</row>
    <row r="168" spans="2:11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2:11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2:11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2:11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</row>
    <row r="172" spans="2:11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2:11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2:11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2:11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2:11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2:11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2:11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2:11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2:11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2:11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2:11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2:11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2:11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2:11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2:11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2:11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2:11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2:11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2:11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2:11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2:11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2:11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2:11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2:11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2:11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2:11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2:11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2:11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2:11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2:11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2:11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2:11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2:11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2:11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2:11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2:11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2:11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2:11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2:11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2:11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2:11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2:11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2:11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2:11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2:11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2:11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2:11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2:11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2:11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2:11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2:11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2:11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2:11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2:11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2:11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2:11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2:11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2:11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2:11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2:11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2:11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2:1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2:11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2:11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2:11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2:11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2:11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2:1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2:11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2:11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2:11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2:11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2:1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2:11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2:11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2:11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2:11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2:11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2:11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2:11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2:11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2:11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2:11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2:11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2:11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2:11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2:11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2:1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2:11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2:11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2:11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2:11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2:11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2:11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2:11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2:11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2:11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2:11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2:11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2:11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2:11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2:11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2:11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2:11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2:11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2:1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2:11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2:11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2:11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2:11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2:11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2:11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2:11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2:11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2:11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2:11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2:11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2:11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2:11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2:11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2:11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2:11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2:11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2:11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2:11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2:11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2:11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2:11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2:11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2:11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2:11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2:11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2:1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2:11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2:11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2:11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2:11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2:11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2:11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2:11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2:11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2:11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2:11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2:11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2:11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2:11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2:1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2:11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2:11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2:11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2:11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2:11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2:11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2:11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2:11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2:1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2:11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2:11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2:11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2:11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2:11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2:11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2:11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2:11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2:11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2:11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2:11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2:11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2:11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2:11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2:1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2:1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2:1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2:11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2:11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2:11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2:11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2:11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2:1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2:1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2:1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2:1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2:1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2:1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2:1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2:1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2:1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2:1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2:1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2:1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2:1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2:1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2:1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2:1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2:1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2:1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2:1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2:1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2:1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2:1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2:1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2:1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2:1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2:1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2:1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2:1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2:1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2:1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2:1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2:1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2:1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2:1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2:1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2:1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2:1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2:1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2:1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2:1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2:1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2:1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2:1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2:1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2:1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2:1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2:1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2:1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2:1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2:1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2:1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2:1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2:1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2:1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2:1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2:1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2:1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2:1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2:1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2:1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</row>
    <row r="461" spans="2:11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</row>
    <row r="462" spans="2:11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2:11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</row>
    <row r="464" spans="2:11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</row>
    <row r="465" spans="2:11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</row>
    <row r="466" spans="2:11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</row>
    <row r="467" spans="2:11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</row>
    <row r="468" spans="2:11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</row>
    <row r="469" spans="2:11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</row>
    <row r="470" spans="2:11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</row>
    <row r="471" spans="2:11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</row>
    <row r="472" spans="2:11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</row>
    <row r="473" spans="2:11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</row>
    <row r="474" spans="2:11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</row>
    <row r="475" spans="2:11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</row>
    <row r="476" spans="2:11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</row>
    <row r="477" spans="2:11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</row>
    <row r="478" spans="2:11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</row>
    <row r="479" spans="2:11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</row>
    <row r="480" spans="2:11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</row>
    <row r="481" spans="2:11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</row>
    <row r="482" spans="2:11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</row>
    <row r="483" spans="2:11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</row>
    <row r="484" spans="2:11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</row>
    <row r="485" spans="2:11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</row>
    <row r="486" spans="2:11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</row>
    <row r="487" spans="2:11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2:11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</row>
    <row r="489" spans="2:11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</row>
    <row r="490" spans="2:11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</row>
    <row r="491" spans="2:11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</row>
    <row r="492" spans="2:11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</row>
    <row r="493" spans="2:11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</row>
    <row r="494" spans="2:11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</row>
    <row r="495" spans="2:11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</row>
    <row r="496" spans="2:11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</row>
    <row r="497" spans="2:11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</row>
    <row r="498" spans="2:11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</row>
    <row r="499" spans="2:11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</row>
    <row r="500" spans="2:11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135</v>
      </c>
      <c r="C1" s="67" t="s" vm="1">
        <v>208</v>
      </c>
    </row>
    <row r="2" spans="2:12">
      <c r="B2" s="46" t="s">
        <v>134</v>
      </c>
      <c r="C2" s="67" t="s">
        <v>209</v>
      </c>
    </row>
    <row r="3" spans="2:12">
      <c r="B3" s="46" t="s">
        <v>136</v>
      </c>
      <c r="C3" s="67" t="s">
        <v>210</v>
      </c>
    </row>
    <row r="4" spans="2:12">
      <c r="B4" s="46" t="s">
        <v>137</v>
      </c>
      <c r="C4" s="67">
        <v>2144</v>
      </c>
    </row>
    <row r="6" spans="2:12" ht="26.25" customHeight="1">
      <c r="B6" s="149" t="s">
        <v>160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92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78.75">
      <c r="B8" s="21" t="s">
        <v>109</v>
      </c>
      <c r="C8" s="29" t="s">
        <v>42</v>
      </c>
      <c r="D8" s="29" t="s">
        <v>61</v>
      </c>
      <c r="E8" s="29" t="s">
        <v>96</v>
      </c>
      <c r="F8" s="29" t="s">
        <v>97</v>
      </c>
      <c r="G8" s="29" t="s">
        <v>186</v>
      </c>
      <c r="H8" s="29" t="s">
        <v>185</v>
      </c>
      <c r="I8" s="29" t="s">
        <v>104</v>
      </c>
      <c r="J8" s="29" t="s">
        <v>54</v>
      </c>
      <c r="K8" s="29" t="s">
        <v>138</v>
      </c>
      <c r="L8" s="30" t="s">
        <v>140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193</v>
      </c>
      <c r="H9" s="15"/>
      <c r="I9" s="15" t="s">
        <v>189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5" t="s">
        <v>1690</v>
      </c>
      <c r="C11" s="91"/>
      <c r="D11" s="91"/>
      <c r="E11" s="91"/>
      <c r="F11" s="91"/>
      <c r="G11" s="91"/>
      <c r="H11" s="91"/>
      <c r="I11" s="126">
        <v>0</v>
      </c>
      <c r="J11" s="91"/>
      <c r="K11" s="127">
        <v>0</v>
      </c>
      <c r="L11" s="127">
        <v>0</v>
      </c>
    </row>
    <row r="12" spans="2:12" ht="21" customHeight="1">
      <c r="B12" s="119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>
      <c r="B13" s="119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12">
      <c r="B14" s="119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2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12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</row>
    <row r="433" spans="2:12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2:12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</row>
    <row r="435" spans="2:12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</row>
    <row r="436" spans="2:12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</row>
    <row r="437" spans="2:12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2:12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</row>
    <row r="439" spans="2:12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</row>
    <row r="440" spans="2:12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</row>
    <row r="441" spans="2:12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</row>
    <row r="442" spans="2:12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</row>
    <row r="443" spans="2:12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</row>
    <row r="444" spans="2:12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</row>
    <row r="445" spans="2:12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</row>
    <row r="446" spans="2:12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</row>
    <row r="447" spans="2:12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</row>
    <row r="448" spans="2:12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</row>
    <row r="449" spans="2:12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</row>
    <row r="450" spans="2:12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</row>
    <row r="451" spans="2:12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</row>
    <row r="452" spans="2:12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</row>
    <row r="453" spans="2:12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</row>
    <row r="454" spans="2:12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</row>
    <row r="455" spans="2:12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</row>
    <row r="456" spans="2:12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</row>
    <row r="457" spans="2:12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</row>
    <row r="458" spans="2:12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</row>
    <row r="459" spans="2:12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</row>
    <row r="460" spans="2:12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</row>
    <row r="461" spans="2:12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</row>
    <row r="462" spans="2:12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</row>
    <row r="463" spans="2:12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</row>
    <row r="464" spans="2:12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</row>
    <row r="465" spans="2:12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</row>
    <row r="466" spans="2:12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</row>
    <row r="467" spans="2:12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</row>
    <row r="468" spans="2:12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</row>
    <row r="469" spans="2:12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</row>
    <row r="470" spans="2:12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</row>
    <row r="471" spans="2:12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</row>
    <row r="472" spans="2:12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</row>
    <row r="473" spans="2:12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</row>
    <row r="474" spans="2:12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</row>
    <row r="475" spans="2:12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</row>
    <row r="476" spans="2:12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</row>
    <row r="477" spans="2:12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</row>
    <row r="478" spans="2:12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</row>
    <row r="479" spans="2:12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</row>
    <row r="480" spans="2:12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</row>
    <row r="481" spans="2:12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</row>
    <row r="482" spans="2:12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</row>
    <row r="483" spans="2:12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</row>
    <row r="484" spans="2:12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</row>
    <row r="485" spans="2:12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</row>
    <row r="486" spans="2:12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</row>
    <row r="487" spans="2:12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</row>
    <row r="488" spans="2:12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</row>
    <row r="489" spans="2:12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</row>
    <row r="490" spans="2:12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</row>
    <row r="491" spans="2:12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</row>
    <row r="492" spans="2:12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</row>
    <row r="493" spans="2:12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</row>
    <row r="494" spans="2:12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</row>
    <row r="495" spans="2:12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</row>
    <row r="496" spans="2:12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</row>
    <row r="497" spans="2:12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</row>
    <row r="498" spans="2:12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</row>
    <row r="499" spans="2:12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</row>
    <row r="500" spans="2:12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</row>
    <row r="501" spans="2:12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</row>
    <row r="502" spans="2:12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</row>
    <row r="503" spans="2:12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</row>
    <row r="504" spans="2:12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</row>
    <row r="505" spans="2:12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</row>
    <row r="506" spans="2:12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</row>
    <row r="507" spans="2:12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</row>
    <row r="508" spans="2:12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</row>
    <row r="509" spans="2:12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</row>
    <row r="510" spans="2:12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</row>
    <row r="511" spans="2:12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</row>
    <row r="512" spans="2:12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</row>
    <row r="513" spans="2:12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</row>
    <row r="514" spans="2:12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</row>
    <row r="515" spans="2:12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</row>
    <row r="516" spans="2:12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</row>
    <row r="517" spans="2:12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</row>
    <row r="518" spans="2:12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</row>
    <row r="519" spans="2:12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</row>
    <row r="520" spans="2:12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</row>
    <row r="521" spans="2:12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</row>
    <row r="522" spans="2:12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</row>
    <row r="523" spans="2:12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</row>
    <row r="524" spans="2:12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</row>
    <row r="525" spans="2:12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</row>
    <row r="526" spans="2:12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</row>
    <row r="527" spans="2:12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</row>
    <row r="528" spans="2:12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</row>
    <row r="529" spans="2:12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</row>
    <row r="530" spans="2:12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</row>
    <row r="531" spans="2:12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</row>
    <row r="532" spans="2:12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</row>
    <row r="533" spans="2:12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</row>
    <row r="534" spans="2:12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</row>
    <row r="535" spans="2:12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</row>
    <row r="536" spans="2:12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</row>
    <row r="537" spans="2:12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</row>
    <row r="538" spans="2:12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</row>
    <row r="539" spans="2:12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</row>
    <row r="540" spans="2:12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</row>
    <row r="541" spans="2:12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</row>
    <row r="542" spans="2:12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</row>
    <row r="543" spans="2:12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</row>
    <row r="544" spans="2:12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</row>
    <row r="545" spans="2:12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</row>
    <row r="546" spans="2:12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</row>
    <row r="547" spans="2:12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</row>
    <row r="548" spans="2:12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</row>
    <row r="549" spans="2:12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</row>
    <row r="550" spans="2:12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</row>
    <row r="551" spans="2:12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</row>
    <row r="552" spans="2:12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</row>
    <row r="553" spans="2:12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</row>
    <row r="554" spans="2:12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</row>
    <row r="555" spans="2:12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</row>
    <row r="556" spans="2:12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</row>
    <row r="557" spans="2:12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</row>
    <row r="558" spans="2:12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</row>
    <row r="559" spans="2:12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</row>
    <row r="560" spans="2:12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</row>
    <row r="561" spans="2:12">
      <c r="B561" s="117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</row>
    <row r="562" spans="2:12">
      <c r="B562" s="117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</row>
    <row r="563" spans="2:12">
      <c r="B563" s="117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</row>
    <row r="564" spans="2:12">
      <c r="B564" s="117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</row>
    <row r="565" spans="2:12">
      <c r="B565" s="117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</row>
    <row r="566" spans="2:12">
      <c r="B566" s="117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</row>
    <row r="567" spans="2:12">
      <c r="B567" s="117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</row>
    <row r="568" spans="2:12">
      <c r="B568" s="117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</row>
    <row r="569" spans="2:12">
      <c r="B569" s="117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</row>
    <row r="570" spans="2:12">
      <c r="B570" s="117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135</v>
      </c>
      <c r="C1" s="67" t="s" vm="1">
        <v>208</v>
      </c>
    </row>
    <row r="2" spans="2:12">
      <c r="B2" s="46" t="s">
        <v>134</v>
      </c>
      <c r="C2" s="67" t="s">
        <v>209</v>
      </c>
    </row>
    <row r="3" spans="2:12">
      <c r="B3" s="46" t="s">
        <v>136</v>
      </c>
      <c r="C3" s="67" t="s">
        <v>210</v>
      </c>
    </row>
    <row r="4" spans="2:12">
      <c r="B4" s="46" t="s">
        <v>137</v>
      </c>
      <c r="C4" s="67">
        <v>2144</v>
      </c>
    </row>
    <row r="6" spans="2:12" ht="26.25" customHeight="1">
      <c r="B6" s="149" t="s">
        <v>160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93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78.75">
      <c r="B8" s="21" t="s">
        <v>109</v>
      </c>
      <c r="C8" s="29" t="s">
        <v>42</v>
      </c>
      <c r="D8" s="29" t="s">
        <v>61</v>
      </c>
      <c r="E8" s="29" t="s">
        <v>96</v>
      </c>
      <c r="F8" s="29" t="s">
        <v>97</v>
      </c>
      <c r="G8" s="29" t="s">
        <v>186</v>
      </c>
      <c r="H8" s="29" t="s">
        <v>185</v>
      </c>
      <c r="I8" s="29" t="s">
        <v>104</v>
      </c>
      <c r="J8" s="29" t="s">
        <v>54</v>
      </c>
      <c r="K8" s="29" t="s">
        <v>138</v>
      </c>
      <c r="L8" s="30" t="s">
        <v>140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193</v>
      </c>
      <c r="H9" s="15"/>
      <c r="I9" s="15" t="s">
        <v>189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5" t="s">
        <v>1691</v>
      </c>
      <c r="C11" s="91"/>
      <c r="D11" s="91"/>
      <c r="E11" s="91"/>
      <c r="F11" s="91"/>
      <c r="G11" s="91"/>
      <c r="H11" s="91"/>
      <c r="I11" s="126">
        <v>0</v>
      </c>
      <c r="J11" s="91"/>
      <c r="K11" s="127">
        <v>0</v>
      </c>
      <c r="L11" s="127">
        <v>0</v>
      </c>
    </row>
    <row r="12" spans="2:12" ht="19.5" customHeight="1">
      <c r="B12" s="121" t="s">
        <v>201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>
      <c r="B13" s="121" t="s">
        <v>105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12">
      <c r="B14" s="121" t="s">
        <v>184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2">
      <c r="B15" s="121" t="s">
        <v>192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12" s="6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 s="6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 s="6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</row>
    <row r="433" spans="2:12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2:12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</row>
    <row r="435" spans="2:12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</row>
    <row r="436" spans="2:12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</row>
    <row r="437" spans="2:12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2:12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</row>
    <row r="439" spans="2:12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</row>
    <row r="440" spans="2:12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</row>
    <row r="441" spans="2:12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</row>
    <row r="442" spans="2:12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</row>
    <row r="443" spans="2:12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</row>
    <row r="444" spans="2:12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</row>
    <row r="445" spans="2:12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</row>
    <row r="446" spans="2:12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</row>
    <row r="447" spans="2:12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</row>
    <row r="448" spans="2:12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</row>
    <row r="449" spans="2:12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</row>
    <row r="450" spans="2:12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</row>
    <row r="451" spans="2:12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</row>
    <row r="452" spans="2:12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</row>
    <row r="453" spans="2:12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</row>
    <row r="454" spans="2:12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</row>
    <row r="455" spans="2:12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</row>
    <row r="456" spans="2:12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</row>
    <row r="457" spans="2:12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</row>
    <row r="458" spans="2:12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</row>
    <row r="459" spans="2:12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</row>
    <row r="460" spans="2:12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</row>
    <row r="461" spans="2:12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</row>
    <row r="462" spans="2:12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</row>
    <row r="463" spans="2:12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</row>
    <row r="464" spans="2:12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</row>
    <row r="465" spans="2:12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</row>
    <row r="466" spans="2:12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</row>
    <row r="467" spans="2:12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</row>
    <row r="468" spans="2:12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</row>
    <row r="469" spans="2:12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</row>
    <row r="470" spans="2:12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</row>
    <row r="471" spans="2:12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</row>
    <row r="472" spans="2:12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</row>
    <row r="473" spans="2:12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</row>
    <row r="474" spans="2:12">
      <c r="B474" s="117"/>
      <c r="C474" s="117"/>
      <c r="D474" s="117"/>
      <c r="E474" s="118"/>
      <c r="F474" s="118"/>
      <c r="G474" s="118"/>
      <c r="H474" s="118"/>
      <c r="I474" s="118"/>
      <c r="J474" s="118"/>
      <c r="K474" s="118"/>
      <c r="L474" s="118"/>
    </row>
    <row r="475" spans="2:12">
      <c r="B475" s="117"/>
      <c r="C475" s="117"/>
      <c r="D475" s="117"/>
      <c r="E475" s="118"/>
      <c r="F475" s="118"/>
      <c r="G475" s="118"/>
      <c r="H475" s="118"/>
      <c r="I475" s="118"/>
      <c r="J475" s="118"/>
      <c r="K475" s="118"/>
      <c r="L475" s="118"/>
    </row>
    <row r="476" spans="2:12">
      <c r="B476" s="117"/>
      <c r="C476" s="117"/>
      <c r="D476" s="117"/>
      <c r="E476" s="118"/>
      <c r="F476" s="118"/>
      <c r="G476" s="118"/>
      <c r="H476" s="118"/>
      <c r="I476" s="118"/>
      <c r="J476" s="118"/>
      <c r="K476" s="118"/>
      <c r="L476" s="118"/>
    </row>
    <row r="477" spans="2:12">
      <c r="B477" s="117"/>
      <c r="C477" s="117"/>
      <c r="D477" s="117"/>
      <c r="E477" s="118"/>
      <c r="F477" s="118"/>
      <c r="G477" s="118"/>
      <c r="H477" s="118"/>
      <c r="I477" s="118"/>
      <c r="J477" s="118"/>
      <c r="K477" s="118"/>
      <c r="L477" s="118"/>
    </row>
    <row r="478" spans="2:12">
      <c r="B478" s="117"/>
      <c r="C478" s="117"/>
      <c r="D478" s="117"/>
      <c r="E478" s="118"/>
      <c r="F478" s="118"/>
      <c r="G478" s="118"/>
      <c r="H478" s="118"/>
      <c r="I478" s="118"/>
      <c r="J478" s="118"/>
      <c r="K478" s="118"/>
      <c r="L478" s="118"/>
    </row>
    <row r="479" spans="2:12">
      <c r="B479" s="117"/>
      <c r="C479" s="117"/>
      <c r="D479" s="117"/>
      <c r="E479" s="118"/>
      <c r="F479" s="118"/>
      <c r="G479" s="118"/>
      <c r="H479" s="118"/>
      <c r="I479" s="118"/>
      <c r="J479" s="118"/>
      <c r="K479" s="118"/>
      <c r="L479" s="118"/>
    </row>
    <row r="480" spans="2:12">
      <c r="B480" s="117"/>
      <c r="C480" s="117"/>
      <c r="D480" s="117"/>
      <c r="E480" s="118"/>
      <c r="F480" s="118"/>
      <c r="G480" s="118"/>
      <c r="H480" s="118"/>
      <c r="I480" s="118"/>
      <c r="J480" s="118"/>
      <c r="K480" s="118"/>
      <c r="L480" s="118"/>
    </row>
    <row r="481" spans="2:12">
      <c r="B481" s="117"/>
      <c r="C481" s="117"/>
      <c r="D481" s="117"/>
      <c r="E481" s="118"/>
      <c r="F481" s="118"/>
      <c r="G481" s="118"/>
      <c r="H481" s="118"/>
      <c r="I481" s="118"/>
      <c r="J481" s="118"/>
      <c r="K481" s="118"/>
      <c r="L481" s="118"/>
    </row>
    <row r="482" spans="2:12">
      <c r="B482" s="117"/>
      <c r="C482" s="117"/>
      <c r="D482" s="117"/>
      <c r="E482" s="118"/>
      <c r="F482" s="118"/>
      <c r="G482" s="118"/>
      <c r="H482" s="118"/>
      <c r="I482" s="118"/>
      <c r="J482" s="118"/>
      <c r="K482" s="118"/>
      <c r="L482" s="118"/>
    </row>
    <row r="483" spans="2:12">
      <c r="B483" s="117"/>
      <c r="C483" s="117"/>
      <c r="D483" s="117"/>
      <c r="E483" s="118"/>
      <c r="F483" s="118"/>
      <c r="G483" s="118"/>
      <c r="H483" s="118"/>
      <c r="I483" s="118"/>
      <c r="J483" s="118"/>
      <c r="K483" s="118"/>
      <c r="L483" s="118"/>
    </row>
    <row r="484" spans="2:12">
      <c r="B484" s="117"/>
      <c r="C484" s="117"/>
      <c r="D484" s="117"/>
      <c r="E484" s="118"/>
      <c r="F484" s="118"/>
      <c r="G484" s="118"/>
      <c r="H484" s="118"/>
      <c r="I484" s="118"/>
      <c r="J484" s="118"/>
      <c r="K484" s="118"/>
      <c r="L484" s="118"/>
    </row>
    <row r="485" spans="2:12">
      <c r="B485" s="117"/>
      <c r="C485" s="117"/>
      <c r="D485" s="117"/>
      <c r="E485" s="118"/>
      <c r="F485" s="118"/>
      <c r="G485" s="118"/>
      <c r="H485" s="118"/>
      <c r="I485" s="118"/>
      <c r="J485" s="118"/>
      <c r="K485" s="118"/>
      <c r="L485" s="118"/>
    </row>
    <row r="486" spans="2:12">
      <c r="B486" s="117"/>
      <c r="C486" s="117"/>
      <c r="D486" s="117"/>
      <c r="E486" s="118"/>
      <c r="F486" s="118"/>
      <c r="G486" s="118"/>
      <c r="H486" s="118"/>
      <c r="I486" s="118"/>
      <c r="J486" s="118"/>
      <c r="K486" s="118"/>
      <c r="L486" s="118"/>
    </row>
    <row r="487" spans="2:12">
      <c r="B487" s="117"/>
      <c r="C487" s="117"/>
      <c r="D487" s="117"/>
      <c r="E487" s="118"/>
      <c r="F487" s="118"/>
      <c r="G487" s="118"/>
      <c r="H487" s="118"/>
      <c r="I487" s="118"/>
      <c r="J487" s="118"/>
      <c r="K487" s="118"/>
      <c r="L487" s="118"/>
    </row>
    <row r="488" spans="2:12">
      <c r="B488" s="117"/>
      <c r="C488" s="117"/>
      <c r="D488" s="117"/>
      <c r="E488" s="118"/>
      <c r="F488" s="118"/>
      <c r="G488" s="118"/>
      <c r="H488" s="118"/>
      <c r="I488" s="118"/>
      <c r="J488" s="118"/>
      <c r="K488" s="118"/>
      <c r="L488" s="118"/>
    </row>
    <row r="489" spans="2:12">
      <c r="B489" s="117"/>
      <c r="C489" s="117"/>
      <c r="D489" s="117"/>
      <c r="E489" s="118"/>
      <c r="F489" s="118"/>
      <c r="G489" s="118"/>
      <c r="H489" s="118"/>
      <c r="I489" s="118"/>
      <c r="J489" s="118"/>
      <c r="K489" s="118"/>
      <c r="L489" s="118"/>
    </row>
    <row r="490" spans="2:12">
      <c r="B490" s="117"/>
      <c r="C490" s="117"/>
      <c r="D490" s="117"/>
      <c r="E490" s="118"/>
      <c r="F490" s="118"/>
      <c r="G490" s="118"/>
      <c r="H490" s="118"/>
      <c r="I490" s="118"/>
      <c r="J490" s="118"/>
      <c r="K490" s="118"/>
      <c r="L490" s="118"/>
    </row>
    <row r="491" spans="2:12">
      <c r="B491" s="117"/>
      <c r="C491" s="117"/>
      <c r="D491" s="117"/>
      <c r="E491" s="118"/>
      <c r="F491" s="118"/>
      <c r="G491" s="118"/>
      <c r="H491" s="118"/>
      <c r="I491" s="118"/>
      <c r="J491" s="118"/>
      <c r="K491" s="118"/>
      <c r="L491" s="118"/>
    </row>
    <row r="492" spans="2:12">
      <c r="B492" s="117"/>
      <c r="C492" s="117"/>
      <c r="D492" s="117"/>
      <c r="E492" s="118"/>
      <c r="F492" s="118"/>
      <c r="G492" s="118"/>
      <c r="H492" s="118"/>
      <c r="I492" s="118"/>
      <c r="J492" s="118"/>
      <c r="K492" s="118"/>
      <c r="L492" s="118"/>
    </row>
    <row r="493" spans="2:12">
      <c r="B493" s="117"/>
      <c r="C493" s="117"/>
      <c r="D493" s="117"/>
      <c r="E493" s="118"/>
      <c r="F493" s="118"/>
      <c r="G493" s="118"/>
      <c r="H493" s="118"/>
      <c r="I493" s="118"/>
      <c r="J493" s="118"/>
      <c r="K493" s="118"/>
      <c r="L493" s="118"/>
    </row>
    <row r="494" spans="2:12">
      <c r="B494" s="117"/>
      <c r="C494" s="117"/>
      <c r="D494" s="117"/>
      <c r="E494" s="118"/>
      <c r="F494" s="118"/>
      <c r="G494" s="118"/>
      <c r="H494" s="118"/>
      <c r="I494" s="118"/>
      <c r="J494" s="118"/>
      <c r="K494" s="118"/>
      <c r="L494" s="118"/>
    </row>
    <row r="495" spans="2:12">
      <c r="B495" s="117"/>
      <c r="C495" s="117"/>
      <c r="D495" s="117"/>
      <c r="E495" s="118"/>
      <c r="F495" s="118"/>
      <c r="G495" s="118"/>
      <c r="H495" s="118"/>
      <c r="I495" s="118"/>
      <c r="J495" s="118"/>
      <c r="K495" s="118"/>
      <c r="L495" s="118"/>
    </row>
    <row r="496" spans="2:12">
      <c r="B496" s="117"/>
      <c r="C496" s="117"/>
      <c r="D496" s="117"/>
      <c r="E496" s="118"/>
      <c r="F496" s="118"/>
      <c r="G496" s="118"/>
      <c r="H496" s="118"/>
      <c r="I496" s="118"/>
      <c r="J496" s="118"/>
      <c r="K496" s="118"/>
      <c r="L496" s="118"/>
    </row>
    <row r="497" spans="2:12">
      <c r="B497" s="117"/>
      <c r="C497" s="117"/>
      <c r="D497" s="117"/>
      <c r="E497" s="118"/>
      <c r="F497" s="118"/>
      <c r="G497" s="118"/>
      <c r="H497" s="118"/>
      <c r="I497" s="118"/>
      <c r="J497" s="118"/>
      <c r="K497" s="118"/>
      <c r="L497" s="118"/>
    </row>
    <row r="498" spans="2:12">
      <c r="B498" s="117"/>
      <c r="C498" s="117"/>
      <c r="D498" s="117"/>
      <c r="E498" s="118"/>
      <c r="F498" s="118"/>
      <c r="G498" s="118"/>
      <c r="H498" s="118"/>
      <c r="I498" s="118"/>
      <c r="J498" s="118"/>
      <c r="K498" s="118"/>
      <c r="L498" s="118"/>
    </row>
    <row r="499" spans="2:12">
      <c r="B499" s="117"/>
      <c r="C499" s="117"/>
      <c r="D499" s="117"/>
      <c r="E499" s="118"/>
      <c r="F499" s="118"/>
      <c r="G499" s="118"/>
      <c r="H499" s="118"/>
      <c r="I499" s="118"/>
      <c r="J499" s="118"/>
      <c r="K499" s="118"/>
      <c r="L499" s="118"/>
    </row>
    <row r="500" spans="2:12">
      <c r="B500" s="117"/>
      <c r="C500" s="117"/>
      <c r="D500" s="117"/>
      <c r="E500" s="118"/>
      <c r="F500" s="118"/>
      <c r="G500" s="118"/>
      <c r="H500" s="118"/>
      <c r="I500" s="118"/>
      <c r="J500" s="118"/>
      <c r="K500" s="118"/>
      <c r="L500" s="118"/>
    </row>
    <row r="501" spans="2:12">
      <c r="B501" s="117"/>
      <c r="C501" s="117"/>
      <c r="D501" s="117"/>
      <c r="E501" s="118"/>
      <c r="F501" s="118"/>
      <c r="G501" s="118"/>
      <c r="H501" s="118"/>
      <c r="I501" s="118"/>
      <c r="J501" s="118"/>
      <c r="K501" s="118"/>
      <c r="L501" s="118"/>
    </row>
    <row r="502" spans="2:12">
      <c r="B502" s="117"/>
      <c r="C502" s="117"/>
      <c r="D502" s="117"/>
      <c r="E502" s="118"/>
      <c r="F502" s="118"/>
      <c r="G502" s="118"/>
      <c r="H502" s="118"/>
      <c r="I502" s="118"/>
      <c r="J502" s="118"/>
      <c r="K502" s="118"/>
      <c r="L502" s="118"/>
    </row>
    <row r="503" spans="2:12">
      <c r="B503" s="117"/>
      <c r="C503" s="117"/>
      <c r="D503" s="117"/>
      <c r="E503" s="118"/>
      <c r="F503" s="118"/>
      <c r="G503" s="118"/>
      <c r="H503" s="118"/>
      <c r="I503" s="118"/>
      <c r="J503" s="118"/>
      <c r="K503" s="118"/>
      <c r="L503" s="118"/>
    </row>
    <row r="504" spans="2:12">
      <c r="B504" s="117"/>
      <c r="C504" s="117"/>
      <c r="D504" s="117"/>
      <c r="E504" s="118"/>
      <c r="F504" s="118"/>
      <c r="G504" s="118"/>
      <c r="H504" s="118"/>
      <c r="I504" s="118"/>
      <c r="J504" s="118"/>
      <c r="K504" s="118"/>
      <c r="L504" s="118"/>
    </row>
    <row r="505" spans="2:12">
      <c r="B505" s="117"/>
      <c r="C505" s="117"/>
      <c r="D505" s="117"/>
      <c r="E505" s="118"/>
      <c r="F505" s="118"/>
      <c r="G505" s="118"/>
      <c r="H505" s="118"/>
      <c r="I505" s="118"/>
      <c r="J505" s="118"/>
      <c r="K505" s="118"/>
      <c r="L505" s="118"/>
    </row>
    <row r="506" spans="2:12">
      <c r="B506" s="117"/>
      <c r="C506" s="117"/>
      <c r="D506" s="117"/>
      <c r="E506" s="118"/>
      <c r="F506" s="118"/>
      <c r="G506" s="118"/>
      <c r="H506" s="118"/>
      <c r="I506" s="118"/>
      <c r="J506" s="118"/>
      <c r="K506" s="118"/>
      <c r="L506" s="118"/>
    </row>
    <row r="507" spans="2:12">
      <c r="B507" s="117"/>
      <c r="C507" s="117"/>
      <c r="D507" s="117"/>
      <c r="E507" s="118"/>
      <c r="F507" s="118"/>
      <c r="G507" s="118"/>
      <c r="H507" s="118"/>
      <c r="I507" s="118"/>
      <c r="J507" s="118"/>
      <c r="K507" s="118"/>
      <c r="L507" s="118"/>
    </row>
    <row r="508" spans="2:12">
      <c r="B508" s="117"/>
      <c r="C508" s="117"/>
      <c r="D508" s="117"/>
      <c r="E508" s="118"/>
      <c r="F508" s="118"/>
      <c r="G508" s="118"/>
      <c r="H508" s="118"/>
      <c r="I508" s="118"/>
      <c r="J508" s="118"/>
      <c r="K508" s="118"/>
      <c r="L508" s="118"/>
    </row>
    <row r="509" spans="2:12">
      <c r="B509" s="117"/>
      <c r="C509" s="117"/>
      <c r="D509" s="117"/>
      <c r="E509" s="118"/>
      <c r="F509" s="118"/>
      <c r="G509" s="118"/>
      <c r="H509" s="118"/>
      <c r="I509" s="118"/>
      <c r="J509" s="118"/>
      <c r="K509" s="118"/>
      <c r="L509" s="118"/>
    </row>
    <row r="510" spans="2:12">
      <c r="B510" s="117"/>
      <c r="C510" s="117"/>
      <c r="D510" s="117"/>
      <c r="E510" s="118"/>
      <c r="F510" s="118"/>
      <c r="G510" s="118"/>
      <c r="H510" s="118"/>
      <c r="I510" s="118"/>
      <c r="J510" s="118"/>
      <c r="K510" s="118"/>
      <c r="L510" s="118"/>
    </row>
    <row r="511" spans="2:12">
      <c r="B511" s="117"/>
      <c r="C511" s="117"/>
      <c r="D511" s="117"/>
      <c r="E511" s="118"/>
      <c r="F511" s="118"/>
      <c r="G511" s="118"/>
      <c r="H511" s="118"/>
      <c r="I511" s="118"/>
      <c r="J511" s="118"/>
      <c r="K511" s="118"/>
      <c r="L511" s="118"/>
    </row>
    <row r="512" spans="2:12">
      <c r="B512" s="117"/>
      <c r="C512" s="117"/>
      <c r="D512" s="117"/>
      <c r="E512" s="118"/>
      <c r="F512" s="118"/>
      <c r="G512" s="118"/>
      <c r="H512" s="118"/>
      <c r="I512" s="118"/>
      <c r="J512" s="118"/>
      <c r="K512" s="118"/>
      <c r="L512" s="118"/>
    </row>
    <row r="513" spans="2:12">
      <c r="B513" s="117"/>
      <c r="C513" s="117"/>
      <c r="D513" s="117"/>
      <c r="E513" s="118"/>
      <c r="F513" s="118"/>
      <c r="G513" s="118"/>
      <c r="H513" s="118"/>
      <c r="I513" s="118"/>
      <c r="J513" s="118"/>
      <c r="K513" s="118"/>
      <c r="L513" s="118"/>
    </row>
    <row r="514" spans="2:12">
      <c r="B514" s="117"/>
      <c r="C514" s="117"/>
      <c r="D514" s="117"/>
      <c r="E514" s="118"/>
      <c r="F514" s="118"/>
      <c r="G514" s="118"/>
      <c r="H514" s="118"/>
      <c r="I514" s="118"/>
      <c r="J514" s="118"/>
      <c r="K514" s="118"/>
      <c r="L514" s="118"/>
    </row>
    <row r="515" spans="2:12">
      <c r="B515" s="117"/>
      <c r="C515" s="117"/>
      <c r="D515" s="117"/>
      <c r="E515" s="118"/>
      <c r="F515" s="118"/>
      <c r="G515" s="118"/>
      <c r="H515" s="118"/>
      <c r="I515" s="118"/>
      <c r="J515" s="118"/>
      <c r="K515" s="118"/>
      <c r="L515" s="118"/>
    </row>
    <row r="516" spans="2:12">
      <c r="B516" s="117"/>
      <c r="C516" s="117"/>
      <c r="D516" s="117"/>
      <c r="E516" s="118"/>
      <c r="F516" s="118"/>
      <c r="G516" s="118"/>
      <c r="H516" s="118"/>
      <c r="I516" s="118"/>
      <c r="J516" s="118"/>
      <c r="K516" s="118"/>
      <c r="L516" s="118"/>
    </row>
    <row r="517" spans="2:12">
      <c r="B517" s="117"/>
      <c r="C517" s="117"/>
      <c r="D517" s="117"/>
      <c r="E517" s="118"/>
      <c r="F517" s="118"/>
      <c r="G517" s="118"/>
      <c r="H517" s="118"/>
      <c r="I517" s="118"/>
      <c r="J517" s="118"/>
      <c r="K517" s="118"/>
      <c r="L517" s="118"/>
    </row>
    <row r="518" spans="2:12">
      <c r="B518" s="117"/>
      <c r="C518" s="117"/>
      <c r="D518" s="117"/>
      <c r="E518" s="118"/>
      <c r="F518" s="118"/>
      <c r="G518" s="118"/>
      <c r="H518" s="118"/>
      <c r="I518" s="118"/>
      <c r="J518" s="118"/>
      <c r="K518" s="118"/>
      <c r="L518" s="118"/>
    </row>
    <row r="519" spans="2:12">
      <c r="B519" s="117"/>
      <c r="C519" s="117"/>
      <c r="D519" s="117"/>
      <c r="E519" s="118"/>
      <c r="F519" s="118"/>
      <c r="G519" s="118"/>
      <c r="H519" s="118"/>
      <c r="I519" s="118"/>
      <c r="J519" s="118"/>
      <c r="K519" s="118"/>
      <c r="L519" s="118"/>
    </row>
    <row r="520" spans="2:12">
      <c r="B520" s="117"/>
      <c r="C520" s="117"/>
      <c r="D520" s="117"/>
      <c r="E520" s="118"/>
      <c r="F520" s="118"/>
      <c r="G520" s="118"/>
      <c r="H520" s="118"/>
      <c r="I520" s="118"/>
      <c r="J520" s="118"/>
      <c r="K520" s="118"/>
      <c r="L520" s="118"/>
    </row>
    <row r="521" spans="2:12">
      <c r="B521" s="117"/>
      <c r="C521" s="117"/>
      <c r="D521" s="117"/>
      <c r="E521" s="118"/>
      <c r="F521" s="118"/>
      <c r="G521" s="118"/>
      <c r="H521" s="118"/>
      <c r="I521" s="118"/>
      <c r="J521" s="118"/>
      <c r="K521" s="118"/>
      <c r="L521" s="118"/>
    </row>
    <row r="522" spans="2:12">
      <c r="B522" s="117"/>
      <c r="C522" s="117"/>
      <c r="D522" s="117"/>
      <c r="E522" s="118"/>
      <c r="F522" s="118"/>
      <c r="G522" s="118"/>
      <c r="H522" s="118"/>
      <c r="I522" s="118"/>
      <c r="J522" s="118"/>
      <c r="K522" s="118"/>
      <c r="L522" s="118"/>
    </row>
    <row r="523" spans="2:12">
      <c r="B523" s="117"/>
      <c r="C523" s="117"/>
      <c r="D523" s="117"/>
      <c r="E523" s="118"/>
      <c r="F523" s="118"/>
      <c r="G523" s="118"/>
      <c r="H523" s="118"/>
      <c r="I523" s="118"/>
      <c r="J523" s="118"/>
      <c r="K523" s="118"/>
      <c r="L523" s="118"/>
    </row>
    <row r="524" spans="2:12">
      <c r="B524" s="117"/>
      <c r="C524" s="117"/>
      <c r="D524" s="117"/>
      <c r="E524" s="118"/>
      <c r="F524" s="118"/>
      <c r="G524" s="118"/>
      <c r="H524" s="118"/>
      <c r="I524" s="118"/>
      <c r="J524" s="118"/>
      <c r="K524" s="118"/>
      <c r="L524" s="118"/>
    </row>
    <row r="525" spans="2:12">
      <c r="B525" s="117"/>
      <c r="C525" s="117"/>
      <c r="D525" s="117"/>
      <c r="E525" s="118"/>
      <c r="F525" s="118"/>
      <c r="G525" s="118"/>
      <c r="H525" s="118"/>
      <c r="I525" s="118"/>
      <c r="J525" s="118"/>
      <c r="K525" s="118"/>
      <c r="L525" s="118"/>
    </row>
    <row r="526" spans="2:12">
      <c r="B526" s="117"/>
      <c r="C526" s="117"/>
      <c r="D526" s="117"/>
      <c r="E526" s="118"/>
      <c r="F526" s="118"/>
      <c r="G526" s="118"/>
      <c r="H526" s="118"/>
      <c r="I526" s="118"/>
      <c r="J526" s="118"/>
      <c r="K526" s="118"/>
      <c r="L526" s="118"/>
    </row>
    <row r="527" spans="2:12">
      <c r="B527" s="117"/>
      <c r="C527" s="117"/>
      <c r="D527" s="117"/>
      <c r="E527" s="118"/>
      <c r="F527" s="118"/>
      <c r="G527" s="118"/>
      <c r="H527" s="118"/>
      <c r="I527" s="118"/>
      <c r="J527" s="118"/>
      <c r="K527" s="118"/>
      <c r="L527" s="118"/>
    </row>
    <row r="528" spans="2:12">
      <c r="B528" s="117"/>
      <c r="C528" s="117"/>
      <c r="D528" s="117"/>
      <c r="E528" s="118"/>
      <c r="F528" s="118"/>
      <c r="G528" s="118"/>
      <c r="H528" s="118"/>
      <c r="I528" s="118"/>
      <c r="J528" s="118"/>
      <c r="K528" s="118"/>
      <c r="L528" s="118"/>
    </row>
    <row r="529" spans="2:12">
      <c r="B529" s="117"/>
      <c r="C529" s="117"/>
      <c r="D529" s="117"/>
      <c r="E529" s="118"/>
      <c r="F529" s="118"/>
      <c r="G529" s="118"/>
      <c r="H529" s="118"/>
      <c r="I529" s="118"/>
      <c r="J529" s="118"/>
      <c r="K529" s="118"/>
      <c r="L529" s="118"/>
    </row>
    <row r="530" spans="2:12">
      <c r="B530" s="117"/>
      <c r="C530" s="117"/>
      <c r="D530" s="117"/>
      <c r="E530" s="118"/>
      <c r="F530" s="118"/>
      <c r="G530" s="118"/>
      <c r="H530" s="118"/>
      <c r="I530" s="118"/>
      <c r="J530" s="118"/>
      <c r="K530" s="118"/>
      <c r="L530" s="118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29" sqref="C29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135</v>
      </c>
      <c r="C1" s="67" t="s" vm="1">
        <v>208</v>
      </c>
    </row>
    <row r="2" spans="2:12">
      <c r="B2" s="46" t="s">
        <v>134</v>
      </c>
      <c r="C2" s="67" t="s">
        <v>209</v>
      </c>
    </row>
    <row r="3" spans="2:12">
      <c r="B3" s="46" t="s">
        <v>136</v>
      </c>
      <c r="C3" s="67" t="s">
        <v>210</v>
      </c>
    </row>
    <row r="4" spans="2:12">
      <c r="B4" s="46" t="s">
        <v>137</v>
      </c>
      <c r="C4" s="67">
        <v>2144</v>
      </c>
    </row>
    <row r="6" spans="2:12" ht="26.25" customHeight="1">
      <c r="B6" s="149" t="s">
        <v>158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s="3" customFormat="1" ht="63">
      <c r="B7" s="66" t="s">
        <v>108</v>
      </c>
      <c r="C7" s="49" t="s">
        <v>42</v>
      </c>
      <c r="D7" s="49" t="s">
        <v>110</v>
      </c>
      <c r="E7" s="49" t="s">
        <v>14</v>
      </c>
      <c r="F7" s="49" t="s">
        <v>62</v>
      </c>
      <c r="G7" s="49" t="s">
        <v>96</v>
      </c>
      <c r="H7" s="49" t="s">
        <v>16</v>
      </c>
      <c r="I7" s="49" t="s">
        <v>18</v>
      </c>
      <c r="J7" s="49" t="s">
        <v>57</v>
      </c>
      <c r="K7" s="49" t="s">
        <v>138</v>
      </c>
      <c r="L7" s="51" t="s">
        <v>139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41</v>
      </c>
      <c r="C10" s="69"/>
      <c r="D10" s="69"/>
      <c r="E10" s="69"/>
      <c r="F10" s="69"/>
      <c r="G10" s="69"/>
      <c r="H10" s="69"/>
      <c r="I10" s="69"/>
      <c r="J10" s="77">
        <f>J11</f>
        <v>12901.43594836</v>
      </c>
      <c r="K10" s="78">
        <f>IFERROR(J10/$J$10,0)</f>
        <v>1</v>
      </c>
      <c r="L10" s="78">
        <f>J10/'סכום נכסי הקרן'!$C$42</f>
        <v>4.9259783653225024E-2</v>
      </c>
    </row>
    <row r="11" spans="2:12">
      <c r="B11" s="70" t="s">
        <v>181</v>
      </c>
      <c r="C11" s="71"/>
      <c r="D11" s="71"/>
      <c r="E11" s="71"/>
      <c r="F11" s="71"/>
      <c r="G11" s="71"/>
      <c r="H11" s="71"/>
      <c r="I11" s="71"/>
      <c r="J11" s="80">
        <f>J12+J21</f>
        <v>12901.43594836</v>
      </c>
      <c r="K11" s="81">
        <f t="shared" ref="K11:K40" si="0">IFERROR(J11/$J$10,0)</f>
        <v>1</v>
      </c>
      <c r="L11" s="81">
        <f>J11/'סכום נכסי הקרן'!$C$42</f>
        <v>4.9259783653225024E-2</v>
      </c>
    </row>
    <row r="12" spans="2:12">
      <c r="B12" s="92" t="s">
        <v>39</v>
      </c>
      <c r="C12" s="71"/>
      <c r="D12" s="71"/>
      <c r="E12" s="71"/>
      <c r="F12" s="71"/>
      <c r="G12" s="71"/>
      <c r="H12" s="71"/>
      <c r="I12" s="71"/>
      <c r="J12" s="80">
        <f>SUM(J13:J19)</f>
        <v>9219.982541206</v>
      </c>
      <c r="K12" s="81">
        <f t="shared" si="0"/>
        <v>0.71464777859692608</v>
      </c>
      <c r="L12" s="81">
        <f>J12/'סכום נכסי הקרן'!$C$42</f>
        <v>3.5203394961942434E-2</v>
      </c>
    </row>
    <row r="13" spans="2:12">
      <c r="B13" s="76" t="s">
        <v>1479</v>
      </c>
      <c r="C13" s="73" t="s">
        <v>1480</v>
      </c>
      <c r="D13" s="73">
        <v>11</v>
      </c>
      <c r="E13" s="73" t="s">
        <v>298</v>
      </c>
      <c r="F13" s="73" t="s">
        <v>299</v>
      </c>
      <c r="G13" s="86" t="s">
        <v>122</v>
      </c>
      <c r="H13" s="87"/>
      <c r="I13" s="87"/>
      <c r="J13" s="83">
        <v>29.899032454000004</v>
      </c>
      <c r="K13" s="84">
        <f t="shared" si="0"/>
        <v>2.3174964843972038E-3</v>
      </c>
      <c r="L13" s="84">
        <f>J13/'סכום נכסי הקרן'!$C$42</f>
        <v>1.1415937543851582E-4</v>
      </c>
    </row>
    <row r="14" spans="2:12">
      <c r="B14" s="76" t="s">
        <v>1481</v>
      </c>
      <c r="C14" s="73" t="s">
        <v>1482</v>
      </c>
      <c r="D14" s="73">
        <v>12</v>
      </c>
      <c r="E14" s="73" t="s">
        <v>298</v>
      </c>
      <c r="F14" s="73" t="s">
        <v>299</v>
      </c>
      <c r="G14" s="86" t="s">
        <v>122</v>
      </c>
      <c r="H14" s="87"/>
      <c r="I14" s="87"/>
      <c r="J14" s="83">
        <v>149.360798394</v>
      </c>
      <c r="K14" s="84">
        <f t="shared" si="0"/>
        <v>1.1577067776938923E-2</v>
      </c>
      <c r="L14" s="84">
        <f>J14/'סכום נכסי הקרן'!$C$42</f>
        <v>5.7028385403073403E-4</v>
      </c>
    </row>
    <row r="15" spans="2:12">
      <c r="B15" s="76" t="s">
        <v>1483</v>
      </c>
      <c r="C15" s="73" t="s">
        <v>1484</v>
      </c>
      <c r="D15" s="73">
        <v>10</v>
      </c>
      <c r="E15" s="73" t="s">
        <v>298</v>
      </c>
      <c r="F15" s="73" t="s">
        <v>299</v>
      </c>
      <c r="G15" s="86" t="s">
        <v>122</v>
      </c>
      <c r="H15" s="87"/>
      <c r="I15" s="87"/>
      <c r="J15" s="83">
        <v>220.830817365</v>
      </c>
      <c r="K15" s="84">
        <f t="shared" si="0"/>
        <v>1.7116762680441901E-2</v>
      </c>
      <c r="L15" s="84">
        <f>J15/'סכום נכסי הקרן'!$C$42</f>
        <v>8.4316802648216394E-4</v>
      </c>
    </row>
    <row r="16" spans="2:12">
      <c r="B16" s="76" t="s">
        <v>1483</v>
      </c>
      <c r="C16" s="73" t="s">
        <v>1485</v>
      </c>
      <c r="D16" s="73">
        <v>10</v>
      </c>
      <c r="E16" s="73" t="s">
        <v>298</v>
      </c>
      <c r="F16" s="73" t="s">
        <v>299</v>
      </c>
      <c r="G16" s="86" t="s">
        <v>122</v>
      </c>
      <c r="H16" s="87"/>
      <c r="I16" s="87"/>
      <c r="J16" s="83">
        <v>689.27992364599993</v>
      </c>
      <c r="K16" s="84">
        <f t="shared" si="0"/>
        <v>5.3426605100777139E-2</v>
      </c>
      <c r="L16" s="84">
        <f>J16/'סכום נכסי הקרן'!$C$42</f>
        <v>2.63178300859057E-3</v>
      </c>
    </row>
    <row r="17" spans="2:12">
      <c r="B17" s="76" t="s">
        <v>1483</v>
      </c>
      <c r="C17" s="73" t="s">
        <v>1486</v>
      </c>
      <c r="D17" s="73">
        <v>10</v>
      </c>
      <c r="E17" s="73" t="s">
        <v>298</v>
      </c>
      <c r="F17" s="73" t="s">
        <v>299</v>
      </c>
      <c r="G17" s="86" t="s">
        <v>122</v>
      </c>
      <c r="H17" s="87"/>
      <c r="I17" s="87"/>
      <c r="J17" s="83">
        <v>7885.1526600000007</v>
      </c>
      <c r="K17" s="84">
        <f t="shared" si="0"/>
        <v>0.61118411094404901</v>
      </c>
      <c r="L17" s="84">
        <f>J17/'סכום נכסי הקרן'!$C$42</f>
        <v>3.0106797077392534E-2</v>
      </c>
    </row>
    <row r="18" spans="2:12">
      <c r="B18" s="76" t="s">
        <v>1487</v>
      </c>
      <c r="C18" s="73" t="s">
        <v>1488</v>
      </c>
      <c r="D18" s="73">
        <v>20</v>
      </c>
      <c r="E18" s="73" t="s">
        <v>298</v>
      </c>
      <c r="F18" s="73" t="s">
        <v>299</v>
      </c>
      <c r="G18" s="86" t="s">
        <v>122</v>
      </c>
      <c r="H18" s="87"/>
      <c r="I18" s="87"/>
      <c r="J18" s="83">
        <v>224.52401934700003</v>
      </c>
      <c r="K18" s="84">
        <f t="shared" si="0"/>
        <v>1.7403025542714182E-2</v>
      </c>
      <c r="L18" s="84">
        <f>J18/'סכום נכסי הקרן'!$C$42</f>
        <v>8.5726927314564946E-4</v>
      </c>
    </row>
    <row r="19" spans="2:12">
      <c r="B19" s="76" t="s">
        <v>1489</v>
      </c>
      <c r="C19" s="73" t="s">
        <v>1490</v>
      </c>
      <c r="D19" s="73">
        <v>26</v>
      </c>
      <c r="E19" s="73" t="s">
        <v>298</v>
      </c>
      <c r="F19" s="73" t="s">
        <v>299</v>
      </c>
      <c r="G19" s="86" t="s">
        <v>122</v>
      </c>
      <c r="H19" s="87"/>
      <c r="I19" s="87"/>
      <c r="J19" s="83">
        <v>20.935290000000006</v>
      </c>
      <c r="K19" s="84">
        <f t="shared" si="0"/>
        <v>1.6227100676077261E-3</v>
      </c>
      <c r="L19" s="84">
        <f>J19/'סכום נכסי הקרן'!$C$42</f>
        <v>7.9934346862266744E-5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92" t="s">
        <v>40</v>
      </c>
      <c r="C21" s="71"/>
      <c r="D21" s="71"/>
      <c r="E21" s="71"/>
      <c r="F21" s="71"/>
      <c r="G21" s="71"/>
      <c r="H21" s="73"/>
      <c r="I21" s="73"/>
      <c r="J21" s="80">
        <f>SUM(J22:J40)</f>
        <v>3681.4534071540002</v>
      </c>
      <c r="K21" s="81">
        <f t="shared" si="0"/>
        <v>0.28535222140307398</v>
      </c>
      <c r="L21" s="81">
        <f>J21/'סכום נכסי הקרן'!$C$42</f>
        <v>1.405638869128259E-2</v>
      </c>
    </row>
    <row r="22" spans="2:12">
      <c r="B22" s="76" t="s">
        <v>1479</v>
      </c>
      <c r="C22" s="73">
        <v>30211000</v>
      </c>
      <c r="D22" s="73">
        <v>11</v>
      </c>
      <c r="E22" s="73" t="s">
        <v>298</v>
      </c>
      <c r="F22" s="73" t="s">
        <v>299</v>
      </c>
      <c r="G22" s="86" t="s">
        <v>124</v>
      </c>
      <c r="H22" s="87"/>
      <c r="I22" s="87"/>
      <c r="J22" s="83">
        <v>6.3791100000000012E-4</v>
      </c>
      <c r="K22" s="84">
        <f t="shared" si="0"/>
        <v>4.944496120845291E-8</v>
      </c>
      <c r="L22" s="84">
        <f>J22/'סכום נכסי הקרן'!$C$42</f>
        <v>2.4356480918704939E-9</v>
      </c>
    </row>
    <row r="23" spans="2:12">
      <c r="B23" s="76" t="s">
        <v>1479</v>
      </c>
      <c r="C23" s="73">
        <v>30311000</v>
      </c>
      <c r="D23" s="73">
        <v>11</v>
      </c>
      <c r="E23" s="73" t="s">
        <v>298</v>
      </c>
      <c r="F23" s="73" t="s">
        <v>299</v>
      </c>
      <c r="G23" s="86" t="s">
        <v>121</v>
      </c>
      <c r="H23" s="87"/>
      <c r="I23" s="87"/>
      <c r="J23" s="83">
        <v>54.998097054000006</v>
      </c>
      <c r="K23" s="84">
        <f t="shared" si="0"/>
        <v>4.2629438516873959E-3</v>
      </c>
      <c r="L23" s="84">
        <f>J23/'סכום נכסי הקרן'!$C$42</f>
        <v>2.0999169185996686E-4</v>
      </c>
    </row>
    <row r="24" spans="2:12">
      <c r="B24" s="76" t="s">
        <v>1481</v>
      </c>
      <c r="C24" s="73">
        <v>32012000</v>
      </c>
      <c r="D24" s="73">
        <v>12</v>
      </c>
      <c r="E24" s="73" t="s">
        <v>298</v>
      </c>
      <c r="F24" s="73" t="s">
        <v>299</v>
      </c>
      <c r="G24" s="86" t="s">
        <v>123</v>
      </c>
      <c r="H24" s="87"/>
      <c r="I24" s="87"/>
      <c r="J24" s="83">
        <v>3.2837731340000005</v>
      </c>
      <c r="K24" s="84">
        <f t="shared" si="0"/>
        <v>2.545277244443031E-4</v>
      </c>
      <c r="L24" s="84">
        <f>J24/'סכום נכסי הקרן'!$C$42</f>
        <v>1.2537980639874045E-5</v>
      </c>
    </row>
    <row r="25" spans="2:12">
      <c r="B25" s="76" t="s">
        <v>1481</v>
      </c>
      <c r="C25" s="73">
        <v>30212000</v>
      </c>
      <c r="D25" s="73">
        <v>12</v>
      </c>
      <c r="E25" s="73" t="s">
        <v>298</v>
      </c>
      <c r="F25" s="73" t="s">
        <v>299</v>
      </c>
      <c r="G25" s="86" t="s">
        <v>124</v>
      </c>
      <c r="H25" s="87"/>
      <c r="I25" s="87"/>
      <c r="J25" s="83">
        <v>46.820549456000009</v>
      </c>
      <c r="K25" s="84">
        <f t="shared" si="0"/>
        <v>3.6290959892686771E-3</v>
      </c>
      <c r="L25" s="84">
        <f>J25/'סכום נכסי הקרן'!$C$42</f>
        <v>1.7876848328816168E-4</v>
      </c>
    </row>
    <row r="26" spans="2:12">
      <c r="B26" s="76" t="s">
        <v>1481</v>
      </c>
      <c r="C26" s="73">
        <v>30312000</v>
      </c>
      <c r="D26" s="73">
        <v>12</v>
      </c>
      <c r="E26" s="73" t="s">
        <v>298</v>
      </c>
      <c r="F26" s="73" t="s">
        <v>299</v>
      </c>
      <c r="G26" s="86" t="s">
        <v>121</v>
      </c>
      <c r="H26" s="87"/>
      <c r="I26" s="87"/>
      <c r="J26" s="83">
        <v>259.95962172300005</v>
      </c>
      <c r="K26" s="84">
        <f t="shared" si="0"/>
        <v>2.0149665724306098E-2</v>
      </c>
      <c r="L26" s="84">
        <f>J26/'סכום נכסי הקרן'!$C$42</f>
        <v>9.9256817426412211E-4</v>
      </c>
    </row>
    <row r="27" spans="2:12">
      <c r="B27" s="76" t="s">
        <v>1483</v>
      </c>
      <c r="C27" s="73">
        <v>34510000</v>
      </c>
      <c r="D27" s="73">
        <v>10</v>
      </c>
      <c r="E27" s="73" t="s">
        <v>298</v>
      </c>
      <c r="F27" s="73" t="s">
        <v>299</v>
      </c>
      <c r="G27" s="86" t="s">
        <v>123</v>
      </c>
      <c r="H27" s="87"/>
      <c r="I27" s="87"/>
      <c r="J27" s="83">
        <v>435.65923736000002</v>
      </c>
      <c r="K27" s="84">
        <f t="shared" si="0"/>
        <v>3.3768275027973145E-2</v>
      </c>
      <c r="L27" s="84">
        <f>J27/'סכום נכסי הקרן'!$C$42</f>
        <v>1.6634179222205581E-3</v>
      </c>
    </row>
    <row r="28" spans="2:12">
      <c r="B28" s="76" t="s">
        <v>1483</v>
      </c>
      <c r="C28" s="73">
        <v>32010000</v>
      </c>
      <c r="D28" s="73">
        <v>10</v>
      </c>
      <c r="E28" s="73" t="s">
        <v>298</v>
      </c>
      <c r="F28" s="73" t="s">
        <v>299</v>
      </c>
      <c r="G28" s="86" t="s">
        <v>123</v>
      </c>
      <c r="H28" s="87"/>
      <c r="I28" s="87"/>
      <c r="J28" s="83">
        <v>14.868840000000002</v>
      </c>
      <c r="K28" s="84">
        <f t="shared" si="0"/>
        <v>1.1524949671892991E-3</v>
      </c>
      <c r="L28" s="84">
        <f>J28/'סכום נכסי הקרן'!$C$42</f>
        <v>5.6771652745175541E-5</v>
      </c>
    </row>
    <row r="29" spans="2:12">
      <c r="B29" s="76" t="s">
        <v>1483</v>
      </c>
      <c r="C29" s="73">
        <v>33810000</v>
      </c>
      <c r="D29" s="73">
        <v>10</v>
      </c>
      <c r="E29" s="73" t="s">
        <v>298</v>
      </c>
      <c r="F29" s="73" t="s">
        <v>299</v>
      </c>
      <c r="G29" s="86" t="s">
        <v>124</v>
      </c>
      <c r="H29" s="87"/>
      <c r="I29" s="87"/>
      <c r="J29" s="83">
        <v>53.239066167000004</v>
      </c>
      <c r="K29" s="84">
        <f t="shared" si="0"/>
        <v>4.1266000451498294E-3</v>
      </c>
      <c r="L29" s="84">
        <f>J29/'סכום נכסי הקרן'!$C$42</f>
        <v>2.0327542544746919E-4</v>
      </c>
    </row>
    <row r="30" spans="2:12">
      <c r="B30" s="76" t="s">
        <v>1483</v>
      </c>
      <c r="C30" s="73">
        <v>34610000</v>
      </c>
      <c r="D30" s="73">
        <v>10</v>
      </c>
      <c r="E30" s="73" t="s">
        <v>298</v>
      </c>
      <c r="F30" s="73" t="s">
        <v>299</v>
      </c>
      <c r="G30" s="86" t="s">
        <v>125</v>
      </c>
      <c r="H30" s="87"/>
      <c r="I30" s="87"/>
      <c r="J30" s="83">
        <v>12.563049822000004</v>
      </c>
      <c r="K30" s="84">
        <f t="shared" si="0"/>
        <v>9.7377143693814865E-4</v>
      </c>
      <c r="L30" s="84">
        <f>J30/'סכום נכסי הקרן'!$C$42</f>
        <v>4.7967770311263252E-5</v>
      </c>
    </row>
    <row r="31" spans="2:12">
      <c r="B31" s="76" t="s">
        <v>1483</v>
      </c>
      <c r="C31" s="73">
        <v>30210000</v>
      </c>
      <c r="D31" s="73">
        <v>10</v>
      </c>
      <c r="E31" s="73" t="s">
        <v>298</v>
      </c>
      <c r="F31" s="73" t="s">
        <v>299</v>
      </c>
      <c r="G31" s="86" t="s">
        <v>124</v>
      </c>
      <c r="H31" s="87"/>
      <c r="I31" s="87"/>
      <c r="J31" s="83">
        <v>12.378000000000002</v>
      </c>
      <c r="K31" s="84">
        <f t="shared" si="0"/>
        <v>9.5942808610955158E-4</v>
      </c>
      <c r="L31" s="84">
        <f>J31/'סכום נכסי הקרן'!$C$42</f>
        <v>4.7261219952584257E-5</v>
      </c>
    </row>
    <row r="32" spans="2:12">
      <c r="B32" s="76" t="s">
        <v>1483</v>
      </c>
      <c r="C32" s="73">
        <v>34710000</v>
      </c>
      <c r="D32" s="73">
        <v>10</v>
      </c>
      <c r="E32" s="73" t="s">
        <v>298</v>
      </c>
      <c r="F32" s="73" t="s">
        <v>299</v>
      </c>
      <c r="G32" s="86" t="s">
        <v>129</v>
      </c>
      <c r="H32" s="87"/>
      <c r="I32" s="87"/>
      <c r="J32" s="83">
        <v>3.5874516160000001</v>
      </c>
      <c r="K32" s="84">
        <f t="shared" si="0"/>
        <v>2.7806607189768116E-4</v>
      </c>
      <c r="L32" s="84">
        <f>J32/'סכום נכסי הקרן'!$C$42</f>
        <v>1.3697474542981888E-5</v>
      </c>
    </row>
    <row r="33" spans="2:12">
      <c r="B33" s="76" t="s">
        <v>1483</v>
      </c>
      <c r="C33" s="73">
        <v>31410000</v>
      </c>
      <c r="D33" s="73">
        <v>10</v>
      </c>
      <c r="E33" s="73" t="s">
        <v>298</v>
      </c>
      <c r="F33" s="73" t="s">
        <v>299</v>
      </c>
      <c r="G33" s="86" t="s">
        <v>121</v>
      </c>
      <c r="H33" s="87"/>
      <c r="I33" s="87"/>
      <c r="J33" s="83">
        <v>0.21574017400000006</v>
      </c>
      <c r="K33" s="84">
        <f t="shared" si="0"/>
        <v>1.6722183085939703E-5</v>
      </c>
      <c r="L33" s="84">
        <f>J33/'סכום נכסי הקרן'!$C$42</f>
        <v>8.2373112102300856E-7</v>
      </c>
    </row>
    <row r="34" spans="2:12">
      <c r="B34" s="76" t="s">
        <v>1483</v>
      </c>
      <c r="C34" s="73">
        <v>30910000</v>
      </c>
      <c r="D34" s="73">
        <v>10</v>
      </c>
      <c r="E34" s="73" t="s">
        <v>298</v>
      </c>
      <c r="F34" s="73" t="s">
        <v>299</v>
      </c>
      <c r="G34" s="86" t="s">
        <v>1476</v>
      </c>
      <c r="H34" s="87"/>
      <c r="I34" s="87"/>
      <c r="J34" s="83">
        <v>5.3442857580000007</v>
      </c>
      <c r="K34" s="84">
        <f t="shared" si="0"/>
        <v>4.1423960707872627E-4</v>
      </c>
      <c r="L34" s="84">
        <f>J34/'סכום נכסי הקרן'!$C$42</f>
        <v>2.0405353425294996E-5</v>
      </c>
    </row>
    <row r="35" spans="2:12">
      <c r="B35" s="76" t="s">
        <v>1483</v>
      </c>
      <c r="C35" s="73">
        <v>34010000</v>
      </c>
      <c r="D35" s="73">
        <v>10</v>
      </c>
      <c r="E35" s="73" t="s">
        <v>298</v>
      </c>
      <c r="F35" s="73" t="s">
        <v>299</v>
      </c>
      <c r="G35" s="86" t="s">
        <v>121</v>
      </c>
      <c r="H35" s="87"/>
      <c r="I35" s="87"/>
      <c r="J35" s="83">
        <v>2468.166421509</v>
      </c>
      <c r="K35" s="84">
        <f t="shared" si="0"/>
        <v>0.19130943496431088</v>
      </c>
      <c r="L35" s="84">
        <f>J35/'סכום נכסי הקרן'!$C$42</f>
        <v>9.4238613771626765E-3</v>
      </c>
    </row>
    <row r="36" spans="2:12">
      <c r="B36" s="76" t="s">
        <v>1483</v>
      </c>
      <c r="C36" s="73">
        <v>30810000</v>
      </c>
      <c r="D36" s="73">
        <v>10</v>
      </c>
      <c r="E36" s="73" t="s">
        <v>298</v>
      </c>
      <c r="F36" s="73" t="s">
        <v>299</v>
      </c>
      <c r="G36" s="86" t="s">
        <v>127</v>
      </c>
      <c r="H36" s="87"/>
      <c r="I36" s="87"/>
      <c r="J36" s="83">
        <v>0.20430139200000003</v>
      </c>
      <c r="K36" s="84">
        <f t="shared" si="0"/>
        <v>1.5835554493139216E-5</v>
      </c>
      <c r="L36" s="84">
        <f>J36/'סכום נכסי הקרן'!$C$42</f>
        <v>7.8005598836089328E-7</v>
      </c>
    </row>
    <row r="37" spans="2:12">
      <c r="B37" s="76" t="s">
        <v>1487</v>
      </c>
      <c r="C37" s="73">
        <v>33820000</v>
      </c>
      <c r="D37" s="73">
        <v>20</v>
      </c>
      <c r="E37" s="73" t="s">
        <v>298</v>
      </c>
      <c r="F37" s="73" t="s">
        <v>299</v>
      </c>
      <c r="G37" s="86" t="s">
        <v>124</v>
      </c>
      <c r="H37" s="87"/>
      <c r="I37" s="87"/>
      <c r="J37" s="83">
        <v>6.4897190000000006E-3</v>
      </c>
      <c r="K37" s="84">
        <f t="shared" si="0"/>
        <v>5.030229988333165E-7</v>
      </c>
      <c r="L37" s="84">
        <f>J37/'סכום נכסי הקרן'!$C$42</f>
        <v>2.4778804095125635E-8</v>
      </c>
    </row>
    <row r="38" spans="2:12">
      <c r="B38" s="76" t="s">
        <v>1487</v>
      </c>
      <c r="C38" s="73">
        <v>32020000</v>
      </c>
      <c r="D38" s="73">
        <v>20</v>
      </c>
      <c r="E38" s="73" t="s">
        <v>298</v>
      </c>
      <c r="F38" s="73" t="s">
        <v>299</v>
      </c>
      <c r="G38" s="86" t="s">
        <v>123</v>
      </c>
      <c r="H38" s="87"/>
      <c r="I38" s="87"/>
      <c r="J38" s="83">
        <v>1.9946333000000004E-2</v>
      </c>
      <c r="K38" s="84">
        <f t="shared" si="0"/>
        <v>1.5460552670135554E-6</v>
      </c>
      <c r="L38" s="84">
        <f>J38/'סכום נכסי הקרן'!$C$42</f>
        <v>7.6158347969016783E-8</v>
      </c>
    </row>
    <row r="39" spans="2:12">
      <c r="B39" s="76" t="s">
        <v>1487</v>
      </c>
      <c r="C39" s="73">
        <v>34020000</v>
      </c>
      <c r="D39" s="73">
        <v>20</v>
      </c>
      <c r="E39" s="73" t="s">
        <v>298</v>
      </c>
      <c r="F39" s="73" t="s">
        <v>299</v>
      </c>
      <c r="G39" s="86" t="s">
        <v>121</v>
      </c>
      <c r="H39" s="87"/>
      <c r="I39" s="87"/>
      <c r="J39" s="83">
        <v>297.06616802600001</v>
      </c>
      <c r="K39" s="84">
        <f t="shared" si="0"/>
        <v>2.3025822025939863E-2</v>
      </c>
      <c r="L39" s="84">
        <f>J39/'סכום נכסי הקרן'!$C$42</f>
        <v>1.134247011435461E-3</v>
      </c>
    </row>
    <row r="40" spans="2:12">
      <c r="B40" s="76" t="s">
        <v>1489</v>
      </c>
      <c r="C40" s="73">
        <v>30326000</v>
      </c>
      <c r="D40" s="73">
        <v>26</v>
      </c>
      <c r="E40" s="73" t="s">
        <v>298</v>
      </c>
      <c r="F40" s="73" t="s">
        <v>299</v>
      </c>
      <c r="G40" s="86" t="s">
        <v>121</v>
      </c>
      <c r="H40" s="87"/>
      <c r="I40" s="87"/>
      <c r="J40" s="83">
        <v>13.071730000000004</v>
      </c>
      <c r="K40" s="84">
        <f t="shared" si="0"/>
        <v>1.013199619974213E-3</v>
      </c>
      <c r="L40" s="84">
        <f>J40/'סכום נכסי הקרן'!$C$42</f>
        <v>4.9909994077459549E-5</v>
      </c>
    </row>
    <row r="41" spans="2:12">
      <c r="B41" s="72"/>
      <c r="C41" s="73"/>
      <c r="D41" s="73"/>
      <c r="E41" s="73"/>
      <c r="F41" s="73"/>
      <c r="G41" s="73"/>
      <c r="H41" s="73"/>
      <c r="I41" s="73"/>
      <c r="J41" s="73"/>
      <c r="K41" s="84"/>
      <c r="L41" s="73"/>
    </row>
    <row r="42" spans="2:12">
      <c r="B42" s="116" t="s">
        <v>201</v>
      </c>
      <c r="C42" s="71"/>
      <c r="D42" s="71"/>
      <c r="E42" s="71"/>
      <c r="F42" s="71"/>
      <c r="G42" s="71"/>
      <c r="H42" s="71"/>
      <c r="I42" s="71"/>
      <c r="J42" s="80"/>
      <c r="K42" s="81"/>
      <c r="L42" s="81"/>
    </row>
    <row r="43" spans="2:12">
      <c r="B43" s="72"/>
      <c r="C43" s="73"/>
      <c r="D43" s="73"/>
      <c r="E43" s="73"/>
      <c r="F43" s="73"/>
      <c r="G43" s="73"/>
      <c r="H43" s="73"/>
      <c r="I43" s="73"/>
      <c r="J43" s="83"/>
      <c r="K43" s="84"/>
      <c r="L43" s="84"/>
    </row>
    <row r="44" spans="2:12">
      <c r="B44" s="76"/>
      <c r="C44" s="73"/>
      <c r="D44" s="73"/>
      <c r="E44" s="73"/>
      <c r="F44" s="73"/>
      <c r="G44" s="86"/>
      <c r="H44" s="73"/>
      <c r="I44" s="73"/>
      <c r="J44" s="83"/>
      <c r="K44" s="84"/>
      <c r="L44" s="84"/>
    </row>
    <row r="45" spans="2:12">
      <c r="B45" s="76"/>
      <c r="C45" s="73"/>
      <c r="D45" s="73"/>
      <c r="E45" s="73"/>
      <c r="F45" s="73"/>
      <c r="G45" s="86"/>
      <c r="H45" s="73"/>
      <c r="I45" s="73"/>
      <c r="J45" s="83"/>
      <c r="K45" s="84"/>
      <c r="L45" s="84"/>
    </row>
    <row r="46" spans="2:12">
      <c r="B46" s="76"/>
      <c r="C46" s="73"/>
      <c r="D46" s="73"/>
      <c r="E46" s="73"/>
      <c r="F46" s="73"/>
      <c r="G46" s="86"/>
      <c r="H46" s="73"/>
      <c r="I46" s="73"/>
      <c r="J46" s="83"/>
      <c r="K46" s="84"/>
      <c r="L46" s="84"/>
    </row>
    <row r="47" spans="2:12">
      <c r="B47" s="76"/>
      <c r="C47" s="73"/>
      <c r="D47" s="73"/>
      <c r="E47" s="73"/>
      <c r="F47" s="73"/>
      <c r="G47" s="86"/>
      <c r="H47" s="73"/>
      <c r="I47" s="73"/>
      <c r="J47" s="83"/>
      <c r="K47" s="84"/>
      <c r="L47" s="84"/>
    </row>
    <row r="48" spans="2:12">
      <c r="B48" s="76"/>
      <c r="C48" s="73"/>
      <c r="D48" s="73"/>
      <c r="E48" s="73"/>
      <c r="F48" s="73"/>
      <c r="G48" s="86"/>
      <c r="H48" s="73"/>
      <c r="I48" s="73"/>
      <c r="J48" s="83"/>
      <c r="K48" s="84"/>
      <c r="L48" s="84"/>
    </row>
    <row r="49" spans="2:12">
      <c r="B49" s="76"/>
      <c r="C49" s="73"/>
      <c r="D49" s="73"/>
      <c r="E49" s="73"/>
      <c r="F49" s="73"/>
      <c r="G49" s="86"/>
      <c r="H49" s="73"/>
      <c r="I49" s="73"/>
      <c r="J49" s="83"/>
      <c r="K49" s="84"/>
      <c r="L49" s="84"/>
    </row>
    <row r="50" spans="2:12">
      <c r="B50" s="117"/>
      <c r="C50" s="117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2:12">
      <c r="B51" s="117"/>
      <c r="C51" s="117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2:12">
      <c r="B52" s="117"/>
      <c r="C52" s="117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2:12">
      <c r="B53" s="116"/>
      <c r="C53" s="117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2:12">
      <c r="B54" s="119"/>
      <c r="C54" s="117"/>
      <c r="D54" s="118"/>
      <c r="E54" s="118"/>
      <c r="F54" s="118"/>
      <c r="G54" s="118"/>
      <c r="H54" s="118"/>
      <c r="I54" s="118"/>
      <c r="J54" s="118"/>
      <c r="K54" s="118"/>
      <c r="L54" s="118"/>
    </row>
    <row r="55" spans="2:12">
      <c r="B55" s="117"/>
      <c r="C55" s="117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2:12">
      <c r="B56" s="117"/>
      <c r="C56" s="117"/>
      <c r="D56" s="118"/>
      <c r="E56" s="118"/>
      <c r="F56" s="118"/>
      <c r="G56" s="118"/>
      <c r="H56" s="118"/>
      <c r="I56" s="118"/>
      <c r="J56" s="118"/>
      <c r="K56" s="118"/>
      <c r="L56" s="118"/>
    </row>
    <row r="57" spans="2:12">
      <c r="B57" s="117"/>
      <c r="C57" s="117"/>
      <c r="D57" s="118"/>
      <c r="E57" s="118"/>
      <c r="F57" s="118"/>
      <c r="G57" s="118"/>
      <c r="H57" s="118"/>
      <c r="I57" s="118"/>
      <c r="J57" s="118"/>
      <c r="K57" s="118"/>
      <c r="L57" s="118"/>
    </row>
    <row r="58" spans="2:12">
      <c r="B58" s="117"/>
      <c r="C58" s="117"/>
      <c r="D58" s="118"/>
      <c r="E58" s="118"/>
      <c r="F58" s="118"/>
      <c r="G58" s="118"/>
      <c r="H58" s="118"/>
      <c r="I58" s="118"/>
      <c r="J58" s="118"/>
      <c r="K58" s="118"/>
      <c r="L58" s="118"/>
    </row>
    <row r="59" spans="2:12">
      <c r="B59" s="117"/>
      <c r="C59" s="117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2:12">
      <c r="B60" s="117"/>
      <c r="C60" s="117"/>
      <c r="D60" s="118"/>
      <c r="E60" s="118"/>
      <c r="F60" s="118"/>
      <c r="G60" s="118"/>
      <c r="H60" s="118"/>
      <c r="I60" s="118"/>
      <c r="J60" s="118"/>
      <c r="K60" s="118"/>
      <c r="L60" s="118"/>
    </row>
    <row r="61" spans="2:12">
      <c r="B61" s="117"/>
      <c r="C61" s="117"/>
      <c r="D61" s="118"/>
      <c r="E61" s="118"/>
      <c r="F61" s="118"/>
      <c r="G61" s="118"/>
      <c r="H61" s="118"/>
      <c r="I61" s="118"/>
      <c r="J61" s="118"/>
      <c r="K61" s="118"/>
      <c r="L61" s="118"/>
    </row>
    <row r="62" spans="2:12">
      <c r="B62" s="117"/>
      <c r="C62" s="117"/>
      <c r="D62" s="118"/>
      <c r="E62" s="118"/>
      <c r="F62" s="118"/>
      <c r="G62" s="118"/>
      <c r="H62" s="118"/>
      <c r="I62" s="118"/>
      <c r="J62" s="118"/>
      <c r="K62" s="118"/>
      <c r="L62" s="118"/>
    </row>
    <row r="63" spans="2:12">
      <c r="B63" s="117"/>
      <c r="C63" s="117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2:12">
      <c r="B64" s="117"/>
      <c r="C64" s="117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2:12">
      <c r="B65" s="117"/>
      <c r="C65" s="117"/>
      <c r="D65" s="118"/>
      <c r="E65" s="118"/>
      <c r="F65" s="118"/>
      <c r="G65" s="118"/>
      <c r="H65" s="118"/>
      <c r="I65" s="118"/>
      <c r="J65" s="118"/>
      <c r="K65" s="118"/>
      <c r="L65" s="118"/>
    </row>
    <row r="66" spans="2:12">
      <c r="B66" s="117"/>
      <c r="C66" s="117"/>
      <c r="D66" s="118"/>
      <c r="E66" s="118"/>
      <c r="F66" s="118"/>
      <c r="G66" s="118"/>
      <c r="H66" s="118"/>
      <c r="I66" s="118"/>
      <c r="J66" s="118"/>
      <c r="K66" s="118"/>
      <c r="L66" s="118"/>
    </row>
    <row r="67" spans="2:12">
      <c r="B67" s="117"/>
      <c r="C67" s="117"/>
      <c r="D67" s="118"/>
      <c r="E67" s="118"/>
      <c r="F67" s="118"/>
      <c r="G67" s="118"/>
      <c r="H67" s="118"/>
      <c r="I67" s="118"/>
      <c r="J67" s="118"/>
      <c r="K67" s="118"/>
      <c r="L67" s="118"/>
    </row>
    <row r="68" spans="2:12">
      <c r="B68" s="117"/>
      <c r="C68" s="117"/>
      <c r="D68" s="118"/>
      <c r="E68" s="118"/>
      <c r="F68" s="118"/>
      <c r="G68" s="118"/>
      <c r="H68" s="118"/>
      <c r="I68" s="118"/>
      <c r="J68" s="118"/>
      <c r="K68" s="118"/>
      <c r="L68" s="118"/>
    </row>
    <row r="69" spans="2:12">
      <c r="B69" s="117"/>
      <c r="C69" s="117"/>
      <c r="D69" s="118"/>
      <c r="E69" s="118"/>
      <c r="F69" s="118"/>
      <c r="G69" s="118"/>
      <c r="H69" s="118"/>
      <c r="I69" s="118"/>
      <c r="J69" s="118"/>
      <c r="K69" s="118"/>
      <c r="L69" s="118"/>
    </row>
    <row r="70" spans="2:12">
      <c r="B70" s="117"/>
      <c r="C70" s="117"/>
      <c r="D70" s="118"/>
      <c r="E70" s="118"/>
      <c r="F70" s="118"/>
      <c r="G70" s="118"/>
      <c r="H70" s="118"/>
      <c r="I70" s="118"/>
      <c r="J70" s="118"/>
      <c r="K70" s="118"/>
      <c r="L70" s="118"/>
    </row>
    <row r="71" spans="2:12">
      <c r="B71" s="117"/>
      <c r="C71" s="117"/>
      <c r="D71" s="118"/>
      <c r="E71" s="118"/>
      <c r="F71" s="118"/>
      <c r="G71" s="118"/>
      <c r="H71" s="118"/>
      <c r="I71" s="118"/>
      <c r="J71" s="118"/>
      <c r="K71" s="118"/>
      <c r="L71" s="118"/>
    </row>
    <row r="72" spans="2:12">
      <c r="B72" s="117"/>
      <c r="C72" s="117"/>
      <c r="D72" s="118"/>
      <c r="E72" s="118"/>
      <c r="F72" s="118"/>
      <c r="G72" s="118"/>
      <c r="H72" s="118"/>
      <c r="I72" s="118"/>
      <c r="J72" s="118"/>
      <c r="K72" s="118"/>
      <c r="L72" s="118"/>
    </row>
    <row r="73" spans="2:12">
      <c r="B73" s="117"/>
      <c r="C73" s="117"/>
      <c r="D73" s="118"/>
      <c r="E73" s="118"/>
      <c r="F73" s="118"/>
      <c r="G73" s="118"/>
      <c r="H73" s="118"/>
      <c r="I73" s="118"/>
      <c r="J73" s="118"/>
      <c r="K73" s="118"/>
      <c r="L73" s="118"/>
    </row>
    <row r="74" spans="2:12">
      <c r="B74" s="117"/>
      <c r="C74" s="117"/>
      <c r="D74" s="118"/>
      <c r="E74" s="118"/>
      <c r="F74" s="118"/>
      <c r="G74" s="118"/>
      <c r="H74" s="118"/>
      <c r="I74" s="118"/>
      <c r="J74" s="118"/>
      <c r="K74" s="118"/>
      <c r="L74" s="118"/>
    </row>
    <row r="75" spans="2:12">
      <c r="B75" s="117"/>
      <c r="C75" s="117"/>
      <c r="D75" s="118"/>
      <c r="E75" s="118"/>
      <c r="F75" s="118"/>
      <c r="G75" s="118"/>
      <c r="H75" s="118"/>
      <c r="I75" s="118"/>
      <c r="J75" s="118"/>
      <c r="K75" s="118"/>
      <c r="L75" s="118"/>
    </row>
    <row r="76" spans="2:12">
      <c r="B76" s="117"/>
      <c r="C76" s="117"/>
      <c r="D76" s="118"/>
      <c r="E76" s="118"/>
      <c r="F76" s="118"/>
      <c r="G76" s="118"/>
      <c r="H76" s="118"/>
      <c r="I76" s="118"/>
      <c r="J76" s="118"/>
      <c r="K76" s="118"/>
      <c r="L76" s="118"/>
    </row>
    <row r="77" spans="2:12">
      <c r="B77" s="117"/>
      <c r="C77" s="117"/>
      <c r="D77" s="118"/>
      <c r="E77" s="118"/>
      <c r="F77" s="118"/>
      <c r="G77" s="118"/>
      <c r="H77" s="118"/>
      <c r="I77" s="118"/>
      <c r="J77" s="118"/>
      <c r="K77" s="118"/>
      <c r="L77" s="118"/>
    </row>
    <row r="78" spans="2:12">
      <c r="B78" s="117"/>
      <c r="C78" s="117"/>
      <c r="D78" s="118"/>
      <c r="E78" s="118"/>
      <c r="F78" s="118"/>
      <c r="G78" s="118"/>
      <c r="H78" s="118"/>
      <c r="I78" s="118"/>
      <c r="J78" s="118"/>
      <c r="K78" s="118"/>
      <c r="L78" s="118"/>
    </row>
    <row r="79" spans="2:12">
      <c r="B79" s="117"/>
      <c r="C79" s="117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2:12">
      <c r="B80" s="117"/>
      <c r="C80" s="117"/>
      <c r="D80" s="118"/>
      <c r="E80" s="118"/>
      <c r="F80" s="118"/>
      <c r="G80" s="118"/>
      <c r="H80" s="118"/>
      <c r="I80" s="118"/>
      <c r="J80" s="118"/>
      <c r="K80" s="118"/>
      <c r="L80" s="118"/>
    </row>
    <row r="81" spans="2:12">
      <c r="B81" s="117"/>
      <c r="C81" s="117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2:12">
      <c r="B82" s="117"/>
      <c r="C82" s="117"/>
      <c r="D82" s="118"/>
      <c r="E82" s="118"/>
      <c r="F82" s="118"/>
      <c r="G82" s="118"/>
      <c r="H82" s="118"/>
      <c r="I82" s="118"/>
      <c r="J82" s="118"/>
      <c r="K82" s="118"/>
      <c r="L82" s="118"/>
    </row>
    <row r="83" spans="2:12">
      <c r="B83" s="117"/>
      <c r="C83" s="117"/>
      <c r="D83" s="118"/>
      <c r="E83" s="118"/>
      <c r="F83" s="118"/>
      <c r="G83" s="118"/>
      <c r="H83" s="118"/>
      <c r="I83" s="118"/>
      <c r="J83" s="118"/>
      <c r="K83" s="118"/>
      <c r="L83" s="118"/>
    </row>
    <row r="84" spans="2:12">
      <c r="B84" s="117"/>
      <c r="C84" s="117"/>
      <c r="D84" s="118"/>
      <c r="E84" s="118"/>
      <c r="F84" s="118"/>
      <c r="G84" s="118"/>
      <c r="H84" s="118"/>
      <c r="I84" s="118"/>
      <c r="J84" s="118"/>
      <c r="K84" s="118"/>
      <c r="L84" s="118"/>
    </row>
    <row r="85" spans="2:12">
      <c r="B85" s="117"/>
      <c r="C85" s="117"/>
      <c r="D85" s="118"/>
      <c r="E85" s="118"/>
      <c r="F85" s="118"/>
      <c r="G85" s="118"/>
      <c r="H85" s="118"/>
      <c r="I85" s="118"/>
      <c r="J85" s="118"/>
      <c r="K85" s="118"/>
      <c r="L85" s="118"/>
    </row>
    <row r="86" spans="2:12">
      <c r="B86" s="117"/>
      <c r="C86" s="117"/>
      <c r="D86" s="118"/>
      <c r="E86" s="118"/>
      <c r="F86" s="118"/>
      <c r="G86" s="118"/>
      <c r="H86" s="118"/>
      <c r="I86" s="118"/>
      <c r="J86" s="118"/>
      <c r="K86" s="118"/>
      <c r="L86" s="118"/>
    </row>
    <row r="87" spans="2:12">
      <c r="B87" s="117"/>
      <c r="C87" s="117"/>
      <c r="D87" s="118"/>
      <c r="E87" s="118"/>
      <c r="F87" s="118"/>
      <c r="G87" s="118"/>
      <c r="H87" s="118"/>
      <c r="I87" s="118"/>
      <c r="J87" s="118"/>
      <c r="K87" s="118"/>
      <c r="L87" s="118"/>
    </row>
    <row r="88" spans="2:12">
      <c r="B88" s="117"/>
      <c r="C88" s="117"/>
      <c r="D88" s="118"/>
      <c r="E88" s="118"/>
      <c r="F88" s="118"/>
      <c r="G88" s="118"/>
      <c r="H88" s="118"/>
      <c r="I88" s="118"/>
      <c r="J88" s="118"/>
      <c r="K88" s="118"/>
      <c r="L88" s="118"/>
    </row>
    <row r="89" spans="2:12">
      <c r="B89" s="117"/>
      <c r="C89" s="117"/>
      <c r="D89" s="118"/>
      <c r="E89" s="118"/>
      <c r="F89" s="118"/>
      <c r="G89" s="118"/>
      <c r="H89" s="118"/>
      <c r="I89" s="118"/>
      <c r="J89" s="118"/>
      <c r="K89" s="118"/>
      <c r="L89" s="118"/>
    </row>
    <row r="90" spans="2:12">
      <c r="B90" s="117"/>
      <c r="C90" s="117"/>
      <c r="D90" s="118"/>
      <c r="E90" s="118"/>
      <c r="F90" s="118"/>
      <c r="G90" s="118"/>
      <c r="H90" s="118"/>
      <c r="I90" s="118"/>
      <c r="J90" s="118"/>
      <c r="K90" s="118"/>
      <c r="L90" s="118"/>
    </row>
    <row r="91" spans="2:12">
      <c r="B91" s="117"/>
      <c r="C91" s="117"/>
      <c r="D91" s="118"/>
      <c r="E91" s="118"/>
      <c r="F91" s="118"/>
      <c r="G91" s="118"/>
      <c r="H91" s="118"/>
      <c r="I91" s="118"/>
      <c r="J91" s="118"/>
      <c r="K91" s="118"/>
      <c r="L91" s="118"/>
    </row>
    <row r="92" spans="2:12">
      <c r="B92" s="117"/>
      <c r="C92" s="117"/>
      <c r="D92" s="118"/>
      <c r="E92" s="118"/>
      <c r="F92" s="118"/>
      <c r="G92" s="118"/>
      <c r="H92" s="118"/>
      <c r="I92" s="118"/>
      <c r="J92" s="118"/>
      <c r="K92" s="118"/>
      <c r="L92" s="118"/>
    </row>
    <row r="93" spans="2:12">
      <c r="B93" s="117"/>
      <c r="C93" s="117"/>
      <c r="D93" s="118"/>
      <c r="E93" s="118"/>
      <c r="F93" s="118"/>
      <c r="G93" s="118"/>
      <c r="H93" s="118"/>
      <c r="I93" s="118"/>
      <c r="J93" s="118"/>
      <c r="K93" s="118"/>
      <c r="L93" s="118"/>
    </row>
    <row r="94" spans="2:12">
      <c r="B94" s="117"/>
      <c r="C94" s="117"/>
      <c r="D94" s="118"/>
      <c r="E94" s="118"/>
      <c r="F94" s="118"/>
      <c r="G94" s="118"/>
      <c r="H94" s="118"/>
      <c r="I94" s="118"/>
      <c r="J94" s="118"/>
      <c r="K94" s="118"/>
      <c r="L94" s="118"/>
    </row>
    <row r="95" spans="2:12">
      <c r="B95" s="117"/>
      <c r="C95" s="117"/>
      <c r="D95" s="118"/>
      <c r="E95" s="118"/>
      <c r="F95" s="118"/>
      <c r="G95" s="118"/>
      <c r="H95" s="118"/>
      <c r="I95" s="118"/>
      <c r="J95" s="118"/>
      <c r="K95" s="118"/>
      <c r="L95" s="118"/>
    </row>
    <row r="96" spans="2:12">
      <c r="B96" s="117"/>
      <c r="C96" s="117"/>
      <c r="D96" s="118"/>
      <c r="E96" s="118"/>
      <c r="F96" s="118"/>
      <c r="G96" s="118"/>
      <c r="H96" s="118"/>
      <c r="I96" s="118"/>
      <c r="J96" s="118"/>
      <c r="K96" s="118"/>
      <c r="L96" s="118"/>
    </row>
    <row r="97" spans="2:12">
      <c r="B97" s="117"/>
      <c r="C97" s="117"/>
      <c r="D97" s="118"/>
      <c r="E97" s="118"/>
      <c r="F97" s="118"/>
      <c r="G97" s="118"/>
      <c r="H97" s="118"/>
      <c r="I97" s="118"/>
      <c r="J97" s="118"/>
      <c r="K97" s="118"/>
      <c r="L97" s="118"/>
    </row>
    <row r="98" spans="2:12">
      <c r="B98" s="117"/>
      <c r="C98" s="117"/>
      <c r="D98" s="118"/>
      <c r="E98" s="118"/>
      <c r="F98" s="118"/>
      <c r="G98" s="118"/>
      <c r="H98" s="118"/>
      <c r="I98" s="118"/>
      <c r="J98" s="118"/>
      <c r="K98" s="118"/>
      <c r="L98" s="118"/>
    </row>
    <row r="99" spans="2:12">
      <c r="B99" s="117"/>
      <c r="C99" s="117"/>
      <c r="D99" s="118"/>
      <c r="E99" s="118"/>
      <c r="F99" s="118"/>
      <c r="G99" s="118"/>
      <c r="H99" s="118"/>
      <c r="I99" s="118"/>
      <c r="J99" s="118"/>
      <c r="K99" s="118"/>
      <c r="L99" s="118"/>
    </row>
    <row r="100" spans="2:12">
      <c r="B100" s="117"/>
      <c r="C100" s="117"/>
      <c r="D100" s="118"/>
      <c r="E100" s="118"/>
      <c r="F100" s="118"/>
      <c r="G100" s="118"/>
      <c r="H100" s="118"/>
      <c r="I100" s="118"/>
      <c r="J100" s="118"/>
      <c r="K100" s="118"/>
      <c r="L100" s="118"/>
    </row>
    <row r="101" spans="2:12">
      <c r="B101" s="117"/>
      <c r="C101" s="117"/>
      <c r="D101" s="118"/>
      <c r="E101" s="118"/>
      <c r="F101" s="118"/>
      <c r="G101" s="118"/>
      <c r="H101" s="118"/>
      <c r="I101" s="118"/>
      <c r="J101" s="118"/>
      <c r="K101" s="118"/>
      <c r="L101" s="118"/>
    </row>
    <row r="102" spans="2:12">
      <c r="B102" s="117"/>
      <c r="C102" s="117"/>
      <c r="D102" s="118"/>
      <c r="E102" s="118"/>
      <c r="F102" s="118"/>
      <c r="G102" s="118"/>
      <c r="H102" s="118"/>
      <c r="I102" s="118"/>
      <c r="J102" s="118"/>
      <c r="K102" s="118"/>
      <c r="L102" s="118"/>
    </row>
    <row r="103" spans="2:12">
      <c r="B103" s="117"/>
      <c r="C103" s="117"/>
      <c r="D103" s="118"/>
      <c r="E103" s="118"/>
      <c r="F103" s="118"/>
      <c r="G103" s="118"/>
      <c r="H103" s="118"/>
      <c r="I103" s="118"/>
      <c r="J103" s="118"/>
      <c r="K103" s="118"/>
      <c r="L103" s="118"/>
    </row>
    <row r="104" spans="2:12">
      <c r="B104" s="117"/>
      <c r="C104" s="117"/>
      <c r="D104" s="118"/>
      <c r="E104" s="118"/>
      <c r="F104" s="118"/>
      <c r="G104" s="118"/>
      <c r="H104" s="118"/>
      <c r="I104" s="118"/>
      <c r="J104" s="118"/>
      <c r="K104" s="118"/>
      <c r="L104" s="118"/>
    </row>
    <row r="105" spans="2:12">
      <c r="B105" s="117"/>
      <c r="C105" s="117"/>
      <c r="D105" s="118"/>
      <c r="E105" s="118"/>
      <c r="F105" s="118"/>
      <c r="G105" s="118"/>
      <c r="H105" s="118"/>
      <c r="I105" s="118"/>
      <c r="J105" s="118"/>
      <c r="K105" s="118"/>
      <c r="L105" s="118"/>
    </row>
    <row r="106" spans="2:12">
      <c r="B106" s="117"/>
      <c r="C106" s="117"/>
      <c r="D106" s="118"/>
      <c r="E106" s="118"/>
      <c r="F106" s="118"/>
      <c r="G106" s="118"/>
      <c r="H106" s="118"/>
      <c r="I106" s="118"/>
      <c r="J106" s="118"/>
      <c r="K106" s="118"/>
      <c r="L106" s="118"/>
    </row>
    <row r="107" spans="2:12">
      <c r="B107" s="117"/>
      <c r="C107" s="117"/>
      <c r="D107" s="118"/>
      <c r="E107" s="118"/>
      <c r="F107" s="118"/>
      <c r="G107" s="118"/>
      <c r="H107" s="118"/>
      <c r="I107" s="118"/>
      <c r="J107" s="118"/>
      <c r="K107" s="118"/>
      <c r="L107" s="118"/>
    </row>
    <row r="108" spans="2:12">
      <c r="B108" s="117"/>
      <c r="C108" s="117"/>
      <c r="D108" s="118"/>
      <c r="E108" s="118"/>
      <c r="F108" s="118"/>
      <c r="G108" s="118"/>
      <c r="H108" s="118"/>
      <c r="I108" s="118"/>
      <c r="J108" s="118"/>
      <c r="K108" s="118"/>
      <c r="L108" s="118"/>
    </row>
    <row r="109" spans="2:12">
      <c r="B109" s="117"/>
      <c r="C109" s="117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2:12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</row>
    <row r="111" spans="2:12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7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7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7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7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7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7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7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7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7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7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7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7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7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7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7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7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7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7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7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7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7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7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B432" s="117"/>
      <c r="C432" s="117"/>
      <c r="D432" s="118"/>
      <c r="E432" s="118"/>
      <c r="F432" s="118"/>
      <c r="G432" s="118"/>
      <c r="H432" s="118"/>
      <c r="I432" s="118"/>
      <c r="J432" s="118"/>
      <c r="K432" s="118"/>
      <c r="L432" s="118"/>
    </row>
    <row r="433" spans="2:12">
      <c r="B433" s="117"/>
      <c r="C433" s="117"/>
      <c r="D433" s="118"/>
      <c r="E433" s="118"/>
      <c r="F433" s="118"/>
      <c r="G433" s="118"/>
      <c r="H433" s="118"/>
      <c r="I433" s="118"/>
      <c r="J433" s="118"/>
      <c r="K433" s="118"/>
      <c r="L433" s="118"/>
    </row>
    <row r="434" spans="2:12">
      <c r="B434" s="117"/>
      <c r="C434" s="117"/>
      <c r="D434" s="118"/>
      <c r="E434" s="118"/>
      <c r="F434" s="118"/>
      <c r="G434" s="118"/>
      <c r="H434" s="118"/>
      <c r="I434" s="118"/>
      <c r="J434" s="118"/>
      <c r="K434" s="118"/>
      <c r="L434" s="118"/>
    </row>
    <row r="435" spans="2:12">
      <c r="B435" s="117"/>
      <c r="C435" s="117"/>
      <c r="D435" s="118"/>
      <c r="E435" s="118"/>
      <c r="F435" s="118"/>
      <c r="G435" s="118"/>
      <c r="H435" s="118"/>
      <c r="I435" s="118"/>
      <c r="J435" s="118"/>
      <c r="K435" s="118"/>
      <c r="L435" s="118"/>
    </row>
    <row r="436" spans="2:12">
      <c r="B436" s="117"/>
      <c r="C436" s="117"/>
      <c r="D436" s="118"/>
      <c r="E436" s="118"/>
      <c r="F436" s="118"/>
      <c r="G436" s="118"/>
      <c r="H436" s="118"/>
      <c r="I436" s="118"/>
      <c r="J436" s="118"/>
      <c r="K436" s="118"/>
      <c r="L436" s="118"/>
    </row>
    <row r="437" spans="2:12">
      <c r="B437" s="117"/>
      <c r="C437" s="117"/>
      <c r="D437" s="118"/>
      <c r="E437" s="118"/>
      <c r="F437" s="118"/>
      <c r="G437" s="118"/>
      <c r="H437" s="118"/>
      <c r="I437" s="118"/>
      <c r="J437" s="118"/>
      <c r="K437" s="118"/>
      <c r="L437" s="118"/>
    </row>
    <row r="438" spans="2:12">
      <c r="B438" s="117"/>
      <c r="C438" s="117"/>
      <c r="D438" s="118"/>
      <c r="E438" s="118"/>
      <c r="F438" s="118"/>
      <c r="G438" s="118"/>
      <c r="H438" s="118"/>
      <c r="I438" s="118"/>
      <c r="J438" s="118"/>
      <c r="K438" s="118"/>
      <c r="L438" s="118"/>
    </row>
    <row r="439" spans="2:12">
      <c r="B439" s="117"/>
      <c r="C439" s="117"/>
      <c r="D439" s="118"/>
      <c r="E439" s="118"/>
      <c r="F439" s="118"/>
      <c r="G439" s="118"/>
      <c r="H439" s="118"/>
      <c r="I439" s="118"/>
      <c r="J439" s="118"/>
      <c r="K439" s="118"/>
      <c r="L439" s="118"/>
    </row>
    <row r="440" spans="2:12">
      <c r="B440" s="117"/>
      <c r="C440" s="117"/>
      <c r="D440" s="118"/>
      <c r="E440" s="118"/>
      <c r="F440" s="118"/>
      <c r="G440" s="118"/>
      <c r="H440" s="118"/>
      <c r="I440" s="118"/>
      <c r="J440" s="118"/>
      <c r="K440" s="118"/>
      <c r="L440" s="118"/>
    </row>
    <row r="441" spans="2:12">
      <c r="B441" s="117"/>
      <c r="C441" s="117"/>
      <c r="D441" s="118"/>
      <c r="E441" s="118"/>
      <c r="F441" s="118"/>
      <c r="G441" s="118"/>
      <c r="H441" s="118"/>
      <c r="I441" s="118"/>
      <c r="J441" s="118"/>
      <c r="K441" s="118"/>
      <c r="L441" s="118"/>
    </row>
    <row r="442" spans="2:12">
      <c r="B442" s="117"/>
      <c r="C442" s="117"/>
      <c r="D442" s="118"/>
      <c r="E442" s="118"/>
      <c r="F442" s="118"/>
      <c r="G442" s="118"/>
      <c r="H442" s="118"/>
      <c r="I442" s="118"/>
      <c r="J442" s="118"/>
      <c r="K442" s="118"/>
      <c r="L442" s="118"/>
    </row>
    <row r="443" spans="2:12">
      <c r="B443" s="117"/>
      <c r="C443" s="117"/>
      <c r="D443" s="118"/>
      <c r="E443" s="118"/>
      <c r="F443" s="118"/>
      <c r="G443" s="118"/>
      <c r="H443" s="118"/>
      <c r="I443" s="118"/>
      <c r="J443" s="118"/>
      <c r="K443" s="118"/>
      <c r="L443" s="118"/>
    </row>
    <row r="444" spans="2:12">
      <c r="B444" s="117"/>
      <c r="C444" s="117"/>
      <c r="D444" s="118"/>
      <c r="E444" s="118"/>
      <c r="F444" s="118"/>
      <c r="G444" s="118"/>
      <c r="H444" s="118"/>
      <c r="I444" s="118"/>
      <c r="J444" s="118"/>
      <c r="K444" s="118"/>
      <c r="L444" s="118"/>
    </row>
    <row r="445" spans="2:12">
      <c r="B445" s="117"/>
      <c r="C445" s="117"/>
      <c r="D445" s="118"/>
      <c r="E445" s="118"/>
      <c r="F445" s="118"/>
      <c r="G445" s="118"/>
      <c r="H445" s="118"/>
      <c r="I445" s="118"/>
      <c r="J445" s="118"/>
      <c r="K445" s="118"/>
      <c r="L445" s="118"/>
    </row>
    <row r="446" spans="2:12">
      <c r="B446" s="117"/>
      <c r="C446" s="117"/>
      <c r="D446" s="118"/>
      <c r="E446" s="118"/>
      <c r="F446" s="118"/>
      <c r="G446" s="118"/>
      <c r="H446" s="118"/>
      <c r="I446" s="118"/>
      <c r="J446" s="118"/>
      <c r="K446" s="118"/>
      <c r="L446" s="118"/>
    </row>
    <row r="447" spans="2:12">
      <c r="B447" s="117"/>
      <c r="C447" s="117"/>
      <c r="D447" s="118"/>
      <c r="E447" s="118"/>
      <c r="F447" s="118"/>
      <c r="G447" s="118"/>
      <c r="H447" s="118"/>
      <c r="I447" s="118"/>
      <c r="J447" s="118"/>
      <c r="K447" s="118"/>
      <c r="L447" s="118"/>
    </row>
    <row r="448" spans="2:12">
      <c r="B448" s="117"/>
      <c r="C448" s="117"/>
      <c r="D448" s="118"/>
      <c r="E448" s="118"/>
      <c r="F448" s="118"/>
      <c r="G448" s="118"/>
      <c r="H448" s="118"/>
      <c r="I448" s="118"/>
      <c r="J448" s="118"/>
      <c r="K448" s="118"/>
      <c r="L448" s="118"/>
    </row>
    <row r="449" spans="2:12">
      <c r="B449" s="117"/>
      <c r="C449" s="117"/>
      <c r="D449" s="118"/>
      <c r="E449" s="118"/>
      <c r="F449" s="118"/>
      <c r="G449" s="118"/>
      <c r="H449" s="118"/>
      <c r="I449" s="118"/>
      <c r="J449" s="118"/>
      <c r="K449" s="118"/>
      <c r="L449" s="118"/>
    </row>
    <row r="450" spans="2:12">
      <c r="B450" s="117"/>
      <c r="C450" s="117"/>
      <c r="D450" s="118"/>
      <c r="E450" s="118"/>
      <c r="F450" s="118"/>
      <c r="G450" s="118"/>
      <c r="H450" s="118"/>
      <c r="I450" s="118"/>
      <c r="J450" s="118"/>
      <c r="K450" s="118"/>
      <c r="L450" s="118"/>
    </row>
    <row r="451" spans="2:12">
      <c r="B451" s="117"/>
      <c r="C451" s="117"/>
      <c r="D451" s="118"/>
      <c r="E451" s="118"/>
      <c r="F451" s="118"/>
      <c r="G451" s="118"/>
      <c r="H451" s="118"/>
      <c r="I451" s="118"/>
      <c r="J451" s="118"/>
      <c r="K451" s="118"/>
      <c r="L451" s="118"/>
    </row>
    <row r="452" spans="2:12">
      <c r="B452" s="117"/>
      <c r="C452" s="117"/>
      <c r="D452" s="118"/>
      <c r="E452" s="118"/>
      <c r="F452" s="118"/>
      <c r="G452" s="118"/>
      <c r="H452" s="118"/>
      <c r="I452" s="118"/>
      <c r="J452" s="118"/>
      <c r="K452" s="118"/>
      <c r="L452" s="118"/>
    </row>
    <row r="453" spans="2:12">
      <c r="B453" s="117"/>
      <c r="C453" s="117"/>
      <c r="D453" s="118"/>
      <c r="E453" s="118"/>
      <c r="F453" s="118"/>
      <c r="G453" s="118"/>
      <c r="H453" s="118"/>
      <c r="I453" s="118"/>
      <c r="J453" s="118"/>
      <c r="K453" s="118"/>
      <c r="L453" s="118"/>
    </row>
    <row r="454" spans="2:12">
      <c r="B454" s="117"/>
      <c r="C454" s="117"/>
      <c r="D454" s="118"/>
      <c r="E454" s="118"/>
      <c r="F454" s="118"/>
      <c r="G454" s="118"/>
      <c r="H454" s="118"/>
      <c r="I454" s="118"/>
      <c r="J454" s="118"/>
      <c r="K454" s="118"/>
      <c r="L454" s="118"/>
    </row>
    <row r="455" spans="2:12">
      <c r="B455" s="117"/>
      <c r="C455" s="117"/>
      <c r="D455" s="118"/>
      <c r="E455" s="118"/>
      <c r="F455" s="118"/>
      <c r="G455" s="118"/>
      <c r="H455" s="118"/>
      <c r="I455" s="118"/>
      <c r="J455" s="118"/>
      <c r="K455" s="118"/>
      <c r="L455" s="118"/>
    </row>
    <row r="456" spans="2:12">
      <c r="B456" s="117"/>
      <c r="C456" s="117"/>
      <c r="D456" s="118"/>
      <c r="E456" s="118"/>
      <c r="F456" s="118"/>
      <c r="G456" s="118"/>
      <c r="H456" s="118"/>
      <c r="I456" s="118"/>
      <c r="J456" s="118"/>
      <c r="K456" s="118"/>
      <c r="L456" s="118"/>
    </row>
    <row r="457" spans="2:12">
      <c r="B457" s="117"/>
      <c r="C457" s="117"/>
      <c r="D457" s="118"/>
      <c r="E457" s="118"/>
      <c r="F457" s="118"/>
      <c r="G457" s="118"/>
      <c r="H457" s="118"/>
      <c r="I457" s="118"/>
      <c r="J457" s="118"/>
      <c r="K457" s="118"/>
      <c r="L457" s="118"/>
    </row>
    <row r="458" spans="2:12">
      <c r="B458" s="117"/>
      <c r="C458" s="117"/>
      <c r="D458" s="118"/>
      <c r="E458" s="118"/>
      <c r="F458" s="118"/>
      <c r="G458" s="118"/>
      <c r="H458" s="118"/>
      <c r="I458" s="118"/>
      <c r="J458" s="118"/>
      <c r="K458" s="118"/>
      <c r="L458" s="118"/>
    </row>
    <row r="459" spans="2:12">
      <c r="B459" s="117"/>
      <c r="C459" s="117"/>
      <c r="D459" s="118"/>
      <c r="E459" s="118"/>
      <c r="F459" s="118"/>
      <c r="G459" s="118"/>
      <c r="H459" s="118"/>
      <c r="I459" s="118"/>
      <c r="J459" s="118"/>
      <c r="K459" s="118"/>
      <c r="L459" s="118"/>
    </row>
    <row r="460" spans="2:12">
      <c r="B460" s="117"/>
      <c r="C460" s="117"/>
      <c r="D460" s="118"/>
      <c r="E460" s="118"/>
      <c r="F460" s="118"/>
      <c r="G460" s="118"/>
      <c r="H460" s="118"/>
      <c r="I460" s="118"/>
      <c r="J460" s="118"/>
      <c r="K460" s="118"/>
      <c r="L460" s="118"/>
    </row>
    <row r="461" spans="2:12">
      <c r="B461" s="117"/>
      <c r="C461" s="117"/>
      <c r="D461" s="118"/>
      <c r="E461" s="118"/>
      <c r="F461" s="118"/>
      <c r="G461" s="118"/>
      <c r="H461" s="118"/>
      <c r="I461" s="118"/>
      <c r="J461" s="118"/>
      <c r="K461" s="118"/>
      <c r="L461" s="118"/>
    </row>
    <row r="462" spans="2:12">
      <c r="B462" s="117"/>
      <c r="C462" s="117"/>
      <c r="D462" s="118"/>
      <c r="E462" s="118"/>
      <c r="F462" s="118"/>
      <c r="G462" s="118"/>
      <c r="H462" s="118"/>
      <c r="I462" s="118"/>
      <c r="J462" s="118"/>
      <c r="K462" s="118"/>
      <c r="L462" s="118"/>
    </row>
    <row r="463" spans="2:12">
      <c r="B463" s="117"/>
      <c r="C463" s="117"/>
      <c r="D463" s="118"/>
      <c r="E463" s="118"/>
      <c r="F463" s="118"/>
      <c r="G463" s="118"/>
      <c r="H463" s="118"/>
      <c r="I463" s="118"/>
      <c r="J463" s="118"/>
      <c r="K463" s="118"/>
      <c r="L463" s="118"/>
    </row>
    <row r="464" spans="2:12">
      <c r="B464" s="117"/>
      <c r="C464" s="117"/>
      <c r="D464" s="118"/>
      <c r="E464" s="118"/>
      <c r="F464" s="118"/>
      <c r="G464" s="118"/>
      <c r="H464" s="118"/>
      <c r="I464" s="118"/>
      <c r="J464" s="118"/>
      <c r="K464" s="118"/>
      <c r="L464" s="118"/>
    </row>
    <row r="465" spans="2:12">
      <c r="B465" s="117"/>
      <c r="C465" s="117"/>
      <c r="D465" s="118"/>
      <c r="E465" s="118"/>
      <c r="F465" s="118"/>
      <c r="G465" s="118"/>
      <c r="H465" s="118"/>
      <c r="I465" s="118"/>
      <c r="J465" s="118"/>
      <c r="K465" s="118"/>
      <c r="L465" s="118"/>
    </row>
    <row r="466" spans="2:12">
      <c r="B466" s="117"/>
      <c r="C466" s="117"/>
      <c r="D466" s="118"/>
      <c r="E466" s="118"/>
      <c r="F466" s="118"/>
      <c r="G466" s="118"/>
      <c r="H466" s="118"/>
      <c r="I466" s="118"/>
      <c r="J466" s="118"/>
      <c r="K466" s="118"/>
      <c r="L466" s="118"/>
    </row>
    <row r="467" spans="2:12">
      <c r="B467" s="117"/>
      <c r="C467" s="117"/>
      <c r="D467" s="118"/>
      <c r="E467" s="118"/>
      <c r="F467" s="118"/>
      <c r="G467" s="118"/>
      <c r="H467" s="118"/>
      <c r="I467" s="118"/>
      <c r="J467" s="118"/>
      <c r="K467" s="118"/>
      <c r="L467" s="118"/>
    </row>
    <row r="468" spans="2:12">
      <c r="B468" s="117"/>
      <c r="C468" s="117"/>
      <c r="D468" s="118"/>
      <c r="E468" s="118"/>
      <c r="F468" s="118"/>
      <c r="G468" s="118"/>
      <c r="H468" s="118"/>
      <c r="I468" s="118"/>
      <c r="J468" s="118"/>
      <c r="K468" s="118"/>
      <c r="L468" s="118"/>
    </row>
    <row r="469" spans="2:12">
      <c r="B469" s="117"/>
      <c r="C469" s="117"/>
      <c r="D469" s="118"/>
      <c r="E469" s="118"/>
      <c r="F469" s="118"/>
      <c r="G469" s="118"/>
      <c r="H469" s="118"/>
      <c r="I469" s="118"/>
      <c r="J469" s="118"/>
      <c r="K469" s="118"/>
      <c r="L469" s="118"/>
    </row>
    <row r="470" spans="2:12">
      <c r="B470" s="117"/>
      <c r="C470" s="117"/>
      <c r="D470" s="118"/>
      <c r="E470" s="118"/>
      <c r="F470" s="118"/>
      <c r="G470" s="118"/>
      <c r="H470" s="118"/>
      <c r="I470" s="118"/>
      <c r="J470" s="118"/>
      <c r="K470" s="118"/>
      <c r="L470" s="118"/>
    </row>
    <row r="471" spans="2:12">
      <c r="B471" s="117"/>
      <c r="C471" s="117"/>
      <c r="D471" s="118"/>
      <c r="E471" s="118"/>
      <c r="F471" s="118"/>
      <c r="G471" s="118"/>
      <c r="H471" s="118"/>
      <c r="I471" s="118"/>
      <c r="J471" s="118"/>
      <c r="K471" s="118"/>
      <c r="L471" s="118"/>
    </row>
    <row r="472" spans="2:12">
      <c r="B472" s="117"/>
      <c r="C472" s="117"/>
      <c r="D472" s="118"/>
      <c r="E472" s="118"/>
      <c r="F472" s="118"/>
      <c r="G472" s="118"/>
      <c r="H472" s="118"/>
      <c r="I472" s="118"/>
      <c r="J472" s="118"/>
      <c r="K472" s="118"/>
      <c r="L472" s="118"/>
    </row>
    <row r="473" spans="2:12">
      <c r="B473" s="117"/>
      <c r="C473" s="117"/>
      <c r="D473" s="118"/>
      <c r="E473" s="118"/>
      <c r="F473" s="118"/>
      <c r="G473" s="118"/>
      <c r="H473" s="118"/>
      <c r="I473" s="118"/>
      <c r="J473" s="118"/>
      <c r="K473" s="118"/>
      <c r="L473" s="118"/>
    </row>
    <row r="474" spans="2:12">
      <c r="B474" s="117"/>
      <c r="C474" s="117"/>
      <c r="D474" s="118"/>
      <c r="E474" s="118"/>
      <c r="F474" s="118"/>
      <c r="G474" s="118"/>
      <c r="H474" s="118"/>
      <c r="I474" s="118"/>
      <c r="J474" s="118"/>
      <c r="K474" s="118"/>
      <c r="L474" s="118"/>
    </row>
    <row r="475" spans="2:12">
      <c r="B475" s="117"/>
      <c r="C475" s="117"/>
      <c r="D475" s="118"/>
      <c r="E475" s="118"/>
      <c r="F475" s="118"/>
      <c r="G475" s="118"/>
      <c r="H475" s="118"/>
      <c r="I475" s="118"/>
      <c r="J475" s="118"/>
      <c r="K475" s="118"/>
      <c r="L475" s="118"/>
    </row>
    <row r="476" spans="2:12">
      <c r="B476" s="117"/>
      <c r="C476" s="117"/>
      <c r="D476" s="118"/>
      <c r="E476" s="118"/>
      <c r="F476" s="118"/>
      <c r="G476" s="118"/>
      <c r="H476" s="118"/>
      <c r="I476" s="118"/>
      <c r="J476" s="118"/>
      <c r="K476" s="118"/>
      <c r="L476" s="118"/>
    </row>
    <row r="477" spans="2:12">
      <c r="B477" s="117"/>
      <c r="C477" s="117"/>
      <c r="D477" s="118"/>
      <c r="E477" s="118"/>
      <c r="F477" s="118"/>
      <c r="G477" s="118"/>
      <c r="H477" s="118"/>
      <c r="I477" s="118"/>
      <c r="J477" s="118"/>
      <c r="K477" s="118"/>
      <c r="L477" s="118"/>
    </row>
    <row r="478" spans="2:12">
      <c r="B478" s="117"/>
      <c r="C478" s="117"/>
      <c r="D478" s="118"/>
      <c r="E478" s="118"/>
      <c r="F478" s="118"/>
      <c r="G478" s="118"/>
      <c r="H478" s="118"/>
      <c r="I478" s="118"/>
      <c r="J478" s="118"/>
      <c r="K478" s="118"/>
      <c r="L478" s="118"/>
    </row>
    <row r="479" spans="2:12">
      <c r="B479" s="117"/>
      <c r="C479" s="117"/>
      <c r="D479" s="118"/>
      <c r="E479" s="118"/>
      <c r="F479" s="118"/>
      <c r="G479" s="118"/>
      <c r="H479" s="118"/>
      <c r="I479" s="118"/>
      <c r="J479" s="118"/>
      <c r="K479" s="118"/>
      <c r="L479" s="118"/>
    </row>
    <row r="480" spans="2:12">
      <c r="B480" s="117"/>
      <c r="C480" s="117"/>
      <c r="D480" s="118"/>
      <c r="E480" s="118"/>
      <c r="F480" s="118"/>
      <c r="G480" s="118"/>
      <c r="H480" s="118"/>
      <c r="I480" s="118"/>
      <c r="J480" s="118"/>
      <c r="K480" s="118"/>
      <c r="L480" s="118"/>
    </row>
    <row r="481" spans="2:12">
      <c r="B481" s="117"/>
      <c r="C481" s="117"/>
      <c r="D481" s="118"/>
      <c r="E481" s="118"/>
      <c r="F481" s="118"/>
      <c r="G481" s="118"/>
      <c r="H481" s="118"/>
      <c r="I481" s="118"/>
      <c r="J481" s="118"/>
      <c r="K481" s="118"/>
      <c r="L481" s="118"/>
    </row>
    <row r="482" spans="2:12">
      <c r="B482" s="117"/>
      <c r="C482" s="117"/>
      <c r="D482" s="118"/>
      <c r="E482" s="118"/>
      <c r="F482" s="118"/>
      <c r="G482" s="118"/>
      <c r="H482" s="118"/>
      <c r="I482" s="118"/>
      <c r="J482" s="118"/>
      <c r="K482" s="118"/>
      <c r="L482" s="118"/>
    </row>
    <row r="483" spans="2:12">
      <c r="B483" s="117"/>
      <c r="C483" s="117"/>
      <c r="D483" s="118"/>
      <c r="E483" s="118"/>
      <c r="F483" s="118"/>
      <c r="G483" s="118"/>
      <c r="H483" s="118"/>
      <c r="I483" s="118"/>
      <c r="J483" s="118"/>
      <c r="K483" s="118"/>
      <c r="L483" s="118"/>
    </row>
    <row r="484" spans="2:12">
      <c r="B484" s="117"/>
      <c r="C484" s="117"/>
      <c r="D484" s="118"/>
      <c r="E484" s="118"/>
      <c r="F484" s="118"/>
      <c r="G484" s="118"/>
      <c r="H484" s="118"/>
      <c r="I484" s="118"/>
      <c r="J484" s="118"/>
      <c r="K484" s="118"/>
      <c r="L484" s="118"/>
    </row>
    <row r="485" spans="2:12">
      <c r="B485" s="117"/>
      <c r="C485" s="117"/>
      <c r="D485" s="118"/>
      <c r="E485" s="118"/>
      <c r="F485" s="118"/>
      <c r="G485" s="118"/>
      <c r="H485" s="118"/>
      <c r="I485" s="118"/>
      <c r="J485" s="118"/>
      <c r="K485" s="118"/>
      <c r="L485" s="118"/>
    </row>
    <row r="486" spans="2:12">
      <c r="B486" s="117"/>
      <c r="C486" s="117"/>
      <c r="D486" s="118"/>
      <c r="E486" s="118"/>
      <c r="F486" s="118"/>
      <c r="G486" s="118"/>
      <c r="H486" s="118"/>
      <c r="I486" s="118"/>
      <c r="J486" s="118"/>
      <c r="K486" s="118"/>
      <c r="L486" s="118"/>
    </row>
    <row r="487" spans="2:12">
      <c r="B487" s="117"/>
      <c r="C487" s="117"/>
      <c r="D487" s="118"/>
      <c r="E487" s="118"/>
      <c r="F487" s="118"/>
      <c r="G487" s="118"/>
      <c r="H487" s="118"/>
      <c r="I487" s="118"/>
      <c r="J487" s="118"/>
      <c r="K487" s="118"/>
      <c r="L487" s="118"/>
    </row>
    <row r="488" spans="2:12">
      <c r="B488" s="117"/>
      <c r="C488" s="117"/>
      <c r="D488" s="118"/>
      <c r="E488" s="118"/>
      <c r="F488" s="118"/>
      <c r="G488" s="118"/>
      <c r="H488" s="118"/>
      <c r="I488" s="118"/>
      <c r="J488" s="118"/>
      <c r="K488" s="118"/>
      <c r="L488" s="118"/>
    </row>
    <row r="489" spans="2:12">
      <c r="B489" s="117"/>
      <c r="C489" s="117"/>
      <c r="D489" s="118"/>
      <c r="E489" s="118"/>
      <c r="F489" s="118"/>
      <c r="G489" s="118"/>
      <c r="H489" s="118"/>
      <c r="I489" s="118"/>
      <c r="J489" s="118"/>
      <c r="K489" s="118"/>
      <c r="L489" s="118"/>
    </row>
    <row r="490" spans="2:12">
      <c r="B490" s="117"/>
      <c r="C490" s="117"/>
      <c r="D490" s="118"/>
      <c r="E490" s="118"/>
      <c r="F490" s="118"/>
      <c r="G490" s="118"/>
      <c r="H490" s="118"/>
      <c r="I490" s="118"/>
      <c r="J490" s="118"/>
      <c r="K490" s="118"/>
      <c r="L490" s="118"/>
    </row>
    <row r="491" spans="2:12">
      <c r="B491" s="117"/>
      <c r="C491" s="117"/>
      <c r="D491" s="118"/>
      <c r="E491" s="118"/>
      <c r="F491" s="118"/>
      <c r="G491" s="118"/>
      <c r="H491" s="118"/>
      <c r="I491" s="118"/>
      <c r="J491" s="118"/>
      <c r="K491" s="118"/>
      <c r="L491" s="118"/>
    </row>
    <row r="492" spans="2:12">
      <c r="B492" s="117"/>
      <c r="C492" s="117"/>
      <c r="D492" s="118"/>
      <c r="E492" s="118"/>
      <c r="F492" s="118"/>
      <c r="G492" s="118"/>
      <c r="H492" s="118"/>
      <c r="I492" s="118"/>
      <c r="J492" s="118"/>
      <c r="K492" s="118"/>
      <c r="L492" s="118"/>
    </row>
    <row r="493" spans="2:12">
      <c r="B493" s="117"/>
      <c r="C493" s="117"/>
      <c r="D493" s="118"/>
      <c r="E493" s="118"/>
      <c r="F493" s="118"/>
      <c r="G493" s="118"/>
      <c r="H493" s="118"/>
      <c r="I493" s="118"/>
      <c r="J493" s="118"/>
      <c r="K493" s="118"/>
      <c r="L493" s="118"/>
    </row>
    <row r="494" spans="2:12">
      <c r="B494" s="117"/>
      <c r="C494" s="117"/>
      <c r="D494" s="118"/>
      <c r="E494" s="118"/>
      <c r="F494" s="118"/>
      <c r="G494" s="118"/>
      <c r="H494" s="118"/>
      <c r="I494" s="118"/>
      <c r="J494" s="118"/>
      <c r="K494" s="118"/>
      <c r="L494" s="118"/>
    </row>
    <row r="495" spans="2:12">
      <c r="B495" s="117"/>
      <c r="C495" s="117"/>
      <c r="D495" s="118"/>
      <c r="E495" s="118"/>
      <c r="F495" s="118"/>
      <c r="G495" s="118"/>
      <c r="H495" s="118"/>
      <c r="I495" s="118"/>
      <c r="J495" s="118"/>
      <c r="K495" s="118"/>
      <c r="L495" s="118"/>
    </row>
    <row r="496" spans="2:12">
      <c r="B496" s="117"/>
      <c r="C496" s="117"/>
      <c r="D496" s="118"/>
      <c r="E496" s="118"/>
      <c r="F496" s="118"/>
      <c r="G496" s="118"/>
      <c r="H496" s="118"/>
      <c r="I496" s="118"/>
      <c r="J496" s="118"/>
      <c r="K496" s="118"/>
      <c r="L496" s="118"/>
    </row>
    <row r="497" spans="2:12">
      <c r="B497" s="117"/>
      <c r="C497" s="117"/>
      <c r="D497" s="118"/>
      <c r="E497" s="118"/>
      <c r="F497" s="118"/>
      <c r="G497" s="118"/>
      <c r="H497" s="118"/>
      <c r="I497" s="118"/>
      <c r="J497" s="118"/>
      <c r="K497" s="118"/>
      <c r="L497" s="118"/>
    </row>
    <row r="498" spans="2:12">
      <c r="B498" s="117"/>
      <c r="C498" s="117"/>
      <c r="D498" s="118"/>
      <c r="E498" s="118"/>
      <c r="F498" s="118"/>
      <c r="G498" s="118"/>
      <c r="H498" s="118"/>
      <c r="I498" s="118"/>
      <c r="J498" s="118"/>
      <c r="K498" s="118"/>
      <c r="L498" s="118"/>
    </row>
    <row r="499" spans="2:12">
      <c r="B499" s="117"/>
      <c r="C499" s="117"/>
      <c r="D499" s="118"/>
      <c r="E499" s="118"/>
      <c r="F499" s="118"/>
      <c r="G499" s="118"/>
      <c r="H499" s="118"/>
      <c r="I499" s="118"/>
      <c r="J499" s="118"/>
      <c r="K499" s="118"/>
      <c r="L499" s="118"/>
    </row>
    <row r="500" spans="2:12">
      <c r="B500" s="117"/>
      <c r="C500" s="117"/>
      <c r="D500" s="118"/>
      <c r="E500" s="118"/>
      <c r="F500" s="118"/>
      <c r="G500" s="118"/>
      <c r="H500" s="118"/>
      <c r="I500" s="118"/>
      <c r="J500" s="118"/>
      <c r="K500" s="118"/>
      <c r="L500" s="118"/>
    </row>
    <row r="501" spans="2:12">
      <c r="B501" s="117"/>
      <c r="C501" s="117"/>
      <c r="D501" s="118"/>
      <c r="E501" s="118"/>
      <c r="F501" s="118"/>
      <c r="G501" s="118"/>
      <c r="H501" s="118"/>
      <c r="I501" s="118"/>
      <c r="J501" s="118"/>
      <c r="K501" s="118"/>
      <c r="L501" s="118"/>
    </row>
    <row r="502" spans="2:12">
      <c r="B502" s="117"/>
      <c r="C502" s="117"/>
      <c r="D502" s="118"/>
      <c r="E502" s="118"/>
      <c r="F502" s="118"/>
      <c r="G502" s="118"/>
      <c r="H502" s="118"/>
      <c r="I502" s="118"/>
      <c r="J502" s="118"/>
      <c r="K502" s="118"/>
      <c r="L502" s="118"/>
    </row>
    <row r="503" spans="2:12">
      <c r="B503" s="117"/>
      <c r="C503" s="117"/>
      <c r="D503" s="118"/>
      <c r="E503" s="118"/>
      <c r="F503" s="118"/>
      <c r="G503" s="118"/>
      <c r="H503" s="118"/>
      <c r="I503" s="118"/>
      <c r="J503" s="118"/>
      <c r="K503" s="118"/>
      <c r="L503" s="118"/>
    </row>
    <row r="504" spans="2:12">
      <c r="B504" s="117"/>
      <c r="C504" s="117"/>
      <c r="D504" s="118"/>
      <c r="E504" s="118"/>
      <c r="F504" s="118"/>
      <c r="G504" s="118"/>
      <c r="H504" s="118"/>
      <c r="I504" s="118"/>
      <c r="J504" s="118"/>
      <c r="K504" s="118"/>
      <c r="L504" s="118"/>
    </row>
    <row r="505" spans="2:12">
      <c r="B505" s="117"/>
      <c r="C505" s="117"/>
      <c r="D505" s="118"/>
      <c r="E505" s="118"/>
      <c r="F505" s="118"/>
      <c r="G505" s="118"/>
      <c r="H505" s="118"/>
      <c r="I505" s="118"/>
      <c r="J505" s="118"/>
      <c r="K505" s="118"/>
      <c r="L505" s="118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39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135</v>
      </c>
      <c r="C1" s="67" t="s" vm="1">
        <v>208</v>
      </c>
    </row>
    <row r="2" spans="2:11">
      <c r="B2" s="46" t="s">
        <v>134</v>
      </c>
      <c r="C2" s="67" t="s">
        <v>209</v>
      </c>
    </row>
    <row r="3" spans="2:11">
      <c r="B3" s="46" t="s">
        <v>136</v>
      </c>
      <c r="C3" s="67" t="s">
        <v>210</v>
      </c>
    </row>
    <row r="4" spans="2:11">
      <c r="B4" s="46" t="s">
        <v>137</v>
      </c>
      <c r="C4" s="67">
        <v>2144</v>
      </c>
    </row>
    <row r="6" spans="2:11" ht="26.25" customHeight="1">
      <c r="B6" s="149" t="s">
        <v>160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ht="26.25" customHeight="1">
      <c r="B7" s="149" t="s">
        <v>94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1" s="3" customFormat="1" ht="63">
      <c r="B8" s="21" t="s">
        <v>109</v>
      </c>
      <c r="C8" s="29" t="s">
        <v>42</v>
      </c>
      <c r="D8" s="29" t="s">
        <v>61</v>
      </c>
      <c r="E8" s="29" t="s">
        <v>96</v>
      </c>
      <c r="F8" s="29" t="s">
        <v>97</v>
      </c>
      <c r="G8" s="29" t="s">
        <v>186</v>
      </c>
      <c r="H8" s="29" t="s">
        <v>185</v>
      </c>
      <c r="I8" s="29" t="s">
        <v>104</v>
      </c>
      <c r="J8" s="29" t="s">
        <v>138</v>
      </c>
      <c r="K8" s="30" t="s">
        <v>140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193</v>
      </c>
      <c r="H9" s="15"/>
      <c r="I9" s="15" t="s">
        <v>189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46</v>
      </c>
      <c r="C11" s="69"/>
      <c r="D11" s="69"/>
      <c r="E11" s="69"/>
      <c r="F11" s="69"/>
      <c r="G11" s="77"/>
      <c r="H11" s="79"/>
      <c r="I11" s="77">
        <v>-494.6985993950002</v>
      </c>
      <c r="J11" s="78">
        <f>IFERROR(I11/$I$11,0)</f>
        <v>1</v>
      </c>
      <c r="K11" s="78">
        <f>I11/'סכום נכסי הקרן'!$C$42</f>
        <v>-1.8888398219617439E-3</v>
      </c>
    </row>
    <row r="12" spans="2:11" ht="19.5" customHeight="1">
      <c r="B12" s="70" t="s">
        <v>32</v>
      </c>
      <c r="C12" s="71"/>
      <c r="D12" s="71"/>
      <c r="E12" s="71"/>
      <c r="F12" s="71"/>
      <c r="G12" s="80"/>
      <c r="H12" s="82"/>
      <c r="I12" s="80">
        <v>-489.64368915599988</v>
      </c>
      <c r="J12" s="81">
        <f t="shared" ref="J12:J75" si="0">IFERROR(I12/$I$11,0)</f>
        <v>0.98978183838567102</v>
      </c>
      <c r="K12" s="81">
        <f>I12/'סכום נכסי הקרן'!$C$42</f>
        <v>-1.8695393513973582E-3</v>
      </c>
    </row>
    <row r="13" spans="2:11">
      <c r="B13" s="92" t="s">
        <v>1262</v>
      </c>
      <c r="C13" s="71"/>
      <c r="D13" s="71"/>
      <c r="E13" s="71"/>
      <c r="F13" s="71"/>
      <c r="G13" s="80"/>
      <c r="H13" s="82"/>
      <c r="I13" s="80">
        <v>-660.09693221799989</v>
      </c>
      <c r="J13" s="81">
        <f t="shared" si="0"/>
        <v>1.3343416234153003</v>
      </c>
      <c r="K13" s="81">
        <f>I13/'סכום נכסי הקרן'!$C$42</f>
        <v>-2.5203575944079001E-3</v>
      </c>
    </row>
    <row r="14" spans="2:11">
      <c r="B14" s="76" t="s">
        <v>1263</v>
      </c>
      <c r="C14" s="73" t="s">
        <v>1264</v>
      </c>
      <c r="D14" s="86" t="s">
        <v>509</v>
      </c>
      <c r="E14" s="86" t="s">
        <v>121</v>
      </c>
      <c r="F14" s="95">
        <v>44951</v>
      </c>
      <c r="G14" s="83">
        <v>443509.14532800013</v>
      </c>
      <c r="H14" s="85">
        <v>-15.408134</v>
      </c>
      <c r="I14" s="83">
        <v>-68.336483340000015</v>
      </c>
      <c r="J14" s="84">
        <f t="shared" si="0"/>
        <v>0.13813761232308569</v>
      </c>
      <c r="K14" s="84">
        <f>I14/'סכום נכסי הקרן'!$C$42</f>
        <v>-2.6091982306655759E-4</v>
      </c>
    </row>
    <row r="15" spans="2:11">
      <c r="B15" s="76" t="s">
        <v>1265</v>
      </c>
      <c r="C15" s="73" t="s">
        <v>1266</v>
      </c>
      <c r="D15" s="86" t="s">
        <v>509</v>
      </c>
      <c r="E15" s="86" t="s">
        <v>121</v>
      </c>
      <c r="F15" s="95">
        <v>44959</v>
      </c>
      <c r="G15" s="83">
        <v>46010.225800000007</v>
      </c>
      <c r="H15" s="85">
        <v>-13.232222999999999</v>
      </c>
      <c r="I15" s="83">
        <v>-6.0881758170000015</v>
      </c>
      <c r="J15" s="84">
        <f t="shared" si="0"/>
        <v>1.2306838597169341E-2</v>
      </c>
      <c r="K15" s="84">
        <f>I15/'סכום נכסי הקרן'!$C$42</f>
        <v>-2.3245646824789255E-5</v>
      </c>
    </row>
    <row r="16" spans="2:11" s="6" customFormat="1">
      <c r="B16" s="76" t="s">
        <v>1267</v>
      </c>
      <c r="C16" s="73" t="s">
        <v>1268</v>
      </c>
      <c r="D16" s="86" t="s">
        <v>509</v>
      </c>
      <c r="E16" s="86" t="s">
        <v>121</v>
      </c>
      <c r="F16" s="95">
        <v>44958</v>
      </c>
      <c r="G16" s="83">
        <v>194331.15702000004</v>
      </c>
      <c r="H16" s="85">
        <v>-12.602724</v>
      </c>
      <c r="I16" s="83">
        <v>-24.491019579000003</v>
      </c>
      <c r="J16" s="84">
        <f t="shared" si="0"/>
        <v>4.9506951523516946E-2</v>
      </c>
      <c r="K16" s="84">
        <f>I16/'סכום נכסי הקרן'!$C$42</f>
        <v>-9.3510701501548423E-5</v>
      </c>
    </row>
    <row r="17" spans="2:11" s="6" customFormat="1">
      <c r="B17" s="76" t="s">
        <v>1269</v>
      </c>
      <c r="C17" s="73" t="s">
        <v>1270</v>
      </c>
      <c r="D17" s="86" t="s">
        <v>509</v>
      </c>
      <c r="E17" s="86" t="s">
        <v>121</v>
      </c>
      <c r="F17" s="95">
        <v>44958</v>
      </c>
      <c r="G17" s="83">
        <v>231367.07055000003</v>
      </c>
      <c r="H17" s="85">
        <v>-12.592769000000001</v>
      </c>
      <c r="I17" s="83">
        <v>-29.135520636000006</v>
      </c>
      <c r="J17" s="84">
        <f t="shared" si="0"/>
        <v>5.8895498535131839E-2</v>
      </c>
      <c r="K17" s="84">
        <f>I17/'סכום נכסי הקרן'!$C$42</f>
        <v>-1.1124416296744657E-4</v>
      </c>
    </row>
    <row r="18" spans="2:11" s="6" customFormat="1">
      <c r="B18" s="76" t="s">
        <v>1271</v>
      </c>
      <c r="C18" s="73" t="s">
        <v>1272</v>
      </c>
      <c r="D18" s="86" t="s">
        <v>509</v>
      </c>
      <c r="E18" s="86" t="s">
        <v>121</v>
      </c>
      <c r="F18" s="95">
        <v>44963</v>
      </c>
      <c r="G18" s="83">
        <v>463020.51180000009</v>
      </c>
      <c r="H18" s="85">
        <v>-12.518561</v>
      </c>
      <c r="I18" s="83">
        <v>-57.963504368000009</v>
      </c>
      <c r="J18" s="84">
        <f t="shared" si="0"/>
        <v>0.11716933186972317</v>
      </c>
      <c r="K18" s="84">
        <f>I18/'סכום נכסי הקרן'!$C$42</f>
        <v>-2.2131409994818437E-4</v>
      </c>
    </row>
    <row r="19" spans="2:11">
      <c r="B19" s="76" t="s">
        <v>1273</v>
      </c>
      <c r="C19" s="73" t="s">
        <v>1274</v>
      </c>
      <c r="D19" s="86" t="s">
        <v>509</v>
      </c>
      <c r="E19" s="86" t="s">
        <v>121</v>
      </c>
      <c r="F19" s="95">
        <v>44964</v>
      </c>
      <c r="G19" s="83">
        <v>393076.85283300007</v>
      </c>
      <c r="H19" s="85">
        <v>-11.543341</v>
      </c>
      <c r="I19" s="83">
        <v>-45.374203445000006</v>
      </c>
      <c r="J19" s="84">
        <f t="shared" si="0"/>
        <v>9.1720905416936976E-2</v>
      </c>
      <c r="K19" s="84">
        <f>I19/'סכום נכסי הקרן'!$C$42</f>
        <v>-1.7324609865789717E-4</v>
      </c>
    </row>
    <row r="20" spans="2:11">
      <c r="B20" s="76" t="s">
        <v>1275</v>
      </c>
      <c r="C20" s="73" t="s">
        <v>1276</v>
      </c>
      <c r="D20" s="86" t="s">
        <v>509</v>
      </c>
      <c r="E20" s="86" t="s">
        <v>121</v>
      </c>
      <c r="F20" s="95">
        <v>44964</v>
      </c>
      <c r="G20" s="83">
        <v>273937.23271200003</v>
      </c>
      <c r="H20" s="85">
        <v>-11.540084</v>
      </c>
      <c r="I20" s="83">
        <v>-31.612586729000004</v>
      </c>
      <c r="J20" s="84">
        <f t="shared" si="0"/>
        <v>6.3902721308815386E-2</v>
      </c>
      <c r="K20" s="84">
        <f>I20/'סכום נכסי הקרן'!$C$42</f>
        <v>-1.2070200473981378E-4</v>
      </c>
    </row>
    <row r="21" spans="2:11">
      <c r="B21" s="76" t="s">
        <v>1275</v>
      </c>
      <c r="C21" s="73" t="s">
        <v>1277</v>
      </c>
      <c r="D21" s="86" t="s">
        <v>509</v>
      </c>
      <c r="E21" s="86" t="s">
        <v>121</v>
      </c>
      <c r="F21" s="95">
        <v>44964</v>
      </c>
      <c r="G21" s="83">
        <v>93389.576280000008</v>
      </c>
      <c r="H21" s="85">
        <v>-11.540084</v>
      </c>
      <c r="I21" s="83">
        <v>-10.777235541</v>
      </c>
      <c r="J21" s="84">
        <f t="shared" si="0"/>
        <v>2.1785457962040317E-2</v>
      </c>
      <c r="K21" s="84">
        <f>I21/'סכום נכסי הקרן'!$C$42</f>
        <v>-4.1149240538375285E-5</v>
      </c>
    </row>
    <row r="22" spans="2:11">
      <c r="B22" s="76" t="s">
        <v>1278</v>
      </c>
      <c r="C22" s="73" t="s">
        <v>1279</v>
      </c>
      <c r="D22" s="86" t="s">
        <v>509</v>
      </c>
      <c r="E22" s="86" t="s">
        <v>121</v>
      </c>
      <c r="F22" s="95">
        <v>44964</v>
      </c>
      <c r="G22" s="83">
        <v>93419.577020000012</v>
      </c>
      <c r="H22" s="85">
        <v>-11.504263999999999</v>
      </c>
      <c r="I22" s="83">
        <v>-10.747234801000003</v>
      </c>
      <c r="J22" s="84">
        <f t="shared" si="0"/>
        <v>2.1724813480659761E-2</v>
      </c>
      <c r="K22" s="84">
        <f>I22/'סכום נכסי הקרן'!$C$42</f>
        <v>-4.1034692826961472E-5</v>
      </c>
    </row>
    <row r="23" spans="2:11">
      <c r="B23" s="76" t="s">
        <v>1280</v>
      </c>
      <c r="C23" s="73" t="s">
        <v>1281</v>
      </c>
      <c r="D23" s="86" t="s">
        <v>509</v>
      </c>
      <c r="E23" s="86" t="s">
        <v>121</v>
      </c>
      <c r="F23" s="95">
        <v>44964</v>
      </c>
      <c r="G23" s="83">
        <v>280332.36924000009</v>
      </c>
      <c r="H23" s="85">
        <v>-11.474974</v>
      </c>
      <c r="I23" s="83">
        <v>-32.168066223000004</v>
      </c>
      <c r="J23" s="84">
        <f t="shared" si="0"/>
        <v>6.5025585805863345E-2</v>
      </c>
      <c r="K23" s="84">
        <f>I23/'סכום נכסי הקרן'!$C$42</f>
        <v>-1.2282291591650502E-4</v>
      </c>
    </row>
    <row r="24" spans="2:11">
      <c r="B24" s="76" t="s">
        <v>1282</v>
      </c>
      <c r="C24" s="73" t="s">
        <v>1283</v>
      </c>
      <c r="D24" s="86" t="s">
        <v>509</v>
      </c>
      <c r="E24" s="86" t="s">
        <v>121</v>
      </c>
      <c r="F24" s="95">
        <v>44964</v>
      </c>
      <c r="G24" s="83">
        <v>312001.40400000004</v>
      </c>
      <c r="H24" s="85">
        <v>-11.292088</v>
      </c>
      <c r="I24" s="83">
        <v>-35.231471632000009</v>
      </c>
      <c r="J24" s="84">
        <f t="shared" si="0"/>
        <v>7.1218054134551664E-2</v>
      </c>
      <c r="K24" s="84">
        <f>I24/'סכום נכסי הקרן'!$C$42</f>
        <v>-1.3451949669196839E-4</v>
      </c>
    </row>
    <row r="25" spans="2:11">
      <c r="B25" s="76" t="s">
        <v>1282</v>
      </c>
      <c r="C25" s="73" t="s">
        <v>1284</v>
      </c>
      <c r="D25" s="86" t="s">
        <v>509</v>
      </c>
      <c r="E25" s="86" t="s">
        <v>121</v>
      </c>
      <c r="F25" s="95">
        <v>44964</v>
      </c>
      <c r="G25" s="83">
        <v>400204.1594590001</v>
      </c>
      <c r="H25" s="85">
        <v>-11.292088</v>
      </c>
      <c r="I25" s="83">
        <v>-45.191403985000008</v>
      </c>
      <c r="J25" s="84">
        <f t="shared" si="0"/>
        <v>9.1351388583407314E-2</v>
      </c>
      <c r="K25" s="84">
        <f>I25/'סכום נכסי הקרן'!$C$42</f>
        <v>-1.7254814054784115E-4</v>
      </c>
    </row>
    <row r="26" spans="2:11">
      <c r="B26" s="76" t="s">
        <v>1285</v>
      </c>
      <c r="C26" s="73" t="s">
        <v>1286</v>
      </c>
      <c r="D26" s="86" t="s">
        <v>509</v>
      </c>
      <c r="E26" s="86" t="s">
        <v>121</v>
      </c>
      <c r="F26" s="95">
        <v>44972</v>
      </c>
      <c r="G26" s="83">
        <v>166476.83360000004</v>
      </c>
      <c r="H26" s="85">
        <v>-9.4944570000000006</v>
      </c>
      <c r="I26" s="83">
        <v>-15.806071714000002</v>
      </c>
      <c r="J26" s="84">
        <f t="shared" si="0"/>
        <v>3.1950912602805623E-2</v>
      </c>
      <c r="K26" s="84">
        <f>I26/'סכום נכסי הקרן'!$C$42</f>
        <v>-6.0350156072198605E-5</v>
      </c>
    </row>
    <row r="27" spans="2:11">
      <c r="B27" s="76" t="s">
        <v>1287</v>
      </c>
      <c r="C27" s="73" t="s">
        <v>1288</v>
      </c>
      <c r="D27" s="86" t="s">
        <v>509</v>
      </c>
      <c r="E27" s="86" t="s">
        <v>121</v>
      </c>
      <c r="F27" s="95">
        <v>44972</v>
      </c>
      <c r="G27" s="83">
        <v>95184.166000000012</v>
      </c>
      <c r="H27" s="85">
        <v>-9.4317100000000007</v>
      </c>
      <c r="I27" s="83">
        <v>-8.9774941760000022</v>
      </c>
      <c r="J27" s="84">
        <f t="shared" si="0"/>
        <v>1.8147401644110529E-2</v>
      </c>
      <c r="K27" s="84">
        <f>I27/'סכום נכסי הקרן'!$C$42</f>
        <v>-3.4277534890529984E-5</v>
      </c>
    </row>
    <row r="28" spans="2:11">
      <c r="B28" s="76" t="s">
        <v>1289</v>
      </c>
      <c r="C28" s="73" t="s">
        <v>1290</v>
      </c>
      <c r="D28" s="86" t="s">
        <v>509</v>
      </c>
      <c r="E28" s="86" t="s">
        <v>121</v>
      </c>
      <c r="F28" s="95">
        <v>45090</v>
      </c>
      <c r="G28" s="83">
        <v>174126.23811000003</v>
      </c>
      <c r="H28" s="85">
        <v>-7.4887360000000003</v>
      </c>
      <c r="I28" s="83">
        <v>-13.039854334000001</v>
      </c>
      <c r="J28" s="84">
        <f t="shared" si="0"/>
        <v>2.6359189918765295E-2</v>
      </c>
      <c r="K28" s="84">
        <f>I28/'סכום נכסי הקרן'!$C$42</f>
        <v>-4.9788287593216431E-5</v>
      </c>
    </row>
    <row r="29" spans="2:11">
      <c r="B29" s="76" t="s">
        <v>1291</v>
      </c>
      <c r="C29" s="73" t="s">
        <v>1292</v>
      </c>
      <c r="D29" s="86" t="s">
        <v>509</v>
      </c>
      <c r="E29" s="86" t="s">
        <v>121</v>
      </c>
      <c r="F29" s="95">
        <v>44993</v>
      </c>
      <c r="G29" s="83">
        <v>169435.99750000003</v>
      </c>
      <c r="H29" s="85">
        <v>-7.4786109999999999</v>
      </c>
      <c r="I29" s="83">
        <v>-12.671459600000002</v>
      </c>
      <c r="J29" s="84">
        <f t="shared" si="0"/>
        <v>2.5614504701441995E-2</v>
      </c>
      <c r="K29" s="84">
        <f>I29/'סכום נכסי הקרן'!$C$42</f>
        <v>-4.8381696499909949E-5</v>
      </c>
    </row>
    <row r="30" spans="2:11">
      <c r="B30" s="76" t="s">
        <v>1293</v>
      </c>
      <c r="C30" s="73" t="s">
        <v>1294</v>
      </c>
      <c r="D30" s="86" t="s">
        <v>509</v>
      </c>
      <c r="E30" s="86" t="s">
        <v>121</v>
      </c>
      <c r="F30" s="95">
        <v>45019</v>
      </c>
      <c r="G30" s="83">
        <v>161673.45480000004</v>
      </c>
      <c r="H30" s="85">
        <v>-7.2371350000000003</v>
      </c>
      <c r="I30" s="83">
        <v>-11.700525379</v>
      </c>
      <c r="J30" s="84">
        <f t="shared" si="0"/>
        <v>2.3651826371267982E-2</v>
      </c>
      <c r="K30" s="84">
        <f>I30/'סכום נכסי הקרן'!$C$42</f>
        <v>-4.4674511512175891E-5</v>
      </c>
    </row>
    <row r="31" spans="2:11">
      <c r="B31" s="76" t="s">
        <v>1295</v>
      </c>
      <c r="C31" s="73" t="s">
        <v>1296</v>
      </c>
      <c r="D31" s="86" t="s">
        <v>509</v>
      </c>
      <c r="E31" s="86" t="s">
        <v>121</v>
      </c>
      <c r="F31" s="95">
        <v>45091</v>
      </c>
      <c r="G31" s="83">
        <v>233023.92960000003</v>
      </c>
      <c r="H31" s="85">
        <v>-7.3292380000000001</v>
      </c>
      <c r="I31" s="83">
        <v>-17.078877369000004</v>
      </c>
      <c r="J31" s="84">
        <f t="shared" si="0"/>
        <v>3.452380376634763E-2</v>
      </c>
      <c r="K31" s="84">
        <f>I31/'סכום נכסי הקרן'!$C$42</f>
        <v>-6.5209935359470235E-5</v>
      </c>
    </row>
    <row r="32" spans="2:11">
      <c r="B32" s="76" t="s">
        <v>1297</v>
      </c>
      <c r="C32" s="73" t="s">
        <v>1298</v>
      </c>
      <c r="D32" s="86" t="s">
        <v>509</v>
      </c>
      <c r="E32" s="86" t="s">
        <v>121</v>
      </c>
      <c r="F32" s="95">
        <v>45131</v>
      </c>
      <c r="G32" s="83">
        <v>194186.60800000004</v>
      </c>
      <c r="H32" s="85">
        <v>-6.7494379999999996</v>
      </c>
      <c r="I32" s="83">
        <v>-13.106505104000004</v>
      </c>
      <c r="J32" s="84">
        <f t="shared" si="0"/>
        <v>2.6493919974766088E-2</v>
      </c>
      <c r="K32" s="84">
        <f>I32/'סכום נכסי הקרן'!$C$42</f>
        <v>-5.0042771088205866E-5</v>
      </c>
    </row>
    <row r="33" spans="2:11">
      <c r="B33" s="76" t="s">
        <v>1299</v>
      </c>
      <c r="C33" s="73" t="s">
        <v>1300</v>
      </c>
      <c r="D33" s="86" t="s">
        <v>509</v>
      </c>
      <c r="E33" s="86" t="s">
        <v>121</v>
      </c>
      <c r="F33" s="95">
        <v>45019</v>
      </c>
      <c r="G33" s="83">
        <v>199058.04634100004</v>
      </c>
      <c r="H33" s="85">
        <v>-7.1317139999999997</v>
      </c>
      <c r="I33" s="83">
        <v>-14.196249802000004</v>
      </c>
      <c r="J33" s="84">
        <f t="shared" si="0"/>
        <v>2.8696765706152275E-2</v>
      </c>
      <c r="K33" s="84">
        <f>I33/'סכום נכסי הקרן'!$C$42</f>
        <v>-5.4203593827286541E-5</v>
      </c>
    </row>
    <row r="34" spans="2:11">
      <c r="B34" s="76" t="s">
        <v>1301</v>
      </c>
      <c r="C34" s="73" t="s">
        <v>1302</v>
      </c>
      <c r="D34" s="86" t="s">
        <v>509</v>
      </c>
      <c r="E34" s="86" t="s">
        <v>121</v>
      </c>
      <c r="F34" s="95">
        <v>45131</v>
      </c>
      <c r="G34" s="83">
        <v>257514.07913000003</v>
      </c>
      <c r="H34" s="85">
        <v>-6.6595570000000004</v>
      </c>
      <c r="I34" s="83">
        <v>-17.149295732999999</v>
      </c>
      <c r="J34" s="84">
        <f t="shared" si="0"/>
        <v>3.4666149760628012E-2</v>
      </c>
      <c r="K34" s="84">
        <f>I34/'סכום נכסי הקרן'!$C$42</f>
        <v>-6.5478804141963764E-5</v>
      </c>
    </row>
    <row r="35" spans="2:11">
      <c r="B35" s="76" t="s">
        <v>1303</v>
      </c>
      <c r="C35" s="73" t="s">
        <v>1304</v>
      </c>
      <c r="D35" s="86" t="s">
        <v>509</v>
      </c>
      <c r="E35" s="86" t="s">
        <v>121</v>
      </c>
      <c r="F35" s="95">
        <v>44993</v>
      </c>
      <c r="G35" s="83">
        <v>311189.76398400008</v>
      </c>
      <c r="H35" s="85">
        <v>-7.0105060000000003</v>
      </c>
      <c r="I35" s="83">
        <v>-21.815975990000002</v>
      </c>
      <c r="J35" s="84">
        <f t="shared" si="0"/>
        <v>4.4099530535724601E-2</v>
      </c>
      <c r="K35" s="84">
        <f>I35/'סכום נכסי הקרן'!$C$42</f>
        <v>-8.3296949405694534E-5</v>
      </c>
    </row>
    <row r="36" spans="2:11">
      <c r="B36" s="76" t="s">
        <v>1305</v>
      </c>
      <c r="C36" s="73" t="s">
        <v>1306</v>
      </c>
      <c r="D36" s="86" t="s">
        <v>509</v>
      </c>
      <c r="E36" s="86" t="s">
        <v>121</v>
      </c>
      <c r="F36" s="95">
        <v>44986</v>
      </c>
      <c r="G36" s="83">
        <v>262603.18170900008</v>
      </c>
      <c r="H36" s="85">
        <v>-7.0262739999999999</v>
      </c>
      <c r="I36" s="83">
        <v>-18.451220302999999</v>
      </c>
      <c r="J36" s="84">
        <f t="shared" si="0"/>
        <v>3.7297902855527025E-2</v>
      </c>
      <c r="K36" s="84">
        <f>I36/'סכום נכסי הקרן'!$C$42</f>
        <v>-7.0449764189180092E-5</v>
      </c>
    </row>
    <row r="37" spans="2:11">
      <c r="B37" s="76" t="s">
        <v>1307</v>
      </c>
      <c r="C37" s="73" t="s">
        <v>1308</v>
      </c>
      <c r="D37" s="86" t="s">
        <v>509</v>
      </c>
      <c r="E37" s="86" t="s">
        <v>121</v>
      </c>
      <c r="F37" s="95">
        <v>44980</v>
      </c>
      <c r="G37" s="83">
        <v>146118.60417000004</v>
      </c>
      <c r="H37" s="85">
        <v>-6.8717079999999999</v>
      </c>
      <c r="I37" s="83">
        <v>-10.040844032000001</v>
      </c>
      <c r="J37" s="84">
        <f t="shared" si="0"/>
        <v>2.0296891974789531E-2</v>
      </c>
      <c r="K37" s="84">
        <f>I37/'סכום נכסי הקרן'!$C$42</f>
        <v>-3.8337577824038206E-5</v>
      </c>
    </row>
    <row r="38" spans="2:11">
      <c r="B38" s="76" t="s">
        <v>1309</v>
      </c>
      <c r="C38" s="73" t="s">
        <v>1310</v>
      </c>
      <c r="D38" s="86" t="s">
        <v>509</v>
      </c>
      <c r="E38" s="86" t="s">
        <v>121</v>
      </c>
      <c r="F38" s="95">
        <v>44991</v>
      </c>
      <c r="G38" s="83">
        <v>195053.90212000004</v>
      </c>
      <c r="H38" s="85">
        <v>-6.7052659999999999</v>
      </c>
      <c r="I38" s="83">
        <v>-13.078882604000002</v>
      </c>
      <c r="J38" s="84">
        <f t="shared" si="0"/>
        <v>2.6438082945848315E-2</v>
      </c>
      <c r="K38" s="84">
        <f>I38/'סכום נכסי הקרן'!$C$42</f>
        <v>-4.9937303884445947E-5</v>
      </c>
    </row>
    <row r="39" spans="2:11">
      <c r="B39" s="76" t="s">
        <v>1311</v>
      </c>
      <c r="C39" s="73" t="s">
        <v>1312</v>
      </c>
      <c r="D39" s="86" t="s">
        <v>509</v>
      </c>
      <c r="E39" s="86" t="s">
        <v>121</v>
      </c>
      <c r="F39" s="95">
        <v>44991</v>
      </c>
      <c r="G39" s="83">
        <v>170867.85100000002</v>
      </c>
      <c r="H39" s="85">
        <v>-6.757466</v>
      </c>
      <c r="I39" s="83">
        <v>-11.546337089000003</v>
      </c>
      <c r="J39" s="84">
        <f t="shared" si="0"/>
        <v>2.3340145096672572E-2</v>
      </c>
      <c r="K39" s="84">
        <f>I39/'סכום נכסי הקרן'!$C$42</f>
        <v>-4.4085795508960289E-5</v>
      </c>
    </row>
    <row r="40" spans="2:11">
      <c r="B40" s="76" t="s">
        <v>1313</v>
      </c>
      <c r="C40" s="73" t="s">
        <v>1314</v>
      </c>
      <c r="D40" s="86" t="s">
        <v>509</v>
      </c>
      <c r="E40" s="86" t="s">
        <v>121</v>
      </c>
      <c r="F40" s="95">
        <v>44987</v>
      </c>
      <c r="G40" s="83">
        <v>24511.968250000005</v>
      </c>
      <c r="H40" s="85">
        <v>-6.2355119999999999</v>
      </c>
      <c r="I40" s="83">
        <v>-1.5284468010000003</v>
      </c>
      <c r="J40" s="84">
        <f t="shared" si="0"/>
        <v>3.089652574050623E-3</v>
      </c>
      <c r="K40" s="84">
        <f>I40/'סכום נכסי הקרן'!$C$42</f>
        <v>-5.8358588178934219E-6</v>
      </c>
    </row>
    <row r="41" spans="2:11">
      <c r="B41" s="76" t="s">
        <v>1315</v>
      </c>
      <c r="C41" s="73" t="s">
        <v>1316</v>
      </c>
      <c r="D41" s="86" t="s">
        <v>509</v>
      </c>
      <c r="E41" s="86" t="s">
        <v>121</v>
      </c>
      <c r="F41" s="95">
        <v>44987</v>
      </c>
      <c r="G41" s="83">
        <v>147112.71960000004</v>
      </c>
      <c r="H41" s="85">
        <v>-6.2059699999999998</v>
      </c>
      <c r="I41" s="83">
        <v>-9.1297706640000023</v>
      </c>
      <c r="J41" s="84">
        <f t="shared" si="0"/>
        <v>1.8455218339339156E-2</v>
      </c>
      <c r="K41" s="84">
        <f>I41/'סכום נכסי הקרן'!$C$42</f>
        <v>-3.485895132234248E-5</v>
      </c>
    </row>
    <row r="42" spans="2:11">
      <c r="B42" s="76" t="s">
        <v>1317</v>
      </c>
      <c r="C42" s="73" t="s">
        <v>1318</v>
      </c>
      <c r="D42" s="86" t="s">
        <v>509</v>
      </c>
      <c r="E42" s="86" t="s">
        <v>121</v>
      </c>
      <c r="F42" s="95">
        <v>44987</v>
      </c>
      <c r="G42" s="83">
        <v>32754.692850000007</v>
      </c>
      <c r="H42" s="85">
        <v>-5.9331389999999997</v>
      </c>
      <c r="I42" s="83">
        <v>-1.9433814720000002</v>
      </c>
      <c r="J42" s="84">
        <f t="shared" si="0"/>
        <v>3.9284151488940752E-3</v>
      </c>
      <c r="K42" s="84">
        <f>I42/'סכום נכסי הקרן'!$C$42</f>
        <v>-7.4201469704289022E-6</v>
      </c>
    </row>
    <row r="43" spans="2:11">
      <c r="B43" s="76" t="s">
        <v>1319</v>
      </c>
      <c r="C43" s="73" t="s">
        <v>1320</v>
      </c>
      <c r="D43" s="86" t="s">
        <v>509</v>
      </c>
      <c r="E43" s="86" t="s">
        <v>121</v>
      </c>
      <c r="F43" s="95">
        <v>44985</v>
      </c>
      <c r="G43" s="83">
        <v>246312.89375000005</v>
      </c>
      <c r="H43" s="85">
        <v>-5.659624</v>
      </c>
      <c r="I43" s="83">
        <v>-13.940382491000003</v>
      </c>
      <c r="J43" s="84">
        <f t="shared" si="0"/>
        <v>2.8179547118282976E-2</v>
      </c>
      <c r="K43" s="84">
        <f>I43/'סכום נכסי הקרן'!$C$42</f>
        <v>-5.3226650761860193E-5</v>
      </c>
    </row>
    <row r="44" spans="2:11">
      <c r="B44" s="76" t="s">
        <v>1321</v>
      </c>
      <c r="C44" s="73" t="s">
        <v>1322</v>
      </c>
      <c r="D44" s="86" t="s">
        <v>509</v>
      </c>
      <c r="E44" s="86" t="s">
        <v>121</v>
      </c>
      <c r="F44" s="95">
        <v>44991</v>
      </c>
      <c r="G44" s="83">
        <v>147787.73624999999</v>
      </c>
      <c r="H44" s="85">
        <v>-5.6292460000000002</v>
      </c>
      <c r="I44" s="83">
        <v>-8.3193347510000013</v>
      </c>
      <c r="J44" s="84">
        <f t="shared" si="0"/>
        <v>1.6816976561434112E-2</v>
      </c>
      <c r="K44" s="84">
        <f>I44/'סכום נכסי הקרן'!$C$42</f>
        <v>-3.1764575014234025E-5</v>
      </c>
    </row>
    <row r="45" spans="2:11">
      <c r="B45" s="76" t="s">
        <v>1323</v>
      </c>
      <c r="C45" s="73" t="s">
        <v>1324</v>
      </c>
      <c r="D45" s="86" t="s">
        <v>509</v>
      </c>
      <c r="E45" s="86" t="s">
        <v>121</v>
      </c>
      <c r="F45" s="95">
        <v>45035</v>
      </c>
      <c r="G45" s="83">
        <v>69184.403680000018</v>
      </c>
      <c r="H45" s="85">
        <v>-5.4511339999999997</v>
      </c>
      <c r="I45" s="83">
        <v>-3.7713344480000006</v>
      </c>
      <c r="J45" s="84">
        <f t="shared" si="0"/>
        <v>7.6234993440697351E-3</v>
      </c>
      <c r="K45" s="84">
        <f>I45/'סכום נכסי הקרן'!$C$42</f>
        <v>-1.4399569143778149E-5</v>
      </c>
    </row>
    <row r="46" spans="2:11">
      <c r="B46" s="76" t="s">
        <v>1323</v>
      </c>
      <c r="C46" s="73" t="s">
        <v>1325</v>
      </c>
      <c r="D46" s="86" t="s">
        <v>509</v>
      </c>
      <c r="E46" s="86" t="s">
        <v>121</v>
      </c>
      <c r="F46" s="95">
        <v>45035</v>
      </c>
      <c r="G46" s="83">
        <v>131491.50080000001</v>
      </c>
      <c r="H46" s="85">
        <v>-5.4511339999999997</v>
      </c>
      <c r="I46" s="83">
        <v>-7.167777709000001</v>
      </c>
      <c r="J46" s="84">
        <f t="shared" si="0"/>
        <v>1.4489181327309099E-2</v>
      </c>
      <c r="K46" s="84">
        <f>I46/'סכום נכסי הקרן'!$C$42</f>
        <v>-2.7367742678645942E-5</v>
      </c>
    </row>
    <row r="47" spans="2:11">
      <c r="B47" s="76" t="s">
        <v>1326</v>
      </c>
      <c r="C47" s="73" t="s">
        <v>1327</v>
      </c>
      <c r="D47" s="86" t="s">
        <v>509</v>
      </c>
      <c r="E47" s="86" t="s">
        <v>121</v>
      </c>
      <c r="F47" s="95">
        <v>45035</v>
      </c>
      <c r="G47" s="83">
        <v>212034.32096000004</v>
      </c>
      <c r="H47" s="85">
        <v>-5.4511339999999997</v>
      </c>
      <c r="I47" s="83">
        <v>-11.558274643000004</v>
      </c>
      <c r="J47" s="84">
        <f t="shared" si="0"/>
        <v>2.3364276060484881E-2</v>
      </c>
      <c r="K47" s="84">
        <f>I47/'סכום נכסי הקרן'!$C$42</f>
        <v>-4.41313750343513E-5</v>
      </c>
    </row>
    <row r="48" spans="2:11">
      <c r="B48" s="76" t="s">
        <v>1328</v>
      </c>
      <c r="C48" s="73" t="s">
        <v>1329</v>
      </c>
      <c r="D48" s="86" t="s">
        <v>509</v>
      </c>
      <c r="E48" s="86" t="s">
        <v>121</v>
      </c>
      <c r="F48" s="95">
        <v>44991</v>
      </c>
      <c r="G48" s="83">
        <v>212092.95877000003</v>
      </c>
      <c r="H48" s="85">
        <v>-5.4978300000000004</v>
      </c>
      <c r="I48" s="83">
        <v>-11.660509664000001</v>
      </c>
      <c r="J48" s="84">
        <f t="shared" si="0"/>
        <v>2.357093729042373E-2</v>
      </c>
      <c r="K48" s="84">
        <f>I48/'סכום נכסי הקרן'!$C$42</f>
        <v>-4.4521724995115391E-5</v>
      </c>
    </row>
    <row r="49" spans="2:11">
      <c r="B49" s="76" t="s">
        <v>1330</v>
      </c>
      <c r="C49" s="73" t="s">
        <v>1331</v>
      </c>
      <c r="D49" s="86" t="s">
        <v>509</v>
      </c>
      <c r="E49" s="86" t="s">
        <v>121</v>
      </c>
      <c r="F49" s="95">
        <v>45007</v>
      </c>
      <c r="G49" s="83">
        <v>73985.915850000019</v>
      </c>
      <c r="H49" s="85">
        <v>-5.4826600000000001</v>
      </c>
      <c r="I49" s="83">
        <v>-4.056395964</v>
      </c>
      <c r="J49" s="84">
        <f t="shared" si="0"/>
        <v>8.1997320569753718E-3</v>
      </c>
      <c r="K49" s="84">
        <f>I49/'סכום נכסי הקרן'!$C$42</f>
        <v>-1.5487980438631363E-5</v>
      </c>
    </row>
    <row r="50" spans="2:11">
      <c r="B50" s="76" t="s">
        <v>1330</v>
      </c>
      <c r="C50" s="73" t="s">
        <v>1332</v>
      </c>
      <c r="D50" s="86" t="s">
        <v>509</v>
      </c>
      <c r="E50" s="86" t="s">
        <v>121</v>
      </c>
      <c r="F50" s="95">
        <v>45007</v>
      </c>
      <c r="G50" s="83">
        <v>65763.932300000015</v>
      </c>
      <c r="H50" s="85">
        <v>-5.4826600000000001</v>
      </c>
      <c r="I50" s="83">
        <v>-3.6056125890000001</v>
      </c>
      <c r="J50" s="84">
        <f t="shared" si="0"/>
        <v>7.2885037342121919E-3</v>
      </c>
      <c r="K50" s="84">
        <f>I50/'סכום נכסי הקרן'!$C$42</f>
        <v>-1.3766816095696861E-5</v>
      </c>
    </row>
    <row r="51" spans="2:11">
      <c r="B51" s="76" t="s">
        <v>1333</v>
      </c>
      <c r="C51" s="73" t="s">
        <v>1334</v>
      </c>
      <c r="D51" s="86" t="s">
        <v>509</v>
      </c>
      <c r="E51" s="86" t="s">
        <v>121</v>
      </c>
      <c r="F51" s="95">
        <v>45055</v>
      </c>
      <c r="G51" s="83">
        <v>207332.38680000004</v>
      </c>
      <c r="H51" s="85">
        <v>-5.2874759999999998</v>
      </c>
      <c r="I51" s="83">
        <v>-10.962650301000002</v>
      </c>
      <c r="J51" s="84">
        <f t="shared" si="0"/>
        <v>2.2160261448904355E-2</v>
      </c>
      <c r="K51" s="84">
        <f>I51/'סכום נכסי הקרן'!$C$42</f>
        <v>-4.1857184289774192E-5</v>
      </c>
    </row>
    <row r="52" spans="2:11">
      <c r="B52" s="76" t="s">
        <v>1335</v>
      </c>
      <c r="C52" s="73" t="s">
        <v>1336</v>
      </c>
      <c r="D52" s="86" t="s">
        <v>509</v>
      </c>
      <c r="E52" s="86" t="s">
        <v>121</v>
      </c>
      <c r="F52" s="95">
        <v>45055</v>
      </c>
      <c r="G52" s="83">
        <v>172776.98900000003</v>
      </c>
      <c r="H52" s="85">
        <v>-5.2874759999999998</v>
      </c>
      <c r="I52" s="83">
        <v>-9.1355419199999996</v>
      </c>
      <c r="J52" s="84">
        <f t="shared" si="0"/>
        <v>1.8466884545807208E-2</v>
      </c>
      <c r="K52" s="84">
        <f>I52/'סכום נכסי הקרן'!$C$42</f>
        <v>-3.4880986917690561E-5</v>
      </c>
    </row>
    <row r="53" spans="2:11">
      <c r="B53" s="76" t="s">
        <v>1337</v>
      </c>
      <c r="C53" s="73" t="s">
        <v>1338</v>
      </c>
      <c r="D53" s="86" t="s">
        <v>509</v>
      </c>
      <c r="E53" s="86" t="s">
        <v>121</v>
      </c>
      <c r="F53" s="95">
        <v>45036</v>
      </c>
      <c r="G53" s="83">
        <v>98729.708000000013</v>
      </c>
      <c r="H53" s="85">
        <v>-5.3278790000000003</v>
      </c>
      <c r="I53" s="83">
        <v>-5.2601997390000008</v>
      </c>
      <c r="J53" s="84">
        <f t="shared" si="0"/>
        <v>1.0633140553527034E-2</v>
      </c>
      <c r="K53" s="84">
        <f>I53/'סכום נכסי הקרן'!$C$42</f>
        <v>-2.00842993100182E-5</v>
      </c>
    </row>
    <row r="54" spans="2:11">
      <c r="B54" s="76" t="s">
        <v>1339</v>
      </c>
      <c r="C54" s="73" t="s">
        <v>1340</v>
      </c>
      <c r="D54" s="86" t="s">
        <v>509</v>
      </c>
      <c r="E54" s="86" t="s">
        <v>121</v>
      </c>
      <c r="F54" s="95">
        <v>45036</v>
      </c>
      <c r="G54" s="83">
        <v>123412.13500000002</v>
      </c>
      <c r="H54" s="85">
        <v>-5.3278790000000003</v>
      </c>
      <c r="I54" s="83">
        <v>-6.5752496670000014</v>
      </c>
      <c r="J54" s="84">
        <f t="shared" si="0"/>
        <v>1.3291425678264121E-2</v>
      </c>
      <c r="K54" s="84">
        <f>I54/'סכום נכסי הקרן'!$C$42</f>
        <v>-2.5105374111750152E-5</v>
      </c>
    </row>
    <row r="55" spans="2:11">
      <c r="B55" s="76" t="s">
        <v>1341</v>
      </c>
      <c r="C55" s="73" t="s">
        <v>1342</v>
      </c>
      <c r="D55" s="86" t="s">
        <v>509</v>
      </c>
      <c r="E55" s="86" t="s">
        <v>121</v>
      </c>
      <c r="F55" s="95">
        <v>45061</v>
      </c>
      <c r="G55" s="83">
        <v>222141.84299999999</v>
      </c>
      <c r="H55" s="85">
        <v>-5.3211459999999997</v>
      </c>
      <c r="I55" s="83">
        <v>-11.820490683000001</v>
      </c>
      <c r="J55" s="84">
        <f t="shared" si="0"/>
        <v>2.3894328177714804E-2</v>
      </c>
      <c r="K55" s="84">
        <f>I55/'סכום נכסי הקרן'!$C$42</f>
        <v>-4.5132558581090312E-5</v>
      </c>
    </row>
    <row r="56" spans="2:11">
      <c r="B56" s="76" t="s">
        <v>1343</v>
      </c>
      <c r="C56" s="73" t="s">
        <v>1344</v>
      </c>
      <c r="D56" s="86" t="s">
        <v>509</v>
      </c>
      <c r="E56" s="86" t="s">
        <v>121</v>
      </c>
      <c r="F56" s="95">
        <v>45055</v>
      </c>
      <c r="G56" s="83">
        <v>261706.00071000002</v>
      </c>
      <c r="H56" s="85">
        <v>-5.2583989999999998</v>
      </c>
      <c r="I56" s="83">
        <v>-13.761546102000002</v>
      </c>
      <c r="J56" s="84">
        <f t="shared" si="0"/>
        <v>2.7818041366662272E-2</v>
      </c>
      <c r="K56" s="84">
        <f>I56/'סכום נכסי הקרן'!$C$42</f>
        <v>-5.2543824302330788E-5</v>
      </c>
    </row>
    <row r="57" spans="2:11">
      <c r="B57" s="76" t="s">
        <v>1345</v>
      </c>
      <c r="C57" s="73" t="s">
        <v>1346</v>
      </c>
      <c r="D57" s="86" t="s">
        <v>509</v>
      </c>
      <c r="E57" s="86" t="s">
        <v>121</v>
      </c>
      <c r="F57" s="95">
        <v>45061</v>
      </c>
      <c r="G57" s="83">
        <v>247506.10500000004</v>
      </c>
      <c r="H57" s="85">
        <v>-5.0310050000000004</v>
      </c>
      <c r="I57" s="83">
        <v>-12.452043529000003</v>
      </c>
      <c r="J57" s="84">
        <f t="shared" si="0"/>
        <v>2.517096984755654E-2</v>
      </c>
      <c r="K57" s="84">
        <f>I57/'סכום נכסי הקרן'!$C$42</f>
        <v>-4.7543930205463121E-5</v>
      </c>
    </row>
    <row r="58" spans="2:11">
      <c r="B58" s="76" t="s">
        <v>1347</v>
      </c>
      <c r="C58" s="73" t="s">
        <v>1348</v>
      </c>
      <c r="D58" s="86" t="s">
        <v>509</v>
      </c>
      <c r="E58" s="86" t="s">
        <v>121</v>
      </c>
      <c r="F58" s="95">
        <v>45105</v>
      </c>
      <c r="G58" s="83">
        <v>139099.79467999999</v>
      </c>
      <c r="H58" s="85">
        <v>-4.9064059999999996</v>
      </c>
      <c r="I58" s="83">
        <v>-6.8248001590000014</v>
      </c>
      <c r="J58" s="84">
        <f t="shared" si="0"/>
        <v>1.3795875240695048E-2</v>
      </c>
      <c r="K58" s="84">
        <f>I58/'סכום נכסי הקרן'!$C$42</f>
        <v>-2.6058198533440864E-5</v>
      </c>
    </row>
    <row r="59" spans="2:11">
      <c r="B59" s="76" t="s">
        <v>1349</v>
      </c>
      <c r="C59" s="73" t="s">
        <v>1350</v>
      </c>
      <c r="D59" s="86" t="s">
        <v>509</v>
      </c>
      <c r="E59" s="86" t="s">
        <v>121</v>
      </c>
      <c r="F59" s="95">
        <v>45106</v>
      </c>
      <c r="G59" s="83">
        <v>84522.993940000015</v>
      </c>
      <c r="H59" s="85">
        <v>-4.5232890000000001</v>
      </c>
      <c r="I59" s="83">
        <v>-3.8232188950000006</v>
      </c>
      <c r="J59" s="84">
        <f t="shared" si="0"/>
        <v>7.7283802696746446E-3</v>
      </c>
      <c r="K59" s="84">
        <f>I59/'סכום נכסי הקרן'!$C$42</f>
        <v>-1.459767241262491E-5</v>
      </c>
    </row>
    <row r="60" spans="2:11">
      <c r="B60" s="76" t="s">
        <v>1351</v>
      </c>
      <c r="C60" s="73" t="s">
        <v>1352</v>
      </c>
      <c r="D60" s="86" t="s">
        <v>509</v>
      </c>
      <c r="E60" s="86" t="s">
        <v>121</v>
      </c>
      <c r="F60" s="95">
        <v>45106</v>
      </c>
      <c r="G60" s="83">
        <v>124878.08025000003</v>
      </c>
      <c r="H60" s="85">
        <v>-4.038195</v>
      </c>
      <c r="I60" s="83">
        <v>-5.0428209770000016</v>
      </c>
      <c r="J60" s="84">
        <f t="shared" si="0"/>
        <v>1.0193723982981158E-2</v>
      </c>
      <c r="K60" s="84">
        <f>I60/'סכום נכסי הקרן'!$C$42</f>
        <v>-1.9254311793141289E-5</v>
      </c>
    </row>
    <row r="61" spans="2:11">
      <c r="B61" s="76" t="s">
        <v>1353</v>
      </c>
      <c r="C61" s="73" t="s">
        <v>1354</v>
      </c>
      <c r="D61" s="86" t="s">
        <v>509</v>
      </c>
      <c r="E61" s="86" t="s">
        <v>121</v>
      </c>
      <c r="F61" s="95">
        <v>45141</v>
      </c>
      <c r="G61" s="83">
        <v>514010.00000000006</v>
      </c>
      <c r="H61" s="85">
        <v>-3.817253</v>
      </c>
      <c r="I61" s="83">
        <v>-19.621060000000003</v>
      </c>
      <c r="J61" s="84">
        <f t="shared" si="0"/>
        <v>3.9662655249066606E-2</v>
      </c>
      <c r="K61" s="84">
        <f>I61/'סכום נכסי הקרן'!$C$42</f>
        <v>-7.4916402679176989E-5</v>
      </c>
    </row>
    <row r="62" spans="2:11">
      <c r="B62" s="76" t="s">
        <v>1355</v>
      </c>
      <c r="C62" s="73" t="s">
        <v>1356</v>
      </c>
      <c r="D62" s="86" t="s">
        <v>509</v>
      </c>
      <c r="E62" s="86" t="s">
        <v>121</v>
      </c>
      <c r="F62" s="95">
        <v>45133</v>
      </c>
      <c r="G62" s="83">
        <v>170028.10301400002</v>
      </c>
      <c r="H62" s="85">
        <v>-3.3246329999999999</v>
      </c>
      <c r="I62" s="83">
        <v>-5.6528103420000004</v>
      </c>
      <c r="J62" s="84">
        <f t="shared" si="0"/>
        <v>1.1426776523954581E-2</v>
      </c>
      <c r="K62" s="84">
        <f>I62/'סכום נכסי הקרן'!$C$42</f>
        <v>-2.1583350535103006E-5</v>
      </c>
    </row>
    <row r="63" spans="2:11">
      <c r="B63" s="76" t="s">
        <v>1357</v>
      </c>
      <c r="C63" s="73" t="s">
        <v>1358</v>
      </c>
      <c r="D63" s="86" t="s">
        <v>509</v>
      </c>
      <c r="E63" s="86" t="s">
        <v>121</v>
      </c>
      <c r="F63" s="95">
        <v>45110</v>
      </c>
      <c r="G63" s="83">
        <v>50373.969800000006</v>
      </c>
      <c r="H63" s="85">
        <v>-3.2179000000000002</v>
      </c>
      <c r="I63" s="83">
        <v>-1.62098407</v>
      </c>
      <c r="J63" s="84">
        <f t="shared" si="0"/>
        <v>3.276710449518978E-3</v>
      </c>
      <c r="K63" s="84">
        <f>I63/'סכום נכסי הקרן'!$C$42</f>
        <v>-6.1891811820896124E-6</v>
      </c>
    </row>
    <row r="64" spans="2:11">
      <c r="B64" s="76" t="s">
        <v>1359</v>
      </c>
      <c r="C64" s="73" t="s">
        <v>1360</v>
      </c>
      <c r="D64" s="86" t="s">
        <v>509</v>
      </c>
      <c r="E64" s="86" t="s">
        <v>121</v>
      </c>
      <c r="F64" s="95">
        <v>45110</v>
      </c>
      <c r="G64" s="83">
        <v>176442.53396000003</v>
      </c>
      <c r="H64" s="85">
        <v>-3.1397219999999999</v>
      </c>
      <c r="I64" s="83">
        <v>-5.539804577</v>
      </c>
      <c r="J64" s="84">
        <f t="shared" si="0"/>
        <v>1.1198342958267913E-2</v>
      </c>
      <c r="K64" s="84">
        <f>I64/'סכום נכסי הקרן'!$C$42</f>
        <v>-2.1151876119561314E-5</v>
      </c>
    </row>
    <row r="65" spans="2:11">
      <c r="B65" s="76" t="s">
        <v>1361</v>
      </c>
      <c r="C65" s="73" t="s">
        <v>1362</v>
      </c>
      <c r="D65" s="86" t="s">
        <v>509</v>
      </c>
      <c r="E65" s="86" t="s">
        <v>121</v>
      </c>
      <c r="F65" s="95">
        <v>45174</v>
      </c>
      <c r="G65" s="83">
        <v>308374.11495000008</v>
      </c>
      <c r="H65" s="85">
        <v>-0.68731100000000001</v>
      </c>
      <c r="I65" s="83">
        <v>-2.1194890829999999</v>
      </c>
      <c r="J65" s="84">
        <f t="shared" si="0"/>
        <v>4.2844048590233814E-3</v>
      </c>
      <c r="K65" s="84">
        <f>I65/'סכום נכסי הקרן'!$C$42</f>
        <v>-8.0925545111297537E-6</v>
      </c>
    </row>
    <row r="66" spans="2:11">
      <c r="B66" s="76" t="s">
        <v>1363</v>
      </c>
      <c r="C66" s="73" t="s">
        <v>1364</v>
      </c>
      <c r="D66" s="86" t="s">
        <v>509</v>
      </c>
      <c r="E66" s="86" t="s">
        <v>121</v>
      </c>
      <c r="F66" s="95">
        <v>45159</v>
      </c>
      <c r="G66" s="83">
        <v>308431.38793500006</v>
      </c>
      <c r="H66" s="85">
        <v>-0.79363300000000003</v>
      </c>
      <c r="I66" s="83">
        <v>-2.4478146510000007</v>
      </c>
      <c r="J66" s="84">
        <f t="shared" si="0"/>
        <v>4.9480929478951342E-3</v>
      </c>
      <c r="K66" s="84">
        <f>I66/'סכום נכסי הקרן'!$C$42</f>
        <v>-9.3461550027524054E-6</v>
      </c>
    </row>
    <row r="67" spans="2:11">
      <c r="B67" s="76" t="s">
        <v>1365</v>
      </c>
      <c r="C67" s="73" t="s">
        <v>1366</v>
      </c>
      <c r="D67" s="86" t="s">
        <v>509</v>
      </c>
      <c r="E67" s="86" t="s">
        <v>121</v>
      </c>
      <c r="F67" s="95">
        <v>45181</v>
      </c>
      <c r="G67" s="83">
        <v>30849.684278000008</v>
      </c>
      <c r="H67" s="85">
        <v>-0.61499300000000001</v>
      </c>
      <c r="I67" s="83">
        <v>-0.18972330800000003</v>
      </c>
      <c r="J67" s="84">
        <f t="shared" si="0"/>
        <v>3.8351292732994452E-4</v>
      </c>
      <c r="K67" s="84">
        <f>I67/'סכום נכסי הקרן'!$C$42</f>
        <v>-7.2439448937791955E-7</v>
      </c>
    </row>
    <row r="68" spans="2:11">
      <c r="B68" s="76" t="s">
        <v>1367</v>
      </c>
      <c r="C68" s="73" t="s">
        <v>1368</v>
      </c>
      <c r="D68" s="86" t="s">
        <v>509</v>
      </c>
      <c r="E68" s="86" t="s">
        <v>121</v>
      </c>
      <c r="F68" s="95">
        <v>45174</v>
      </c>
      <c r="G68" s="83">
        <v>411937.43360000005</v>
      </c>
      <c r="H68" s="85">
        <v>-0.50065499999999996</v>
      </c>
      <c r="I68" s="83">
        <v>-2.0623872350000005</v>
      </c>
      <c r="J68" s="84">
        <f t="shared" si="0"/>
        <v>4.1689773076419275E-3</v>
      </c>
      <c r="K68" s="84">
        <f>I68/'סכום נכסי הקרן'!$C$42</f>
        <v>-7.8745303555289296E-6</v>
      </c>
    </row>
    <row r="69" spans="2:11">
      <c r="B69" s="76" t="s">
        <v>1369</v>
      </c>
      <c r="C69" s="73" t="s">
        <v>1370</v>
      </c>
      <c r="D69" s="86" t="s">
        <v>509</v>
      </c>
      <c r="E69" s="86" t="s">
        <v>121</v>
      </c>
      <c r="F69" s="95">
        <v>45190</v>
      </c>
      <c r="G69" s="83">
        <v>51546.726000000002</v>
      </c>
      <c r="H69" s="85">
        <v>-0.29984100000000002</v>
      </c>
      <c r="I69" s="83">
        <v>-0.15455835800000003</v>
      </c>
      <c r="J69" s="84">
        <f t="shared" si="0"/>
        <v>3.1242934220759817E-4</v>
      </c>
      <c r="K69" s="84">
        <f>I69/'סכום נכסי הקרן'!$C$42</f>
        <v>-5.9012898311102449E-7</v>
      </c>
    </row>
    <row r="70" spans="2:11">
      <c r="B70" s="76" t="s">
        <v>1371</v>
      </c>
      <c r="C70" s="73" t="s">
        <v>1372</v>
      </c>
      <c r="D70" s="86" t="s">
        <v>509</v>
      </c>
      <c r="E70" s="86" t="s">
        <v>121</v>
      </c>
      <c r="F70" s="95">
        <v>45182</v>
      </c>
      <c r="G70" s="83">
        <v>103202.54560000001</v>
      </c>
      <c r="H70" s="85">
        <v>-0.251247</v>
      </c>
      <c r="I70" s="83">
        <v>-0.25929366800000009</v>
      </c>
      <c r="J70" s="84">
        <f t="shared" si="0"/>
        <v>5.2414473846723554E-4</v>
      </c>
      <c r="K70" s="84">
        <f>I70/'סכום נכסי הקרן'!$C$42</f>
        <v>-9.9002545448863791E-7</v>
      </c>
    </row>
    <row r="71" spans="2:11">
      <c r="B71" s="76" t="s">
        <v>1373</v>
      </c>
      <c r="C71" s="73" t="s">
        <v>1374</v>
      </c>
      <c r="D71" s="86" t="s">
        <v>509</v>
      </c>
      <c r="E71" s="86" t="s">
        <v>121</v>
      </c>
      <c r="F71" s="95">
        <v>45182</v>
      </c>
      <c r="G71" s="83">
        <v>103221.63698000001</v>
      </c>
      <c r="H71" s="85">
        <v>-0.232705</v>
      </c>
      <c r="I71" s="83">
        <v>-0.24020228800000004</v>
      </c>
      <c r="J71" s="84">
        <f t="shared" si="0"/>
        <v>4.8555279577051436E-4</v>
      </c>
      <c r="K71" s="84">
        <f>I71/'סכום נכסי הקרן'!$C$42</f>
        <v>-9.1713145631620528E-7</v>
      </c>
    </row>
    <row r="72" spans="2:11">
      <c r="B72" s="76" t="s">
        <v>1375</v>
      </c>
      <c r="C72" s="73" t="s">
        <v>1376</v>
      </c>
      <c r="D72" s="86" t="s">
        <v>509</v>
      </c>
      <c r="E72" s="86" t="s">
        <v>121</v>
      </c>
      <c r="F72" s="95">
        <v>45187</v>
      </c>
      <c r="G72" s="83">
        <v>144808.11730000004</v>
      </c>
      <c r="H72" s="85">
        <v>-2.6819999999999999E-3</v>
      </c>
      <c r="I72" s="83">
        <v>-3.8831870000000002E-3</v>
      </c>
      <c r="J72" s="84">
        <f t="shared" si="0"/>
        <v>7.8496017671143752E-6</v>
      </c>
      <c r="K72" s="84">
        <f>I72/'סכום נכסי הקרן'!$C$42</f>
        <v>-1.4826640404266908E-8</v>
      </c>
    </row>
    <row r="73" spans="2:11">
      <c r="B73" s="76" t="s">
        <v>1377</v>
      </c>
      <c r="C73" s="73" t="s">
        <v>1378</v>
      </c>
      <c r="D73" s="86" t="s">
        <v>509</v>
      </c>
      <c r="E73" s="86" t="s">
        <v>121</v>
      </c>
      <c r="F73" s="95">
        <v>45169</v>
      </c>
      <c r="G73" s="83">
        <v>1062292.0000000002</v>
      </c>
      <c r="H73" s="85">
        <v>-0.46786699999999998</v>
      </c>
      <c r="I73" s="83">
        <v>-4.9701100000000009</v>
      </c>
      <c r="J73" s="84">
        <f t="shared" si="0"/>
        <v>1.0046743625468677E-2</v>
      </c>
      <c r="K73" s="84">
        <f>I73/'סכום נכסי הקרן'!$C$42</f>
        <v>-1.8976689440825542E-5</v>
      </c>
    </row>
    <row r="74" spans="2:11">
      <c r="B74" s="76" t="s">
        <v>1379</v>
      </c>
      <c r="C74" s="73" t="s">
        <v>1380</v>
      </c>
      <c r="D74" s="86" t="s">
        <v>509</v>
      </c>
      <c r="E74" s="86" t="s">
        <v>121</v>
      </c>
      <c r="F74" s="95">
        <v>45175</v>
      </c>
      <c r="G74" s="83">
        <v>275950.33268000005</v>
      </c>
      <c r="H74" s="85">
        <v>-1.1436E-2</v>
      </c>
      <c r="I74" s="83">
        <v>-3.1556506000000005E-2</v>
      </c>
      <c r="J74" s="84">
        <f t="shared" si="0"/>
        <v>6.3789357880924977E-5</v>
      </c>
      <c r="K74" s="84">
        <f>I74/'סכום נכסי הקרן'!$C$42</f>
        <v>-1.2048787938286029E-7</v>
      </c>
    </row>
    <row r="75" spans="2:11">
      <c r="B75" s="76" t="s">
        <v>1381</v>
      </c>
      <c r="C75" s="73" t="s">
        <v>1382</v>
      </c>
      <c r="D75" s="86" t="s">
        <v>509</v>
      </c>
      <c r="E75" s="86" t="s">
        <v>121</v>
      </c>
      <c r="F75" s="95">
        <v>45180</v>
      </c>
      <c r="G75" s="83">
        <v>208010.02695000003</v>
      </c>
      <c r="H75" s="85">
        <v>0.51001700000000005</v>
      </c>
      <c r="I75" s="83">
        <v>1.0608865920000004</v>
      </c>
      <c r="J75" s="84">
        <f t="shared" si="0"/>
        <v>-2.1445110079095211E-3</v>
      </c>
      <c r="K75" s="84">
        <f>I75/'סכום נכסי הקרן'!$C$42</f>
        <v>4.0506377903748196E-6</v>
      </c>
    </row>
    <row r="76" spans="2:11">
      <c r="B76" s="76" t="s">
        <v>1383</v>
      </c>
      <c r="C76" s="73" t="s">
        <v>1384</v>
      </c>
      <c r="D76" s="86" t="s">
        <v>509</v>
      </c>
      <c r="E76" s="86" t="s">
        <v>121</v>
      </c>
      <c r="F76" s="95">
        <v>45197</v>
      </c>
      <c r="G76" s="83">
        <v>766140.00000000012</v>
      </c>
      <c r="H76" s="85">
        <v>0.49728800000000001</v>
      </c>
      <c r="I76" s="83">
        <v>3.8099200000000004</v>
      </c>
      <c r="J76" s="84">
        <f t="shared" ref="J76:J129" si="1">IFERROR(I76/$I$11,0)</f>
        <v>-7.7014974464439659E-3</v>
      </c>
      <c r="K76" s="84">
        <f>I76/'סכום נכסי הקרן'!$C$42</f>
        <v>1.4546895065580045E-5</v>
      </c>
    </row>
    <row r="77" spans="2:11">
      <c r="B77" s="76" t="s">
        <v>1385</v>
      </c>
      <c r="C77" s="73" t="s">
        <v>1386</v>
      </c>
      <c r="D77" s="86" t="s">
        <v>509</v>
      </c>
      <c r="E77" s="86" t="s">
        <v>121</v>
      </c>
      <c r="F77" s="95">
        <v>45180</v>
      </c>
      <c r="G77" s="83">
        <v>959175.00000000012</v>
      </c>
      <c r="H77" s="85">
        <v>0.65289399999999997</v>
      </c>
      <c r="I77" s="83">
        <v>6.2623999999999995</v>
      </c>
      <c r="J77" s="84">
        <f t="shared" si="1"/>
        <v>-1.2659021084067561E-2</v>
      </c>
      <c r="K77" s="84">
        <f>I77/'סכום נכסי הקרן'!$C$42</f>
        <v>2.3910863130640132E-5</v>
      </c>
    </row>
    <row r="78" spans="2:11">
      <c r="B78" s="76" t="s">
        <v>1387</v>
      </c>
      <c r="C78" s="73" t="s">
        <v>1388</v>
      </c>
      <c r="D78" s="86" t="s">
        <v>509</v>
      </c>
      <c r="E78" s="86" t="s">
        <v>121</v>
      </c>
      <c r="F78" s="95">
        <v>45126</v>
      </c>
      <c r="G78" s="83">
        <v>187724.48112000004</v>
      </c>
      <c r="H78" s="85">
        <v>6.5409379999999997</v>
      </c>
      <c r="I78" s="83">
        <v>12.278941819000002</v>
      </c>
      <c r="J78" s="84">
        <f t="shared" si="1"/>
        <v>-2.4821056364454509E-2</v>
      </c>
      <c r="K78" s="84">
        <f>I78/'סכום נכסי הקרן'!$C$42</f>
        <v>4.6882999684338662E-5</v>
      </c>
    </row>
    <row r="79" spans="2:11">
      <c r="B79" s="76" t="s">
        <v>1389</v>
      </c>
      <c r="C79" s="73" t="s">
        <v>1390</v>
      </c>
      <c r="D79" s="86" t="s">
        <v>509</v>
      </c>
      <c r="E79" s="86" t="s">
        <v>121</v>
      </c>
      <c r="F79" s="95">
        <v>45089</v>
      </c>
      <c r="G79" s="83">
        <v>52146.740800000007</v>
      </c>
      <c r="H79" s="85">
        <v>6.4934050000000001</v>
      </c>
      <c r="I79" s="83">
        <v>3.3860989760000009</v>
      </c>
      <c r="J79" s="84">
        <f t="shared" si="1"/>
        <v>-6.8447717057236188E-3</v>
      </c>
      <c r="K79" s="84">
        <f>I79/'סכום נכסי הקרן'!$C$42</f>
        <v>1.2928677370007782E-5</v>
      </c>
    </row>
    <row r="80" spans="2:11">
      <c r="B80" s="76" t="s">
        <v>1391</v>
      </c>
      <c r="C80" s="73" t="s">
        <v>1392</v>
      </c>
      <c r="D80" s="86" t="s">
        <v>509</v>
      </c>
      <c r="E80" s="86" t="s">
        <v>121</v>
      </c>
      <c r="F80" s="95">
        <v>45040</v>
      </c>
      <c r="G80" s="83">
        <v>1552544.0000000002</v>
      </c>
      <c r="H80" s="85">
        <v>4.951632</v>
      </c>
      <c r="I80" s="83">
        <v>76.876260000000016</v>
      </c>
      <c r="J80" s="84">
        <f t="shared" si="1"/>
        <v>-0.15540019740103794</v>
      </c>
      <c r="K80" s="84">
        <f>I80/'סכום נכסי הקרן'!$C$42</f>
        <v>2.9352608119179635E-4</v>
      </c>
    </row>
    <row r="81" spans="2:11">
      <c r="B81" s="76" t="s">
        <v>1393</v>
      </c>
      <c r="C81" s="73" t="s">
        <v>1394</v>
      </c>
      <c r="D81" s="86" t="s">
        <v>509</v>
      </c>
      <c r="E81" s="86" t="s">
        <v>121</v>
      </c>
      <c r="F81" s="95">
        <v>45105</v>
      </c>
      <c r="G81" s="83">
        <v>409718.61011200008</v>
      </c>
      <c r="H81" s="85">
        <v>4.6741729999999997</v>
      </c>
      <c r="I81" s="83">
        <v>19.150954681000002</v>
      </c>
      <c r="J81" s="84">
        <f t="shared" si="1"/>
        <v>-3.8712368913962923E-2</v>
      </c>
      <c r="K81" s="84">
        <f>I81/'סכום נכסי הקרן'!$C$42</f>
        <v>7.3121464007167074E-5</v>
      </c>
    </row>
    <row r="82" spans="2:11">
      <c r="B82" s="76" t="s">
        <v>1395</v>
      </c>
      <c r="C82" s="73" t="s">
        <v>1396</v>
      </c>
      <c r="D82" s="86" t="s">
        <v>509</v>
      </c>
      <c r="E82" s="86" t="s">
        <v>121</v>
      </c>
      <c r="F82" s="95">
        <v>45147</v>
      </c>
      <c r="G82" s="83">
        <v>52146.740800000007</v>
      </c>
      <c r="H82" s="85">
        <v>3.4611719999999999</v>
      </c>
      <c r="I82" s="83">
        <v>1.8048883470000003</v>
      </c>
      <c r="J82" s="84">
        <f t="shared" si="1"/>
        <v>-3.6484605964264265E-3</v>
      </c>
      <c r="K82" s="84">
        <f>I82/'סכום נכסי הקרן'!$C$42</f>
        <v>6.891357663388529E-6</v>
      </c>
    </row>
    <row r="83" spans="2:11">
      <c r="B83" s="76" t="s">
        <v>1397</v>
      </c>
      <c r="C83" s="73" t="s">
        <v>1398</v>
      </c>
      <c r="D83" s="86" t="s">
        <v>509</v>
      </c>
      <c r="E83" s="86" t="s">
        <v>121</v>
      </c>
      <c r="F83" s="95">
        <v>45147</v>
      </c>
      <c r="G83" s="83">
        <v>260733.70400000003</v>
      </c>
      <c r="H83" s="85">
        <v>3.4600010000000001</v>
      </c>
      <c r="I83" s="83">
        <v>9.0213881360000006</v>
      </c>
      <c r="J83" s="84">
        <f t="shared" si="1"/>
        <v>-1.8236130336800743E-2</v>
      </c>
      <c r="K83" s="84">
        <f>I83/'סכום נכסי הקרן'!$C$42</f>
        <v>3.4445129178633867E-5</v>
      </c>
    </row>
    <row r="84" spans="2:11">
      <c r="B84" s="76" t="s">
        <v>1399</v>
      </c>
      <c r="C84" s="73" t="s">
        <v>1400</v>
      </c>
      <c r="D84" s="86" t="s">
        <v>509</v>
      </c>
      <c r="E84" s="86" t="s">
        <v>121</v>
      </c>
      <c r="F84" s="95">
        <v>45082</v>
      </c>
      <c r="G84" s="83">
        <v>281592.40032000007</v>
      </c>
      <c r="H84" s="85">
        <v>2.7862040000000001</v>
      </c>
      <c r="I84" s="83">
        <v>7.8457389510000013</v>
      </c>
      <c r="J84" s="84">
        <f t="shared" si="1"/>
        <v>-1.5859634453372372E-2</v>
      </c>
      <c r="K84" s="84">
        <f>I84/'סכום נכסי הקרן'!$C$42</f>
        <v>2.9956309117286207E-5</v>
      </c>
    </row>
    <row r="85" spans="2:11">
      <c r="B85" s="76" t="s">
        <v>1401</v>
      </c>
      <c r="C85" s="73" t="s">
        <v>1402</v>
      </c>
      <c r="D85" s="86" t="s">
        <v>509</v>
      </c>
      <c r="E85" s="86" t="s">
        <v>121</v>
      </c>
      <c r="F85" s="95">
        <v>45181</v>
      </c>
      <c r="G85" s="83">
        <v>173818.96400000004</v>
      </c>
      <c r="H85" s="85">
        <v>0.78202799999999995</v>
      </c>
      <c r="I85" s="83">
        <v>1.3593129349999999</v>
      </c>
      <c r="J85" s="84">
        <f t="shared" si="1"/>
        <v>-2.7477598211565466E-3</v>
      </c>
      <c r="K85" s="84">
        <f>I85/'סכום נכסי הקרן'!$C$42</f>
        <v>5.1900781713869647E-6</v>
      </c>
    </row>
    <row r="86" spans="2:11">
      <c r="B86" s="76" t="s">
        <v>1403</v>
      </c>
      <c r="C86" s="73" t="s">
        <v>1404</v>
      </c>
      <c r="D86" s="86" t="s">
        <v>509</v>
      </c>
      <c r="E86" s="86" t="s">
        <v>121</v>
      </c>
      <c r="F86" s="95">
        <v>45189</v>
      </c>
      <c r="G86" s="83">
        <v>156440.22240000003</v>
      </c>
      <c r="H86" s="85">
        <v>0.38976899999999998</v>
      </c>
      <c r="I86" s="83">
        <v>0.60975481300000001</v>
      </c>
      <c r="J86" s="84">
        <f t="shared" si="1"/>
        <v>-1.2325784098554345E-3</v>
      </c>
      <c r="K86" s="84">
        <f>I86/'סכום נכסי הקרן'!$C$42</f>
        <v>2.3281431842252283E-6</v>
      </c>
    </row>
    <row r="87" spans="2:11">
      <c r="B87" s="76" t="s">
        <v>1405</v>
      </c>
      <c r="C87" s="73" t="s">
        <v>1406</v>
      </c>
      <c r="D87" s="86" t="s">
        <v>509</v>
      </c>
      <c r="E87" s="86" t="s">
        <v>121</v>
      </c>
      <c r="F87" s="95">
        <v>45169</v>
      </c>
      <c r="G87" s="83">
        <v>130366.85200000001</v>
      </c>
      <c r="H87" s="85">
        <v>0.67780099999999999</v>
      </c>
      <c r="I87" s="83">
        <v>0.88362747700000011</v>
      </c>
      <c r="J87" s="84">
        <f t="shared" si="1"/>
        <v>-1.7861936097669305E-3</v>
      </c>
      <c r="K87" s="84">
        <f>I87/'סכום נכסי הקרן'!$C$42</f>
        <v>3.3738336198613735E-6</v>
      </c>
    </row>
    <row r="88" spans="2:11">
      <c r="B88" s="76" t="s">
        <v>1407</v>
      </c>
      <c r="C88" s="73" t="s">
        <v>1408</v>
      </c>
      <c r="D88" s="86" t="s">
        <v>509</v>
      </c>
      <c r="E88" s="86" t="s">
        <v>121</v>
      </c>
      <c r="F88" s="95">
        <v>45187</v>
      </c>
      <c r="G88" s="83">
        <v>176777.45131200002</v>
      </c>
      <c r="H88" s="85">
        <v>-0.13650599999999999</v>
      </c>
      <c r="I88" s="83">
        <v>-0.24131231600000003</v>
      </c>
      <c r="J88" s="84">
        <f t="shared" si="1"/>
        <v>4.877966428348835E-4</v>
      </c>
      <c r="K88" s="84">
        <f>I88/'סכום נכסי הקרן'!$C$42</f>
        <v>-9.2136972400577767E-7</v>
      </c>
    </row>
    <row r="89" spans="2:11">
      <c r="B89" s="76" t="s">
        <v>1409</v>
      </c>
      <c r="C89" s="73" t="s">
        <v>1410</v>
      </c>
      <c r="D89" s="86" t="s">
        <v>509</v>
      </c>
      <c r="E89" s="86" t="s">
        <v>121</v>
      </c>
      <c r="F89" s="95">
        <v>45173</v>
      </c>
      <c r="G89" s="83">
        <v>102429.65252800002</v>
      </c>
      <c r="H89" s="85">
        <v>0.29394199999999998</v>
      </c>
      <c r="I89" s="83">
        <v>0.30108417300000001</v>
      </c>
      <c r="J89" s="84">
        <f t="shared" si="1"/>
        <v>-6.0862143812053611E-4</v>
      </c>
      <c r="K89" s="84">
        <f>I89/'סכום נכסי הקרן'!$C$42</f>
        <v>1.149588408821694E-6</v>
      </c>
    </row>
    <row r="90" spans="2:11">
      <c r="B90" s="76" t="s">
        <v>1411</v>
      </c>
      <c r="C90" s="73" t="s">
        <v>1412</v>
      </c>
      <c r="D90" s="86" t="s">
        <v>509</v>
      </c>
      <c r="E90" s="86" t="s">
        <v>121</v>
      </c>
      <c r="F90" s="95">
        <v>45187</v>
      </c>
      <c r="G90" s="83">
        <v>164322.72373900004</v>
      </c>
      <c r="H90" s="85">
        <v>-0.100825</v>
      </c>
      <c r="I90" s="83">
        <v>-0.16567873200000002</v>
      </c>
      <c r="J90" s="84">
        <f t="shared" si="1"/>
        <v>3.3490843152299109E-4</v>
      </c>
      <c r="K90" s="84">
        <f>I90/'סכום נכסי הקרן'!$C$42</f>
        <v>-6.3258838217137338E-7</v>
      </c>
    </row>
    <row r="91" spans="2:11">
      <c r="B91" s="76" t="s">
        <v>1413</v>
      </c>
      <c r="C91" s="73" t="s">
        <v>1414</v>
      </c>
      <c r="D91" s="86" t="s">
        <v>509</v>
      </c>
      <c r="E91" s="86" t="s">
        <v>121</v>
      </c>
      <c r="F91" s="95">
        <v>45176</v>
      </c>
      <c r="G91" s="83">
        <v>219492.11256000004</v>
      </c>
      <c r="H91" s="85">
        <v>-0.59739699999999996</v>
      </c>
      <c r="I91" s="83">
        <v>-1.311238304</v>
      </c>
      <c r="J91" s="84">
        <f t="shared" si="1"/>
        <v>2.6505801827690647E-3</v>
      </c>
      <c r="K91" s="84">
        <f>I91/'סכום נכסי הקרן'!$C$42</f>
        <v>-5.0065214005168468E-6</v>
      </c>
    </row>
    <row r="92" spans="2:11">
      <c r="B92" s="72"/>
      <c r="C92" s="73"/>
      <c r="D92" s="73"/>
      <c r="E92" s="73"/>
      <c r="F92" s="73"/>
      <c r="G92" s="83"/>
      <c r="H92" s="85"/>
      <c r="I92" s="73"/>
      <c r="J92" s="84"/>
      <c r="K92" s="73"/>
    </row>
    <row r="93" spans="2:11">
      <c r="B93" s="92" t="s">
        <v>178</v>
      </c>
      <c r="C93" s="71"/>
      <c r="D93" s="71"/>
      <c r="E93" s="71"/>
      <c r="F93" s="71"/>
      <c r="G93" s="80"/>
      <c r="H93" s="82"/>
      <c r="I93" s="80">
        <v>188.59958883900001</v>
      </c>
      <c r="J93" s="81">
        <f t="shared" si="1"/>
        <v>-0.38124140450296601</v>
      </c>
      <c r="K93" s="81">
        <f>I93/'סכום נכסי הקרן'!$C$42</f>
        <v>7.2010394660582751E-4</v>
      </c>
    </row>
    <row r="94" spans="2:11">
      <c r="B94" s="76" t="s">
        <v>1415</v>
      </c>
      <c r="C94" s="73" t="s">
        <v>1416</v>
      </c>
      <c r="D94" s="86" t="s">
        <v>509</v>
      </c>
      <c r="E94" s="86" t="s">
        <v>125</v>
      </c>
      <c r="F94" s="95">
        <v>45176</v>
      </c>
      <c r="G94" s="83">
        <v>302242.80000000005</v>
      </c>
      <c r="H94" s="85">
        <v>1.3395520000000001</v>
      </c>
      <c r="I94" s="83">
        <v>4.0487000000000011</v>
      </c>
      <c r="J94" s="84">
        <f t="shared" si="1"/>
        <v>-8.1841751825281611E-3</v>
      </c>
      <c r="K94" s="84">
        <f>I94/'סכום נכסי הקרן'!$C$42</f>
        <v>1.5458595994670212E-5</v>
      </c>
    </row>
    <row r="95" spans="2:11">
      <c r="B95" s="76" t="s">
        <v>1417</v>
      </c>
      <c r="C95" s="73" t="s">
        <v>1418</v>
      </c>
      <c r="D95" s="86" t="s">
        <v>509</v>
      </c>
      <c r="E95" s="86" t="s">
        <v>123</v>
      </c>
      <c r="F95" s="95">
        <v>45117</v>
      </c>
      <c r="G95" s="83">
        <v>46426.627101000005</v>
      </c>
      <c r="H95" s="85">
        <v>-3.8557950000000001</v>
      </c>
      <c r="I95" s="83">
        <v>-1.790115401</v>
      </c>
      <c r="J95" s="84">
        <f t="shared" si="1"/>
        <v>3.6185980780807769E-3</v>
      </c>
      <c r="K95" s="84">
        <f>I95/'סכום נכסי הקרן'!$C$42</f>
        <v>-6.8349521495532029E-6</v>
      </c>
    </row>
    <row r="96" spans="2:11">
      <c r="B96" s="76" t="s">
        <v>1419</v>
      </c>
      <c r="C96" s="73" t="s">
        <v>1420</v>
      </c>
      <c r="D96" s="86" t="s">
        <v>509</v>
      </c>
      <c r="E96" s="86" t="s">
        <v>124</v>
      </c>
      <c r="F96" s="95">
        <v>45167</v>
      </c>
      <c r="G96" s="83">
        <v>85148.38554800002</v>
      </c>
      <c r="H96" s="85">
        <v>-2.7175989999999999</v>
      </c>
      <c r="I96" s="83">
        <v>-2.3139914540000004</v>
      </c>
      <c r="J96" s="84">
        <f t="shared" si="1"/>
        <v>4.6775783412969724E-3</v>
      </c>
      <c r="K96" s="84">
        <f>I96/'סכום נכסי הקרן'!$C$42</f>
        <v>-8.8351962413874819E-6</v>
      </c>
    </row>
    <row r="97" spans="2:11">
      <c r="B97" s="76" t="s">
        <v>1421</v>
      </c>
      <c r="C97" s="73" t="s">
        <v>1422</v>
      </c>
      <c r="D97" s="86" t="s">
        <v>509</v>
      </c>
      <c r="E97" s="86" t="s">
        <v>125</v>
      </c>
      <c r="F97" s="95">
        <v>45153</v>
      </c>
      <c r="G97" s="83">
        <v>144386.59000000003</v>
      </c>
      <c r="H97" s="85">
        <v>9.3187000000000006E-2</v>
      </c>
      <c r="I97" s="83">
        <v>0.13455000000000003</v>
      </c>
      <c r="J97" s="84">
        <f t="shared" si="1"/>
        <v>-2.7198379005833082E-4</v>
      </c>
      <c r="K97" s="84">
        <f>I97/'סכום נכסי הקרן'!$C$42</f>
        <v>5.1373381359025787E-7</v>
      </c>
    </row>
    <row r="98" spans="2:11">
      <c r="B98" s="76" t="s">
        <v>1423</v>
      </c>
      <c r="C98" s="73" t="s">
        <v>1424</v>
      </c>
      <c r="D98" s="86" t="s">
        <v>509</v>
      </c>
      <c r="E98" s="86" t="s">
        <v>125</v>
      </c>
      <c r="F98" s="95">
        <v>45127</v>
      </c>
      <c r="G98" s="83">
        <v>168121.4</v>
      </c>
      <c r="H98" s="85">
        <v>5.3215830000000004</v>
      </c>
      <c r="I98" s="83">
        <v>8.9467200000000009</v>
      </c>
      <c r="J98" s="84">
        <f t="shared" si="1"/>
        <v>-1.8085193713791668E-2</v>
      </c>
      <c r="K98" s="84">
        <f>I98/'סכום נכסי הקרן'!$C$42</f>
        <v>3.4160034074501906E-5</v>
      </c>
    </row>
    <row r="99" spans="2:11">
      <c r="B99" s="76" t="s">
        <v>1425</v>
      </c>
      <c r="C99" s="73" t="s">
        <v>1426</v>
      </c>
      <c r="D99" s="86" t="s">
        <v>509</v>
      </c>
      <c r="E99" s="86" t="s">
        <v>121</v>
      </c>
      <c r="F99" s="95">
        <v>45153</v>
      </c>
      <c r="G99" s="83">
        <v>122491.06000000001</v>
      </c>
      <c r="H99" s="85">
        <v>2.1724E-2</v>
      </c>
      <c r="I99" s="83">
        <v>2.6610000000000002E-2</v>
      </c>
      <c r="J99" s="84">
        <f t="shared" si="1"/>
        <v>-5.379032815646363E-5</v>
      </c>
      <c r="K99" s="84">
        <f>I99/'סכום נכסי הקרן'!$C$42</f>
        <v>1.0160131385831854E-7</v>
      </c>
    </row>
    <row r="100" spans="2:11">
      <c r="B100" s="76" t="s">
        <v>1427</v>
      </c>
      <c r="C100" s="73" t="s">
        <v>1428</v>
      </c>
      <c r="D100" s="86" t="s">
        <v>509</v>
      </c>
      <c r="E100" s="86" t="s">
        <v>123</v>
      </c>
      <c r="F100" s="95">
        <v>45197</v>
      </c>
      <c r="G100" s="83">
        <v>101118.03000000001</v>
      </c>
      <c r="H100" s="85">
        <v>-0.88474799999999998</v>
      </c>
      <c r="I100" s="83">
        <v>-0.8946400000000001</v>
      </c>
      <c r="J100" s="84">
        <f t="shared" si="1"/>
        <v>1.8084546855279453E-3</v>
      </c>
      <c r="K100" s="84">
        <f>I100/'סכום נכסי הקרן'!$C$42</f>
        <v>-3.4158812262384856E-6</v>
      </c>
    </row>
    <row r="101" spans="2:11">
      <c r="B101" s="76" t="s">
        <v>1429</v>
      </c>
      <c r="C101" s="73" t="s">
        <v>1430</v>
      </c>
      <c r="D101" s="86" t="s">
        <v>509</v>
      </c>
      <c r="E101" s="86" t="s">
        <v>123</v>
      </c>
      <c r="F101" s="95">
        <v>45187</v>
      </c>
      <c r="G101" s="83">
        <v>410525.52000000008</v>
      </c>
      <c r="H101" s="85">
        <v>0.60284400000000005</v>
      </c>
      <c r="I101" s="83">
        <v>2.4748300000000003</v>
      </c>
      <c r="J101" s="84">
        <f t="shared" si="1"/>
        <v>-5.0027026618361852E-3</v>
      </c>
      <c r="K101" s="84">
        <f>I101/'סכום נכסי הקרן'!$C$42</f>
        <v>9.4493040051102027E-6</v>
      </c>
    </row>
    <row r="102" spans="2:11">
      <c r="B102" s="76" t="s">
        <v>1431</v>
      </c>
      <c r="C102" s="73" t="s">
        <v>1432</v>
      </c>
      <c r="D102" s="86" t="s">
        <v>509</v>
      </c>
      <c r="E102" s="86" t="s">
        <v>123</v>
      </c>
      <c r="F102" s="95">
        <v>45078</v>
      </c>
      <c r="G102" s="83">
        <v>162703.56743700002</v>
      </c>
      <c r="H102" s="85">
        <v>1.3257589999999999</v>
      </c>
      <c r="I102" s="83">
        <v>2.1570577879999999</v>
      </c>
      <c r="J102" s="84">
        <f t="shared" si="1"/>
        <v>-4.3603474734677022E-3</v>
      </c>
      <c r="K102" s="84">
        <f>I102/'סכום נכסי הקרן'!$C$42</f>
        <v>8.2359979454760741E-6</v>
      </c>
    </row>
    <row r="103" spans="2:11">
      <c r="B103" s="76" t="s">
        <v>1433</v>
      </c>
      <c r="C103" s="73" t="s">
        <v>1434</v>
      </c>
      <c r="D103" s="86" t="s">
        <v>509</v>
      </c>
      <c r="E103" s="86" t="s">
        <v>123</v>
      </c>
      <c r="F103" s="95">
        <v>45181</v>
      </c>
      <c r="G103" s="83">
        <v>327146.22868100007</v>
      </c>
      <c r="H103" s="85">
        <v>1.2598940000000001</v>
      </c>
      <c r="I103" s="83">
        <v>4.1216961750000012</v>
      </c>
      <c r="J103" s="84">
        <f t="shared" si="1"/>
        <v>-8.3317320486467877E-3</v>
      </c>
      <c r="K103" s="84">
        <f>I103/'סכום נכסי הקרן'!$C$42</f>
        <v>1.5737307279398952E-5</v>
      </c>
    </row>
    <row r="104" spans="2:11">
      <c r="B104" s="76" t="s">
        <v>1433</v>
      </c>
      <c r="C104" s="73" t="s">
        <v>1435</v>
      </c>
      <c r="D104" s="86" t="s">
        <v>509</v>
      </c>
      <c r="E104" s="86" t="s">
        <v>123</v>
      </c>
      <c r="F104" s="95">
        <v>45181</v>
      </c>
      <c r="G104" s="83">
        <v>9250.1550980000011</v>
      </c>
      <c r="H104" s="85">
        <v>1.2598940000000001</v>
      </c>
      <c r="I104" s="83">
        <v>0.11654216100000002</v>
      </c>
      <c r="J104" s="84">
        <f t="shared" si="1"/>
        <v>-2.3558215273406308E-4</v>
      </c>
      <c r="K104" s="84">
        <f>I104/'סכום נכסי הקרן'!$C$42</f>
        <v>4.4497695142757202E-7</v>
      </c>
    </row>
    <row r="105" spans="2:11">
      <c r="B105" s="76" t="s">
        <v>1436</v>
      </c>
      <c r="C105" s="73" t="s">
        <v>1437</v>
      </c>
      <c r="D105" s="86" t="s">
        <v>509</v>
      </c>
      <c r="E105" s="86" t="s">
        <v>123</v>
      </c>
      <c r="F105" s="95">
        <v>45176</v>
      </c>
      <c r="G105" s="83">
        <v>141030.86049400002</v>
      </c>
      <c r="H105" s="85">
        <v>1.2069799999999999</v>
      </c>
      <c r="I105" s="83">
        <v>1.7022145910000002</v>
      </c>
      <c r="J105" s="84">
        <f t="shared" si="1"/>
        <v>-3.4409124931458297E-3</v>
      </c>
      <c r="K105" s="84">
        <f>I105/'סכום נכסי הקרן'!$C$42</f>
        <v>6.4993325409395091E-6</v>
      </c>
    </row>
    <row r="106" spans="2:11">
      <c r="B106" s="76" t="s">
        <v>1438</v>
      </c>
      <c r="C106" s="73" t="s">
        <v>1439</v>
      </c>
      <c r="D106" s="86" t="s">
        <v>509</v>
      </c>
      <c r="E106" s="86" t="s">
        <v>123</v>
      </c>
      <c r="F106" s="95">
        <v>45175</v>
      </c>
      <c r="G106" s="83">
        <v>124240.23571700003</v>
      </c>
      <c r="H106" s="85">
        <v>1.4078489999999999</v>
      </c>
      <c r="I106" s="83">
        <v>1.7491153070000003</v>
      </c>
      <c r="J106" s="84">
        <f t="shared" si="1"/>
        <v>-3.5357191411884118E-3</v>
      </c>
      <c r="K106" s="84">
        <f>I106/'סכום נכסי הקרן'!$C$42</f>
        <v>6.6784071131490492E-6</v>
      </c>
    </row>
    <row r="107" spans="2:11">
      <c r="B107" s="76" t="s">
        <v>1440</v>
      </c>
      <c r="C107" s="73" t="s">
        <v>1441</v>
      </c>
      <c r="D107" s="86" t="s">
        <v>509</v>
      </c>
      <c r="E107" s="86" t="s">
        <v>123</v>
      </c>
      <c r="F107" s="95">
        <v>45183</v>
      </c>
      <c r="G107" s="83">
        <v>136161.11103100001</v>
      </c>
      <c r="H107" s="85">
        <v>1.324182</v>
      </c>
      <c r="I107" s="83">
        <v>1.8030203100000006</v>
      </c>
      <c r="J107" s="84">
        <f t="shared" si="1"/>
        <v>-3.6446844850683505E-3</v>
      </c>
      <c r="K107" s="84">
        <f>I107/'סכום נכסי הקרן'!$C$42</f>
        <v>6.8842251938832338E-6</v>
      </c>
    </row>
    <row r="108" spans="2:11">
      <c r="B108" s="76" t="s">
        <v>1442</v>
      </c>
      <c r="C108" s="73" t="s">
        <v>1443</v>
      </c>
      <c r="D108" s="86" t="s">
        <v>509</v>
      </c>
      <c r="E108" s="86" t="s">
        <v>123</v>
      </c>
      <c r="F108" s="95">
        <v>45183</v>
      </c>
      <c r="G108" s="83">
        <v>88532.971369000021</v>
      </c>
      <c r="H108" s="85">
        <v>1.324182</v>
      </c>
      <c r="I108" s="83">
        <v>1.1723372670000003</v>
      </c>
      <c r="J108" s="84">
        <f t="shared" si="1"/>
        <v>-2.3698010635844319E-3</v>
      </c>
      <c r="K108" s="84">
        <f>I108/'סכום נכסי הקרן'!$C$42</f>
        <v>4.4761746190255693E-6</v>
      </c>
    </row>
    <row r="109" spans="2:11">
      <c r="B109" s="76" t="s">
        <v>1444</v>
      </c>
      <c r="C109" s="73" t="s">
        <v>1445</v>
      </c>
      <c r="D109" s="86" t="s">
        <v>509</v>
      </c>
      <c r="E109" s="86" t="s">
        <v>123</v>
      </c>
      <c r="F109" s="95">
        <v>45145</v>
      </c>
      <c r="G109" s="83">
        <v>1350947.19</v>
      </c>
      <c r="H109" s="85">
        <v>3.8581699999999999</v>
      </c>
      <c r="I109" s="83">
        <v>52.121839999999999</v>
      </c>
      <c r="J109" s="84">
        <f t="shared" si="1"/>
        <v>-0.10536079961362992</v>
      </c>
      <c r="K109" s="84">
        <f>I109/'סכום נכסי הקרן'!$C$42</f>
        <v>1.9900967398395571E-4</v>
      </c>
    </row>
    <row r="110" spans="2:11">
      <c r="B110" s="76" t="s">
        <v>1446</v>
      </c>
      <c r="C110" s="73" t="s">
        <v>1447</v>
      </c>
      <c r="D110" s="86" t="s">
        <v>509</v>
      </c>
      <c r="E110" s="86" t="s">
        <v>123</v>
      </c>
      <c r="F110" s="95">
        <v>45099</v>
      </c>
      <c r="G110" s="83">
        <v>312790.02235100005</v>
      </c>
      <c r="H110" s="85">
        <v>4.0834000000000001</v>
      </c>
      <c r="I110" s="83">
        <v>12.772466692000002</v>
      </c>
      <c r="J110" s="84">
        <f t="shared" si="1"/>
        <v>-2.5818683755361952E-2</v>
      </c>
      <c r="K110" s="84">
        <f>I110/'סכום נכסי הקרן'!$C$42</f>
        <v>4.8767358027764434E-5</v>
      </c>
    </row>
    <row r="111" spans="2:11">
      <c r="B111" s="76" t="s">
        <v>1446</v>
      </c>
      <c r="C111" s="73" t="s">
        <v>1448</v>
      </c>
      <c r="D111" s="86" t="s">
        <v>509</v>
      </c>
      <c r="E111" s="86" t="s">
        <v>123</v>
      </c>
      <c r="F111" s="95">
        <v>45099</v>
      </c>
      <c r="G111" s="83">
        <v>144634.27881500003</v>
      </c>
      <c r="H111" s="85">
        <v>4.0834000000000001</v>
      </c>
      <c r="I111" s="83">
        <v>5.9059956310000006</v>
      </c>
      <c r="J111" s="84">
        <f t="shared" si="1"/>
        <v>-1.1938573584446843E-2</v>
      </c>
      <c r="K111" s="84">
        <f>I111/'סכום נכסי הקרן'!$C$42</f>
        <v>2.2550053203723754E-5</v>
      </c>
    </row>
    <row r="112" spans="2:11">
      <c r="B112" s="76" t="s">
        <v>1449</v>
      </c>
      <c r="C112" s="73" t="s">
        <v>1450</v>
      </c>
      <c r="D112" s="86" t="s">
        <v>509</v>
      </c>
      <c r="E112" s="86" t="s">
        <v>123</v>
      </c>
      <c r="F112" s="95">
        <v>45148</v>
      </c>
      <c r="G112" s="83">
        <v>72612.081736000007</v>
      </c>
      <c r="H112" s="85">
        <v>4.1136619999999997</v>
      </c>
      <c r="I112" s="83">
        <v>2.9870153460000006</v>
      </c>
      <c r="J112" s="84">
        <f t="shared" si="1"/>
        <v>-6.038050945874964E-3</v>
      </c>
      <c r="K112" s="84">
        <f>I112/'סכום נכסי הקרן'!$C$42</f>
        <v>1.1404911073602404E-5</v>
      </c>
    </row>
    <row r="113" spans="2:11">
      <c r="B113" s="76" t="s">
        <v>1451</v>
      </c>
      <c r="C113" s="73" t="s">
        <v>1452</v>
      </c>
      <c r="D113" s="86" t="s">
        <v>509</v>
      </c>
      <c r="E113" s="86" t="s">
        <v>123</v>
      </c>
      <c r="F113" s="95">
        <v>45148</v>
      </c>
      <c r="G113" s="83">
        <v>58144.137459000005</v>
      </c>
      <c r="H113" s="85">
        <v>4.2417959999999999</v>
      </c>
      <c r="I113" s="83">
        <v>2.4663554630000002</v>
      </c>
      <c r="J113" s="84">
        <f t="shared" si="1"/>
        <v>-4.9855719543501235E-3</v>
      </c>
      <c r="K113" s="84">
        <f>I113/'סכום נכסי הקרן'!$C$42</f>
        <v>9.4169468426321507E-6</v>
      </c>
    </row>
    <row r="114" spans="2:11">
      <c r="B114" s="76" t="s">
        <v>1453</v>
      </c>
      <c r="C114" s="73" t="s">
        <v>1454</v>
      </c>
      <c r="D114" s="86" t="s">
        <v>509</v>
      </c>
      <c r="E114" s="86" t="s">
        <v>123</v>
      </c>
      <c r="F114" s="95">
        <v>45133</v>
      </c>
      <c r="G114" s="83">
        <v>174837.59255400003</v>
      </c>
      <c r="H114" s="85">
        <v>4.5245829999999998</v>
      </c>
      <c r="I114" s="83">
        <v>7.910672839000001</v>
      </c>
      <c r="J114" s="84">
        <f t="shared" si="1"/>
        <v>-1.5990893947697624E-2</v>
      </c>
      <c r="K114" s="84">
        <f>I114/'סכום נכסי הקרן'!$C$42</f>
        <v>3.0204237277178311E-5</v>
      </c>
    </row>
    <row r="115" spans="2:11">
      <c r="B115" s="76" t="s">
        <v>1455</v>
      </c>
      <c r="C115" s="73" t="s">
        <v>1456</v>
      </c>
      <c r="D115" s="86" t="s">
        <v>509</v>
      </c>
      <c r="E115" s="86" t="s">
        <v>123</v>
      </c>
      <c r="F115" s="95">
        <v>45133</v>
      </c>
      <c r="G115" s="83">
        <v>233120.96181200002</v>
      </c>
      <c r="H115" s="85">
        <v>4.5262919999999998</v>
      </c>
      <c r="I115" s="83">
        <v>10.551735524000001</v>
      </c>
      <c r="J115" s="84">
        <f t="shared" si="1"/>
        <v>-2.1329624819848732E-2</v>
      </c>
      <c r="K115" s="84">
        <f>I115/'סכום נכסי הקרן'!$C$42</f>
        <v>4.0288244747233871E-5</v>
      </c>
    </row>
    <row r="116" spans="2:11">
      <c r="B116" s="76" t="s">
        <v>1457</v>
      </c>
      <c r="C116" s="73" t="s">
        <v>1458</v>
      </c>
      <c r="D116" s="86" t="s">
        <v>509</v>
      </c>
      <c r="E116" s="86" t="s">
        <v>123</v>
      </c>
      <c r="F116" s="95">
        <v>45127</v>
      </c>
      <c r="G116" s="83">
        <v>337294.29732100008</v>
      </c>
      <c r="H116" s="85">
        <v>5.743957</v>
      </c>
      <c r="I116" s="83">
        <v>19.374038286000001</v>
      </c>
      <c r="J116" s="84">
        <f t="shared" si="1"/>
        <v>-3.916331744155694E-2</v>
      </c>
      <c r="K116" s="84">
        <f>I116/'סכום נכסי הקרן'!$C$42</f>
        <v>7.3973233543741669E-5</v>
      </c>
    </row>
    <row r="117" spans="2:11">
      <c r="B117" s="76" t="s">
        <v>1459</v>
      </c>
      <c r="C117" s="73" t="s">
        <v>1460</v>
      </c>
      <c r="D117" s="86" t="s">
        <v>509</v>
      </c>
      <c r="E117" s="86" t="s">
        <v>124</v>
      </c>
      <c r="F117" s="95">
        <v>45197</v>
      </c>
      <c r="G117" s="83">
        <v>139523.60999999999</v>
      </c>
      <c r="H117" s="85">
        <v>-0.662856</v>
      </c>
      <c r="I117" s="83">
        <v>-0.92484000000000011</v>
      </c>
      <c r="J117" s="84">
        <f t="shared" si="1"/>
        <v>1.8695019576183325E-3</v>
      </c>
      <c r="K117" s="84">
        <f>I117/'סכום נכסי הקרן'!$C$42</f>
        <v>-3.5311897447849427E-6</v>
      </c>
    </row>
    <row r="118" spans="2:11">
      <c r="B118" s="76" t="s">
        <v>1461</v>
      </c>
      <c r="C118" s="73" t="s">
        <v>1462</v>
      </c>
      <c r="D118" s="86" t="s">
        <v>509</v>
      </c>
      <c r="E118" s="86" t="s">
        <v>124</v>
      </c>
      <c r="F118" s="95">
        <v>45152</v>
      </c>
      <c r="G118" s="83">
        <v>101791.98158000002</v>
      </c>
      <c r="H118" s="85">
        <v>3.5135830000000001</v>
      </c>
      <c r="I118" s="83">
        <v>3.5765454060000006</v>
      </c>
      <c r="J118" s="84">
        <f t="shared" si="1"/>
        <v>-7.2297463756194093E-3</v>
      </c>
      <c r="K118" s="84">
        <f>I118/'סכום נכסי הקרן'!$C$42</f>
        <v>1.3655832856953527E-5</v>
      </c>
    </row>
    <row r="119" spans="2:11">
      <c r="B119" s="76" t="s">
        <v>1463</v>
      </c>
      <c r="C119" s="73" t="s">
        <v>1464</v>
      </c>
      <c r="D119" s="86" t="s">
        <v>509</v>
      </c>
      <c r="E119" s="86" t="s">
        <v>124</v>
      </c>
      <c r="F119" s="95">
        <v>45113</v>
      </c>
      <c r="G119" s="83">
        <v>24070.646033000005</v>
      </c>
      <c r="H119" s="85">
        <v>3.643138</v>
      </c>
      <c r="I119" s="83">
        <v>0.87692690800000017</v>
      </c>
      <c r="J119" s="84">
        <f t="shared" si="1"/>
        <v>-1.7726488594721158E-3</v>
      </c>
      <c r="K119" s="84">
        <f>I119/'סכום נכסי הקרן'!$C$42</f>
        <v>3.3482497561259992E-6</v>
      </c>
    </row>
    <row r="120" spans="2:11">
      <c r="B120" s="76" t="s">
        <v>1463</v>
      </c>
      <c r="C120" s="73" t="s">
        <v>1465</v>
      </c>
      <c r="D120" s="86" t="s">
        <v>509</v>
      </c>
      <c r="E120" s="86" t="s">
        <v>124</v>
      </c>
      <c r="F120" s="95">
        <v>45113</v>
      </c>
      <c r="G120" s="83">
        <v>1304539.8600000003</v>
      </c>
      <c r="H120" s="85">
        <v>3.643138</v>
      </c>
      <c r="I120" s="83">
        <v>47.526190000000007</v>
      </c>
      <c r="J120" s="84">
        <f t="shared" si="1"/>
        <v>-9.6071001733425046E-2</v>
      </c>
      <c r="K120" s="84">
        <f>I120/'סכום נכסי הקרן'!$C$42</f>
        <v>1.8146273380984895E-4</v>
      </c>
    </row>
    <row r="121" spans="2:11">
      <c r="B121" s="72"/>
      <c r="C121" s="73"/>
      <c r="D121" s="73"/>
      <c r="E121" s="73"/>
      <c r="F121" s="73"/>
      <c r="G121" s="83"/>
      <c r="H121" s="85"/>
      <c r="I121" s="73"/>
      <c r="J121" s="84"/>
      <c r="K121" s="73"/>
    </row>
    <row r="122" spans="2:11">
      <c r="B122" s="92" t="s">
        <v>177</v>
      </c>
      <c r="C122" s="71"/>
      <c r="D122" s="71"/>
      <c r="E122" s="71"/>
      <c r="F122" s="71"/>
      <c r="G122" s="80"/>
      <c r="H122" s="82"/>
      <c r="I122" s="80">
        <v>-18.146345777000008</v>
      </c>
      <c r="J122" s="81">
        <f t="shared" si="1"/>
        <v>3.6681619473336653E-2</v>
      </c>
      <c r="K122" s="81">
        <f>I122/'סכום נכסי הקרן'!$C$42</f>
        <v>-6.9285703595285643E-5</v>
      </c>
    </row>
    <row r="123" spans="2:11">
      <c r="B123" s="76" t="s">
        <v>1466</v>
      </c>
      <c r="C123" s="73" t="s">
        <v>1467</v>
      </c>
      <c r="D123" s="86" t="s">
        <v>509</v>
      </c>
      <c r="E123" s="86" t="s">
        <v>122</v>
      </c>
      <c r="F123" s="95">
        <v>45119</v>
      </c>
      <c r="G123" s="83">
        <v>486788.30000000005</v>
      </c>
      <c r="H123" s="85">
        <v>-2.4624030000000001</v>
      </c>
      <c r="I123" s="83">
        <v>-11.986689703000001</v>
      </c>
      <c r="J123" s="84">
        <f t="shared" si="1"/>
        <v>2.4230288336492808E-2</v>
      </c>
      <c r="K123" s="84">
        <f>I123/'סכום נכסי הקרן'!$C$42</f>
        <v>-4.5767133507582794E-5</v>
      </c>
    </row>
    <row r="124" spans="2:11">
      <c r="B124" s="76" t="s">
        <v>1468</v>
      </c>
      <c r="C124" s="73" t="s">
        <v>1469</v>
      </c>
      <c r="D124" s="86" t="s">
        <v>509</v>
      </c>
      <c r="E124" s="86" t="s">
        <v>122</v>
      </c>
      <c r="F124" s="95">
        <v>45196</v>
      </c>
      <c r="G124" s="83">
        <v>243394.15000000002</v>
      </c>
      <c r="H124" s="85">
        <v>-1.4406319999999999</v>
      </c>
      <c r="I124" s="83">
        <v>-3.5064140110000004</v>
      </c>
      <c r="J124" s="84">
        <f t="shared" si="1"/>
        <v>7.0879804699027389E-3</v>
      </c>
      <c r="K124" s="84">
        <f>I124/'סכום נכסי הקרן'!$C$42</f>
        <v>-1.3388059768839407E-5</v>
      </c>
    </row>
    <row r="125" spans="2:11">
      <c r="B125" s="76" t="s">
        <v>1470</v>
      </c>
      <c r="C125" s="73" t="s">
        <v>1471</v>
      </c>
      <c r="D125" s="86" t="s">
        <v>509</v>
      </c>
      <c r="E125" s="86" t="s">
        <v>122</v>
      </c>
      <c r="F125" s="95">
        <v>45196</v>
      </c>
      <c r="G125" s="83">
        <v>243394.15000000002</v>
      </c>
      <c r="H125" s="85">
        <v>-1.090101</v>
      </c>
      <c r="I125" s="83">
        <v>-2.6532420630000004</v>
      </c>
      <c r="J125" s="84">
        <f t="shared" si="1"/>
        <v>5.3633506669410963E-3</v>
      </c>
      <c r="K125" s="84">
        <f>I125/'סכום נכסי הקרן'!$C$42</f>
        <v>-1.013051031886342E-5</v>
      </c>
    </row>
    <row r="126" spans="2:11">
      <c r="B126" s="72"/>
      <c r="C126" s="73"/>
      <c r="D126" s="73"/>
      <c r="E126" s="73"/>
      <c r="F126" s="73"/>
      <c r="G126" s="83"/>
      <c r="H126" s="85"/>
      <c r="I126" s="73"/>
      <c r="J126" s="84"/>
      <c r="K126" s="73"/>
    </row>
    <row r="127" spans="2:11">
      <c r="B127" s="70" t="s">
        <v>183</v>
      </c>
      <c r="C127" s="71"/>
      <c r="D127" s="71"/>
      <c r="E127" s="71"/>
      <c r="F127" s="71"/>
      <c r="G127" s="80"/>
      <c r="H127" s="82"/>
      <c r="I127" s="80">
        <v>-5.0549102390000007</v>
      </c>
      <c r="J127" s="81">
        <f t="shared" si="1"/>
        <v>1.0218161614328375E-2</v>
      </c>
      <c r="K127" s="81">
        <f>I127/'סכום נכסי הקרן'!$C$42</f>
        <v>-1.9300470564384332E-5</v>
      </c>
    </row>
    <row r="128" spans="2:11">
      <c r="B128" s="72" t="s">
        <v>177</v>
      </c>
      <c r="C128" s="73"/>
      <c r="D128" s="73"/>
      <c r="E128" s="73"/>
      <c r="F128" s="73"/>
      <c r="G128" s="83"/>
      <c r="H128" s="85"/>
      <c r="I128" s="83">
        <v>-5.0549102390000007</v>
      </c>
      <c r="J128" s="84">
        <f t="shared" si="1"/>
        <v>1.0218161614328375E-2</v>
      </c>
      <c r="K128" s="84">
        <f>I128/'סכום נכסי הקרן'!$C$42</f>
        <v>-1.9300470564384332E-5</v>
      </c>
    </row>
    <row r="129" spans="2:11">
      <c r="B129" s="76" t="s">
        <v>1472</v>
      </c>
      <c r="C129" s="73" t="s">
        <v>1473</v>
      </c>
      <c r="D129" s="86" t="s">
        <v>509</v>
      </c>
      <c r="E129" s="86" t="s">
        <v>121</v>
      </c>
      <c r="F129" s="95">
        <v>45195</v>
      </c>
      <c r="G129" s="83">
        <v>779963.9151310001</v>
      </c>
      <c r="H129" s="85">
        <v>-0.64809499999999998</v>
      </c>
      <c r="I129" s="83">
        <v>-5.0549102390000007</v>
      </c>
      <c r="J129" s="84">
        <f t="shared" si="1"/>
        <v>1.0218161614328375E-2</v>
      </c>
      <c r="K129" s="84">
        <f>I129/'סכום נכסי הקרן'!$C$42</f>
        <v>-1.9300470564384332E-5</v>
      </c>
    </row>
    <row r="130" spans="2:11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2:11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</row>
    <row r="132" spans="2:11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</row>
    <row r="133" spans="2:11">
      <c r="B133" s="121" t="s">
        <v>201</v>
      </c>
      <c r="C133" s="118"/>
      <c r="D133" s="118"/>
      <c r="E133" s="118"/>
      <c r="F133" s="118"/>
      <c r="G133" s="118"/>
      <c r="H133" s="118"/>
      <c r="I133" s="118"/>
      <c r="J133" s="118"/>
      <c r="K133" s="118"/>
    </row>
    <row r="134" spans="2:11">
      <c r="B134" s="121" t="s">
        <v>105</v>
      </c>
      <c r="C134" s="118"/>
      <c r="D134" s="118"/>
      <c r="E134" s="118"/>
      <c r="F134" s="118"/>
      <c r="G134" s="118"/>
      <c r="H134" s="118"/>
      <c r="I134" s="118"/>
      <c r="J134" s="118"/>
      <c r="K134" s="118"/>
    </row>
    <row r="135" spans="2:11">
      <c r="B135" s="121" t="s">
        <v>184</v>
      </c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2:11">
      <c r="B136" s="121" t="s">
        <v>192</v>
      </c>
      <c r="C136" s="118"/>
      <c r="D136" s="118"/>
      <c r="E136" s="118"/>
      <c r="F136" s="118"/>
      <c r="G136" s="118"/>
      <c r="H136" s="118"/>
      <c r="I136" s="118"/>
      <c r="J136" s="118"/>
      <c r="K136" s="118"/>
    </row>
    <row r="137" spans="2:11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2:11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2:11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</row>
    <row r="140" spans="2:11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2:11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</row>
    <row r="142" spans="2:11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</row>
    <row r="143" spans="2:11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</row>
    <row r="144" spans="2:11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</row>
    <row r="145" spans="2:11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2:11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2:11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2:11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</row>
    <row r="149" spans="2:11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2:11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</row>
    <row r="151" spans="2:11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</row>
    <row r="152" spans="2:11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</row>
    <row r="153" spans="2:11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2:11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</row>
    <row r="155" spans="2:11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</row>
    <row r="156" spans="2:11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2:11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2:11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2:11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</row>
    <row r="160" spans="2:11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2:11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2:11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</row>
    <row r="163" spans="2:11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2:11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2:11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2:11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</row>
    <row r="167" spans="2:11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</row>
    <row r="168" spans="2:11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2:11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2:11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2:11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</row>
    <row r="172" spans="2:11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2:11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2:11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2:11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2:11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2:11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2:11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2:11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2:11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2:11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2:11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2:11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2:11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2:11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2:11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2:11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2:11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2:11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2:11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2:11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2:11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2:11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2:11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2:11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2:11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2:11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2:11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2:11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2:11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2:11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2:11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2:11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2:11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2:11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2:11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2:11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2:11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2:11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2:11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2:11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2:11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2:11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2:11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2:11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2:11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2:11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2:11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2:11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2:11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2:11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2:11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2:11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2:11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2:11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2:11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2:11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2:11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2:11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2:11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2:11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2:11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2:11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2:11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2:11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2:11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2:11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2:11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2:1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2:11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2:11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2:11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2:11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2:11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2:11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2:11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2:11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2:11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2:11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2:11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2:11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2:11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2:11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2:11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2:11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2:11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2:11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2:11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</row>
    <row r="259" spans="2:11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</row>
    <row r="260" spans="2:11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2:11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2:11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2:11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</row>
    <row r="264" spans="2:11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2:11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</row>
    <row r="266" spans="2:11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2:11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2:11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2:11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2:11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</row>
    <row r="271" spans="2:11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</row>
    <row r="272" spans="2:11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</row>
    <row r="273" spans="2:11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</row>
    <row r="274" spans="2:11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</row>
    <row r="275" spans="2:11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</row>
    <row r="276" spans="2:11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</row>
    <row r="277" spans="2:11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</row>
    <row r="278" spans="2:11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</row>
    <row r="279" spans="2:11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</row>
    <row r="280" spans="2:11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</row>
    <row r="281" spans="2:11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</row>
    <row r="282" spans="2:11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</row>
    <row r="283" spans="2:11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</row>
    <row r="284" spans="2:11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</row>
    <row r="285" spans="2:11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</row>
    <row r="286" spans="2:11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</row>
    <row r="287" spans="2:11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</row>
    <row r="288" spans="2:11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</row>
    <row r="289" spans="2:11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</row>
    <row r="290" spans="2:11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</row>
    <row r="291" spans="2:11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</row>
    <row r="292" spans="2:11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</row>
    <row r="293" spans="2:11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</row>
    <row r="294" spans="2:11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2:11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2:11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</row>
    <row r="297" spans="2:11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2:11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</row>
    <row r="299" spans="2:11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2:11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</row>
    <row r="301" spans="2:11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</row>
    <row r="302" spans="2:11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</row>
    <row r="303" spans="2:11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</row>
    <row r="304" spans="2:11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</row>
    <row r="305" spans="2:11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</row>
    <row r="306" spans="2:11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</row>
    <row r="307" spans="2:11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</row>
    <row r="308" spans="2:11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</row>
    <row r="309" spans="2:11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</row>
    <row r="310" spans="2:11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</row>
    <row r="311" spans="2:11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</row>
    <row r="312" spans="2:11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</row>
    <row r="313" spans="2:11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</row>
    <row r="314" spans="2:11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</row>
    <row r="315" spans="2:11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</row>
    <row r="316" spans="2:11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</row>
    <row r="317" spans="2:11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</row>
    <row r="318" spans="2:11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</row>
    <row r="319" spans="2:11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</row>
    <row r="320" spans="2:11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</row>
    <row r="321" spans="2:11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</row>
    <row r="322" spans="2:11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</row>
    <row r="323" spans="2:11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</row>
    <row r="324" spans="2:11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</row>
    <row r="325" spans="2:11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</row>
    <row r="326" spans="2:11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</row>
    <row r="327" spans="2:11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2:11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</row>
    <row r="329" spans="2:11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</row>
    <row r="330" spans="2:11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</row>
    <row r="331" spans="2:11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</row>
    <row r="332" spans="2:11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2:11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</row>
    <row r="334" spans="2:11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</row>
    <row r="335" spans="2:11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</row>
    <row r="336" spans="2:11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</row>
    <row r="337" spans="2:11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</row>
    <row r="338" spans="2:11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</row>
    <row r="339" spans="2:11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</row>
    <row r="340" spans="2:11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</row>
    <row r="341" spans="2:11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</row>
    <row r="342" spans="2:11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</row>
    <row r="343" spans="2:11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</row>
    <row r="344" spans="2:11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</row>
    <row r="345" spans="2:11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</row>
    <row r="346" spans="2:11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</row>
    <row r="347" spans="2:11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</row>
    <row r="348" spans="2:11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</row>
    <row r="349" spans="2:11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</row>
    <row r="350" spans="2:11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</row>
    <row r="351" spans="2:11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</row>
    <row r="352" spans="2:11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2:11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2:11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2:11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</row>
    <row r="356" spans="2:11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2:11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</row>
    <row r="358" spans="2:11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2:11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2:11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2:11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2:1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2:1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2:1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2:11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2:11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2:11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2:11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2:11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2:1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2:1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2:1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2:1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2:1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2:1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2:1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2:1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2:1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2:1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2:1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2:1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2:1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2:1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2:1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2:1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2:1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2:1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2:1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2:1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2:1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2:1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2:1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2:1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2:1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2:1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2:1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2:1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2:1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2:1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2:1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2:1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2:1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2:1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2:1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2:1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2:1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2:1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2:1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2:1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2:1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2:1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2:1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2:1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2:1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2:1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2:1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2:1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2:1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2:1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2:1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2:1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2:1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2:1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2:1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2:1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2:1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2:1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2:1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2:1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2:1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2:1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2:1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2:1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2:1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2:1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2:1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2:1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2:1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2:1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2:1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2:1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2:1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2:1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2:1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2:1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2:1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2:1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2:1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2:1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2:1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2:1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2:1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2:1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2:1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2:1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2:1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2:1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2:1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2:1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2:11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</row>
    <row r="461" spans="2:11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</row>
    <row r="462" spans="2:11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2:11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</row>
    <row r="464" spans="2:11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</row>
    <row r="465" spans="2:11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</row>
    <row r="466" spans="2:11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</row>
    <row r="467" spans="2:11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</row>
    <row r="468" spans="2:11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</row>
    <row r="469" spans="2:11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</row>
    <row r="470" spans="2:11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</row>
    <row r="471" spans="2:11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</row>
    <row r="472" spans="2:11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</row>
    <row r="473" spans="2:11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</row>
    <row r="474" spans="2:11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</row>
    <row r="475" spans="2:11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</row>
    <row r="476" spans="2:11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</row>
    <row r="477" spans="2:11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</row>
    <row r="478" spans="2:11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</row>
    <row r="479" spans="2:11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</row>
    <row r="480" spans="2:11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</row>
    <row r="481" spans="2:11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</row>
    <row r="482" spans="2:11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</row>
    <row r="483" spans="2:11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</row>
    <row r="484" spans="2:11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</row>
    <row r="485" spans="2:11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</row>
    <row r="486" spans="2:11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</row>
    <row r="487" spans="2:11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2:11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</row>
    <row r="489" spans="2:11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</row>
    <row r="490" spans="2:11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</row>
    <row r="491" spans="2:11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</row>
    <row r="492" spans="2:11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</row>
    <row r="493" spans="2:11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</row>
    <row r="494" spans="2:11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</row>
    <row r="495" spans="2:11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</row>
    <row r="496" spans="2:11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</row>
    <row r="497" spans="2:11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</row>
    <row r="498" spans="2:11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</row>
    <row r="499" spans="2:11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</row>
    <row r="500" spans="2:11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</row>
    <row r="501" spans="2:11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</row>
    <row r="502" spans="2:11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</row>
    <row r="503" spans="2:11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</row>
    <row r="504" spans="2:11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</row>
    <row r="505" spans="2:11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</row>
    <row r="506" spans="2:11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</row>
    <row r="507" spans="2:11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</row>
    <row r="508" spans="2:11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</row>
    <row r="509" spans="2:11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</row>
    <row r="510" spans="2:11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</row>
    <row r="511" spans="2:11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</row>
    <row r="512" spans="2:11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</row>
    <row r="513" spans="2:11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</row>
    <row r="514" spans="2:11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</row>
    <row r="515" spans="2:11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</row>
    <row r="516" spans="2:11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</row>
    <row r="517" spans="2:11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</row>
    <row r="518" spans="2:11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</row>
    <row r="519" spans="2:11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</row>
    <row r="520" spans="2:11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</row>
    <row r="521" spans="2:11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</row>
    <row r="522" spans="2:11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</row>
    <row r="523" spans="2:11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</row>
    <row r="524" spans="2:11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</row>
    <row r="525" spans="2:11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</row>
    <row r="526" spans="2:11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</row>
    <row r="527" spans="2:11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</row>
    <row r="528" spans="2:11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</row>
    <row r="529" spans="2:11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</row>
    <row r="530" spans="2:11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</row>
    <row r="531" spans="2:11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</row>
    <row r="532" spans="2:11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</row>
    <row r="533" spans="2:11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</row>
    <row r="534" spans="2:11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</row>
    <row r="535" spans="2:11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</row>
    <row r="536" spans="2:11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</row>
    <row r="537" spans="2:11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</row>
    <row r="538" spans="2:11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</row>
    <row r="539" spans="2:11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</row>
    <row r="540" spans="2:11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</row>
    <row r="541" spans="2:11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</row>
    <row r="542" spans="2:11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</row>
    <row r="543" spans="2:11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</row>
    <row r="544" spans="2:11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</row>
    <row r="545" spans="2:11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</row>
    <row r="546" spans="2:11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</row>
    <row r="547" spans="2:11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</row>
    <row r="548" spans="2:11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</row>
    <row r="549" spans="2:11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</row>
    <row r="550" spans="2:11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</row>
    <row r="551" spans="2:11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</row>
    <row r="552" spans="2:11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</row>
    <row r="553" spans="2:11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</row>
    <row r="554" spans="2:11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</row>
    <row r="555" spans="2:11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</row>
    <row r="556" spans="2:11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</row>
    <row r="557" spans="2:11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</row>
    <row r="558" spans="2:11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</row>
    <row r="559" spans="2:11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</row>
    <row r="560" spans="2:11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</row>
    <row r="561" spans="2:11">
      <c r="B561" s="117"/>
      <c r="C561" s="118"/>
      <c r="D561" s="118"/>
      <c r="E561" s="118"/>
      <c r="F561" s="118"/>
      <c r="G561" s="118"/>
      <c r="H561" s="118"/>
      <c r="I561" s="118"/>
      <c r="J561" s="118"/>
      <c r="K561" s="118"/>
    </row>
    <row r="562" spans="2:11">
      <c r="B562" s="117"/>
      <c r="C562" s="118"/>
      <c r="D562" s="118"/>
      <c r="E562" s="118"/>
      <c r="F562" s="118"/>
      <c r="G562" s="118"/>
      <c r="H562" s="118"/>
      <c r="I562" s="118"/>
      <c r="J562" s="118"/>
      <c r="K562" s="118"/>
    </row>
    <row r="563" spans="2:11">
      <c r="B563" s="117"/>
      <c r="C563" s="118"/>
      <c r="D563" s="118"/>
      <c r="E563" s="118"/>
      <c r="F563" s="118"/>
      <c r="G563" s="118"/>
      <c r="H563" s="118"/>
      <c r="I563" s="118"/>
      <c r="J563" s="118"/>
      <c r="K563" s="118"/>
    </row>
    <row r="564" spans="2:11">
      <c r="B564" s="117"/>
      <c r="C564" s="118"/>
      <c r="D564" s="118"/>
      <c r="E564" s="118"/>
      <c r="F564" s="118"/>
      <c r="G564" s="118"/>
      <c r="H564" s="118"/>
      <c r="I564" s="118"/>
      <c r="J564" s="118"/>
      <c r="K564" s="118"/>
    </row>
    <row r="565" spans="2:11">
      <c r="B565" s="117"/>
      <c r="C565" s="117"/>
      <c r="D565" s="117"/>
      <c r="E565" s="118"/>
      <c r="F565" s="118"/>
      <c r="G565" s="118"/>
      <c r="H565" s="118"/>
      <c r="I565" s="118"/>
      <c r="J565" s="118"/>
      <c r="K565" s="118"/>
    </row>
    <row r="566" spans="2:11">
      <c r="B566" s="117"/>
      <c r="C566" s="117"/>
      <c r="D566" s="117"/>
      <c r="E566" s="118"/>
      <c r="F566" s="118"/>
      <c r="G566" s="118"/>
      <c r="H566" s="118"/>
      <c r="I566" s="118"/>
      <c r="J566" s="118"/>
      <c r="K566" s="118"/>
    </row>
    <row r="567" spans="2:11">
      <c r="B567" s="117"/>
      <c r="C567" s="117"/>
      <c r="D567" s="117"/>
      <c r="E567" s="118"/>
      <c r="F567" s="118"/>
      <c r="G567" s="118"/>
      <c r="H567" s="118"/>
      <c r="I567" s="118"/>
      <c r="J567" s="118"/>
      <c r="K567" s="118"/>
    </row>
    <row r="568" spans="2:11">
      <c r="B568" s="117"/>
      <c r="C568" s="117"/>
      <c r="D568" s="117"/>
      <c r="E568" s="118"/>
      <c r="F568" s="118"/>
      <c r="G568" s="118"/>
      <c r="H568" s="118"/>
      <c r="I568" s="118"/>
      <c r="J568" s="118"/>
      <c r="K568" s="118"/>
    </row>
    <row r="569" spans="2:11">
      <c r="B569" s="117"/>
      <c r="C569" s="117"/>
      <c r="D569" s="117"/>
      <c r="E569" s="118"/>
      <c r="F569" s="118"/>
      <c r="G569" s="118"/>
      <c r="H569" s="118"/>
      <c r="I569" s="118"/>
      <c r="J569" s="118"/>
      <c r="K569" s="118"/>
    </row>
    <row r="570" spans="2:11">
      <c r="B570" s="117"/>
      <c r="C570" s="117"/>
      <c r="D570" s="117"/>
      <c r="E570" s="118"/>
      <c r="F570" s="118"/>
      <c r="G570" s="118"/>
      <c r="H570" s="118"/>
      <c r="I570" s="118"/>
      <c r="J570" s="118"/>
      <c r="K570" s="118"/>
    </row>
    <row r="571" spans="2:11">
      <c r="B571" s="117"/>
      <c r="C571" s="117"/>
      <c r="D571" s="117"/>
      <c r="E571" s="118"/>
      <c r="F571" s="118"/>
      <c r="G571" s="118"/>
      <c r="H571" s="118"/>
      <c r="I571" s="118"/>
      <c r="J571" s="118"/>
      <c r="K571" s="118"/>
    </row>
    <row r="572" spans="2:11">
      <c r="B572" s="117"/>
      <c r="C572" s="117"/>
      <c r="D572" s="117"/>
      <c r="E572" s="118"/>
      <c r="F572" s="118"/>
      <c r="G572" s="118"/>
      <c r="H572" s="118"/>
      <c r="I572" s="118"/>
      <c r="J572" s="118"/>
      <c r="K572" s="118"/>
    </row>
    <row r="573" spans="2:11">
      <c r="B573" s="117"/>
      <c r="C573" s="117"/>
      <c r="D573" s="117"/>
      <c r="E573" s="118"/>
      <c r="F573" s="118"/>
      <c r="G573" s="118"/>
      <c r="H573" s="118"/>
      <c r="I573" s="118"/>
      <c r="J573" s="118"/>
      <c r="K573" s="118"/>
    </row>
    <row r="574" spans="2:11">
      <c r="B574" s="117"/>
      <c r="C574" s="117"/>
      <c r="D574" s="117"/>
      <c r="E574" s="118"/>
      <c r="F574" s="118"/>
      <c r="G574" s="118"/>
      <c r="H574" s="118"/>
      <c r="I574" s="118"/>
      <c r="J574" s="118"/>
      <c r="K574" s="118"/>
    </row>
    <row r="575" spans="2:11">
      <c r="B575" s="117"/>
      <c r="C575" s="117"/>
      <c r="D575" s="117"/>
      <c r="E575" s="118"/>
      <c r="F575" s="118"/>
      <c r="G575" s="118"/>
      <c r="H575" s="118"/>
      <c r="I575" s="118"/>
      <c r="J575" s="118"/>
      <c r="K575" s="118"/>
    </row>
    <row r="576" spans="2:11">
      <c r="B576" s="117"/>
      <c r="C576" s="117"/>
      <c r="D576" s="117"/>
      <c r="E576" s="118"/>
      <c r="F576" s="118"/>
      <c r="G576" s="118"/>
      <c r="H576" s="118"/>
      <c r="I576" s="118"/>
      <c r="J576" s="118"/>
      <c r="K576" s="118"/>
    </row>
    <row r="577" spans="2:11">
      <c r="B577" s="117"/>
      <c r="C577" s="117"/>
      <c r="D577" s="117"/>
      <c r="E577" s="118"/>
      <c r="F577" s="118"/>
      <c r="G577" s="118"/>
      <c r="H577" s="118"/>
      <c r="I577" s="118"/>
      <c r="J577" s="118"/>
      <c r="K577" s="118"/>
    </row>
    <row r="578" spans="2:11">
      <c r="B578" s="117"/>
      <c r="C578" s="117"/>
      <c r="D578" s="117"/>
      <c r="E578" s="118"/>
      <c r="F578" s="118"/>
      <c r="G578" s="118"/>
      <c r="H578" s="118"/>
      <c r="I578" s="118"/>
      <c r="J578" s="118"/>
      <c r="K578" s="118"/>
    </row>
    <row r="579" spans="2:11">
      <c r="B579" s="117"/>
      <c r="C579" s="117"/>
      <c r="D579" s="117"/>
      <c r="E579" s="118"/>
      <c r="F579" s="118"/>
      <c r="G579" s="118"/>
      <c r="H579" s="118"/>
      <c r="I579" s="118"/>
      <c r="J579" s="118"/>
      <c r="K579" s="118"/>
    </row>
    <row r="580" spans="2:11">
      <c r="B580" s="117"/>
      <c r="C580" s="117"/>
      <c r="D580" s="117"/>
      <c r="E580" s="118"/>
      <c r="F580" s="118"/>
      <c r="G580" s="118"/>
      <c r="H580" s="118"/>
      <c r="I580" s="118"/>
      <c r="J580" s="118"/>
      <c r="K580" s="118"/>
    </row>
    <row r="581" spans="2:11">
      <c r="B581" s="117"/>
      <c r="C581" s="117"/>
      <c r="D581" s="117"/>
      <c r="E581" s="118"/>
      <c r="F581" s="118"/>
      <c r="G581" s="118"/>
      <c r="H581" s="118"/>
      <c r="I581" s="118"/>
      <c r="J581" s="118"/>
      <c r="K581" s="118"/>
    </row>
    <row r="582" spans="2:11">
      <c r="B582" s="117"/>
      <c r="C582" s="117"/>
      <c r="D582" s="117"/>
      <c r="E582" s="118"/>
      <c r="F582" s="118"/>
      <c r="G582" s="118"/>
      <c r="H582" s="118"/>
      <c r="I582" s="118"/>
      <c r="J582" s="118"/>
      <c r="K582" s="118"/>
    </row>
    <row r="583" spans="2:11">
      <c r="B583" s="117"/>
      <c r="C583" s="117"/>
      <c r="D583" s="117"/>
      <c r="E583" s="118"/>
      <c r="F583" s="118"/>
      <c r="G583" s="118"/>
      <c r="H583" s="118"/>
      <c r="I583" s="118"/>
      <c r="J583" s="118"/>
      <c r="K583" s="118"/>
    </row>
    <row r="584" spans="2:11">
      <c r="B584" s="117"/>
      <c r="C584" s="117"/>
      <c r="D584" s="117"/>
      <c r="E584" s="118"/>
      <c r="F584" s="118"/>
      <c r="G584" s="118"/>
      <c r="H584" s="118"/>
      <c r="I584" s="118"/>
      <c r="J584" s="118"/>
      <c r="K584" s="118"/>
    </row>
    <row r="585" spans="2:11">
      <c r="B585" s="117"/>
      <c r="C585" s="117"/>
      <c r="D585" s="117"/>
      <c r="E585" s="118"/>
      <c r="F585" s="118"/>
      <c r="G585" s="118"/>
      <c r="H585" s="118"/>
      <c r="I585" s="118"/>
      <c r="J585" s="118"/>
      <c r="K585" s="118"/>
    </row>
    <row r="586" spans="2:11">
      <c r="B586" s="117"/>
      <c r="C586" s="117"/>
      <c r="D586" s="117"/>
      <c r="E586" s="118"/>
      <c r="F586" s="118"/>
      <c r="G586" s="118"/>
      <c r="H586" s="118"/>
      <c r="I586" s="118"/>
      <c r="J586" s="118"/>
      <c r="K586" s="118"/>
    </row>
    <row r="587" spans="2:11">
      <c r="B587" s="117"/>
      <c r="C587" s="117"/>
      <c r="D587" s="117"/>
      <c r="E587" s="118"/>
      <c r="F587" s="118"/>
      <c r="G587" s="118"/>
      <c r="H587" s="118"/>
      <c r="I587" s="118"/>
      <c r="J587" s="118"/>
      <c r="K587" s="118"/>
    </row>
    <row r="588" spans="2:11">
      <c r="B588" s="117"/>
      <c r="C588" s="117"/>
      <c r="D588" s="117"/>
      <c r="E588" s="118"/>
      <c r="F588" s="118"/>
      <c r="G588" s="118"/>
      <c r="H588" s="118"/>
      <c r="I588" s="118"/>
      <c r="J588" s="118"/>
      <c r="K588" s="118"/>
    </row>
    <row r="589" spans="2:11">
      <c r="B589" s="117"/>
      <c r="C589" s="117"/>
      <c r="D589" s="117"/>
      <c r="E589" s="118"/>
      <c r="F589" s="118"/>
      <c r="G589" s="118"/>
      <c r="H589" s="118"/>
      <c r="I589" s="118"/>
      <c r="J589" s="118"/>
      <c r="K589" s="118"/>
    </row>
    <row r="590" spans="2:11">
      <c r="B590" s="117"/>
      <c r="C590" s="117"/>
      <c r="D590" s="117"/>
      <c r="E590" s="118"/>
      <c r="F590" s="118"/>
      <c r="G590" s="118"/>
      <c r="H590" s="118"/>
      <c r="I590" s="118"/>
      <c r="J590" s="118"/>
      <c r="K590" s="118"/>
    </row>
    <row r="591" spans="2:11">
      <c r="B591" s="117"/>
      <c r="C591" s="117"/>
      <c r="D591" s="117"/>
      <c r="E591" s="118"/>
      <c r="F591" s="118"/>
      <c r="G591" s="118"/>
      <c r="H591" s="118"/>
      <c r="I591" s="118"/>
      <c r="J591" s="118"/>
      <c r="K591" s="118"/>
    </row>
    <row r="592" spans="2:11">
      <c r="B592" s="117"/>
      <c r="C592" s="117"/>
      <c r="D592" s="117"/>
      <c r="E592" s="118"/>
      <c r="F592" s="118"/>
      <c r="G592" s="118"/>
      <c r="H592" s="118"/>
      <c r="I592" s="118"/>
      <c r="J592" s="118"/>
      <c r="K592" s="118"/>
    </row>
    <row r="593" spans="2:11">
      <c r="B593" s="117"/>
      <c r="C593" s="117"/>
      <c r="D593" s="117"/>
      <c r="E593" s="118"/>
      <c r="F593" s="118"/>
      <c r="G593" s="118"/>
      <c r="H593" s="118"/>
      <c r="I593" s="118"/>
      <c r="J593" s="118"/>
      <c r="K593" s="118"/>
    </row>
    <row r="594" spans="2:11">
      <c r="B594" s="117"/>
      <c r="C594" s="117"/>
      <c r="D594" s="117"/>
      <c r="E594" s="118"/>
      <c r="F594" s="118"/>
      <c r="G594" s="118"/>
      <c r="H594" s="118"/>
      <c r="I594" s="118"/>
      <c r="J594" s="118"/>
      <c r="K594" s="118"/>
    </row>
    <row r="595" spans="2:11">
      <c r="B595" s="117"/>
      <c r="C595" s="117"/>
      <c r="D595" s="117"/>
      <c r="E595" s="118"/>
      <c r="F595" s="118"/>
      <c r="G595" s="118"/>
      <c r="H595" s="118"/>
      <c r="I595" s="118"/>
      <c r="J595" s="118"/>
      <c r="K595" s="118"/>
    </row>
    <row r="596" spans="2:11">
      <c r="B596" s="117"/>
      <c r="C596" s="117"/>
      <c r="D596" s="117"/>
      <c r="E596" s="118"/>
      <c r="F596" s="118"/>
      <c r="G596" s="118"/>
      <c r="H596" s="118"/>
      <c r="I596" s="118"/>
      <c r="J596" s="118"/>
      <c r="K596" s="118"/>
    </row>
    <row r="597" spans="2:11">
      <c r="B597" s="117"/>
      <c r="C597" s="117"/>
      <c r="D597" s="117"/>
      <c r="E597" s="118"/>
      <c r="F597" s="118"/>
      <c r="G597" s="118"/>
      <c r="H597" s="118"/>
      <c r="I597" s="118"/>
      <c r="J597" s="118"/>
      <c r="K597" s="118"/>
    </row>
    <row r="598" spans="2:11">
      <c r="B598" s="117"/>
      <c r="C598" s="117"/>
      <c r="D598" s="117"/>
      <c r="E598" s="118"/>
      <c r="F598" s="118"/>
      <c r="G598" s="118"/>
      <c r="H598" s="118"/>
      <c r="I598" s="118"/>
      <c r="J598" s="118"/>
      <c r="K598" s="118"/>
    </row>
    <row r="599" spans="2:11">
      <c r="B599" s="117"/>
      <c r="C599" s="117"/>
      <c r="D599" s="117"/>
      <c r="E599" s="118"/>
      <c r="F599" s="118"/>
      <c r="G599" s="118"/>
      <c r="H599" s="118"/>
      <c r="I599" s="118"/>
      <c r="J599" s="118"/>
      <c r="K599" s="118"/>
    </row>
    <row r="600" spans="2:11">
      <c r="B600" s="117"/>
      <c r="C600" s="117"/>
      <c r="D600" s="117"/>
      <c r="E600" s="118"/>
      <c r="F600" s="118"/>
      <c r="G600" s="118"/>
      <c r="H600" s="118"/>
      <c r="I600" s="118"/>
      <c r="J600" s="118"/>
      <c r="K600" s="118"/>
    </row>
    <row r="601" spans="2:11">
      <c r="B601" s="117"/>
      <c r="C601" s="117"/>
      <c r="D601" s="117"/>
      <c r="E601" s="118"/>
      <c r="F601" s="118"/>
      <c r="G601" s="118"/>
      <c r="H601" s="118"/>
      <c r="I601" s="118"/>
      <c r="J601" s="118"/>
      <c r="K601" s="118"/>
    </row>
    <row r="602" spans="2:11">
      <c r="B602" s="117"/>
      <c r="C602" s="117"/>
      <c r="D602" s="117"/>
      <c r="E602" s="118"/>
      <c r="F602" s="118"/>
      <c r="G602" s="118"/>
      <c r="H602" s="118"/>
      <c r="I602" s="118"/>
      <c r="J602" s="118"/>
      <c r="K602" s="118"/>
    </row>
    <row r="603" spans="2:11">
      <c r="B603" s="117"/>
      <c r="C603" s="117"/>
      <c r="D603" s="117"/>
      <c r="E603" s="118"/>
      <c r="F603" s="118"/>
      <c r="G603" s="118"/>
      <c r="H603" s="118"/>
      <c r="I603" s="118"/>
      <c r="J603" s="118"/>
      <c r="K603" s="118"/>
    </row>
    <row r="604" spans="2:11">
      <c r="B604" s="117"/>
      <c r="C604" s="117"/>
      <c r="D604" s="117"/>
      <c r="E604" s="118"/>
      <c r="F604" s="118"/>
      <c r="G604" s="118"/>
      <c r="H604" s="118"/>
      <c r="I604" s="118"/>
      <c r="J604" s="118"/>
      <c r="K604" s="118"/>
    </row>
    <row r="605" spans="2:11">
      <c r="B605" s="117"/>
      <c r="C605" s="117"/>
      <c r="D605" s="117"/>
      <c r="E605" s="118"/>
      <c r="F605" s="118"/>
      <c r="G605" s="118"/>
      <c r="H605" s="118"/>
      <c r="I605" s="118"/>
      <c r="J605" s="118"/>
      <c r="K605" s="118"/>
    </row>
    <row r="606" spans="2:11">
      <c r="B606" s="117"/>
      <c r="C606" s="117"/>
      <c r="D606" s="117"/>
      <c r="E606" s="118"/>
      <c r="F606" s="118"/>
      <c r="G606" s="118"/>
      <c r="H606" s="118"/>
      <c r="I606" s="118"/>
      <c r="J606" s="118"/>
      <c r="K606" s="118"/>
    </row>
    <row r="607" spans="2:11">
      <c r="B607" s="117"/>
      <c r="C607" s="117"/>
      <c r="D607" s="117"/>
      <c r="E607" s="118"/>
      <c r="F607" s="118"/>
      <c r="G607" s="118"/>
      <c r="H607" s="118"/>
      <c r="I607" s="118"/>
      <c r="J607" s="118"/>
      <c r="K607" s="118"/>
    </row>
    <row r="608" spans="2:11">
      <c r="B608" s="117"/>
      <c r="C608" s="117"/>
      <c r="D608" s="117"/>
      <c r="E608" s="118"/>
      <c r="F608" s="118"/>
      <c r="G608" s="118"/>
      <c r="H608" s="118"/>
      <c r="I608" s="118"/>
      <c r="J608" s="118"/>
      <c r="K608" s="118"/>
    </row>
    <row r="609" spans="2:11">
      <c r="B609" s="117"/>
      <c r="C609" s="117"/>
      <c r="D609" s="117"/>
      <c r="E609" s="118"/>
      <c r="F609" s="118"/>
      <c r="G609" s="118"/>
      <c r="H609" s="118"/>
      <c r="I609" s="118"/>
      <c r="J609" s="118"/>
      <c r="K609" s="118"/>
    </row>
    <row r="610" spans="2:11">
      <c r="B610" s="117"/>
      <c r="C610" s="117"/>
      <c r="D610" s="117"/>
      <c r="E610" s="118"/>
      <c r="F610" s="118"/>
      <c r="G610" s="118"/>
      <c r="H610" s="118"/>
      <c r="I610" s="118"/>
      <c r="J610" s="118"/>
      <c r="K610" s="118"/>
    </row>
    <row r="611" spans="2:11">
      <c r="B611" s="117"/>
      <c r="C611" s="117"/>
      <c r="D611" s="117"/>
      <c r="E611" s="118"/>
      <c r="F611" s="118"/>
      <c r="G611" s="118"/>
      <c r="H611" s="118"/>
      <c r="I611" s="118"/>
      <c r="J611" s="118"/>
      <c r="K611" s="118"/>
    </row>
    <row r="612" spans="2:11">
      <c r="B612" s="117"/>
      <c r="C612" s="117"/>
      <c r="D612" s="117"/>
      <c r="E612" s="118"/>
      <c r="F612" s="118"/>
      <c r="G612" s="118"/>
      <c r="H612" s="118"/>
      <c r="I612" s="118"/>
      <c r="J612" s="118"/>
      <c r="K612" s="118"/>
    </row>
    <row r="613" spans="2:11">
      <c r="B613" s="117"/>
      <c r="C613" s="117"/>
      <c r="D613" s="117"/>
      <c r="E613" s="118"/>
      <c r="F613" s="118"/>
      <c r="G613" s="118"/>
      <c r="H613" s="118"/>
      <c r="I613" s="118"/>
      <c r="J613" s="118"/>
      <c r="K613" s="118"/>
    </row>
    <row r="614" spans="2:11">
      <c r="B614" s="117"/>
      <c r="C614" s="117"/>
      <c r="D614" s="117"/>
      <c r="E614" s="118"/>
      <c r="F614" s="118"/>
      <c r="G614" s="118"/>
      <c r="H614" s="118"/>
      <c r="I614" s="118"/>
      <c r="J614" s="118"/>
      <c r="K614" s="118"/>
    </row>
    <row r="615" spans="2:11">
      <c r="B615" s="117"/>
      <c r="C615" s="117"/>
      <c r="D615" s="117"/>
      <c r="E615" s="118"/>
      <c r="F615" s="118"/>
      <c r="G615" s="118"/>
      <c r="H615" s="118"/>
      <c r="I615" s="118"/>
      <c r="J615" s="118"/>
      <c r="K615" s="118"/>
    </row>
    <row r="616" spans="2:11">
      <c r="B616" s="117"/>
      <c r="C616" s="117"/>
      <c r="D616" s="117"/>
      <c r="E616" s="118"/>
      <c r="F616" s="118"/>
      <c r="G616" s="118"/>
      <c r="H616" s="118"/>
      <c r="I616" s="118"/>
      <c r="J616" s="118"/>
      <c r="K616" s="118"/>
    </row>
    <row r="617" spans="2:11">
      <c r="B617" s="117"/>
      <c r="C617" s="117"/>
      <c r="D617" s="117"/>
      <c r="E617" s="118"/>
      <c r="F617" s="118"/>
      <c r="G617" s="118"/>
      <c r="H617" s="118"/>
      <c r="I617" s="118"/>
      <c r="J617" s="118"/>
      <c r="K617" s="118"/>
    </row>
    <row r="618" spans="2:11">
      <c r="B618" s="117"/>
      <c r="C618" s="117"/>
      <c r="D618" s="117"/>
      <c r="E618" s="118"/>
      <c r="F618" s="118"/>
      <c r="G618" s="118"/>
      <c r="H618" s="118"/>
      <c r="I618" s="118"/>
      <c r="J618" s="118"/>
      <c r="K618" s="118"/>
    </row>
    <row r="619" spans="2:11">
      <c r="B619" s="117"/>
      <c r="C619" s="117"/>
      <c r="D619" s="117"/>
      <c r="E619" s="118"/>
      <c r="F619" s="118"/>
      <c r="G619" s="118"/>
      <c r="H619" s="118"/>
      <c r="I619" s="118"/>
      <c r="J619" s="118"/>
      <c r="K619" s="118"/>
    </row>
    <row r="620" spans="2:11">
      <c r="B620" s="117"/>
      <c r="C620" s="117"/>
      <c r="D620" s="117"/>
      <c r="E620" s="118"/>
      <c r="F620" s="118"/>
      <c r="G620" s="118"/>
      <c r="H620" s="118"/>
      <c r="I620" s="118"/>
      <c r="J620" s="118"/>
      <c r="K620" s="118"/>
    </row>
    <row r="621" spans="2:11">
      <c r="B621" s="117"/>
      <c r="C621" s="117"/>
      <c r="D621" s="117"/>
      <c r="E621" s="118"/>
      <c r="F621" s="118"/>
      <c r="G621" s="118"/>
      <c r="H621" s="118"/>
      <c r="I621" s="118"/>
      <c r="J621" s="118"/>
      <c r="K621" s="118"/>
    </row>
    <row r="622" spans="2:11">
      <c r="B622" s="117"/>
      <c r="C622" s="117"/>
      <c r="D622" s="117"/>
      <c r="E622" s="118"/>
      <c r="F622" s="118"/>
      <c r="G622" s="118"/>
      <c r="H622" s="118"/>
      <c r="I622" s="118"/>
      <c r="J622" s="118"/>
      <c r="K622" s="118"/>
    </row>
    <row r="623" spans="2:11">
      <c r="B623" s="117"/>
      <c r="C623" s="117"/>
      <c r="D623" s="117"/>
      <c r="E623" s="118"/>
      <c r="F623" s="118"/>
      <c r="G623" s="118"/>
      <c r="H623" s="118"/>
      <c r="I623" s="118"/>
      <c r="J623" s="118"/>
      <c r="K623" s="118"/>
    </row>
    <row r="624" spans="2:11">
      <c r="B624" s="117"/>
      <c r="C624" s="117"/>
      <c r="D624" s="117"/>
      <c r="E624" s="118"/>
      <c r="F624" s="118"/>
      <c r="G624" s="118"/>
      <c r="H624" s="118"/>
      <c r="I624" s="118"/>
      <c r="J624" s="118"/>
      <c r="K624" s="118"/>
    </row>
    <row r="625" spans="2:11">
      <c r="B625" s="117"/>
      <c r="C625" s="117"/>
      <c r="D625" s="117"/>
      <c r="E625" s="118"/>
      <c r="F625" s="118"/>
      <c r="G625" s="118"/>
      <c r="H625" s="118"/>
      <c r="I625" s="118"/>
      <c r="J625" s="118"/>
      <c r="K625" s="118"/>
    </row>
    <row r="626" spans="2:11">
      <c r="B626" s="117"/>
      <c r="C626" s="117"/>
      <c r="D626" s="117"/>
      <c r="E626" s="118"/>
      <c r="F626" s="118"/>
      <c r="G626" s="118"/>
      <c r="H626" s="118"/>
      <c r="I626" s="118"/>
      <c r="J626" s="118"/>
      <c r="K626" s="118"/>
    </row>
    <row r="627" spans="2:11">
      <c r="B627" s="117"/>
      <c r="C627" s="117"/>
      <c r="D627" s="117"/>
      <c r="E627" s="118"/>
      <c r="F627" s="118"/>
      <c r="G627" s="118"/>
      <c r="H627" s="118"/>
      <c r="I627" s="118"/>
      <c r="J627" s="118"/>
      <c r="K627" s="118"/>
    </row>
    <row r="628" spans="2:11">
      <c r="B628" s="117"/>
      <c r="C628" s="117"/>
      <c r="D628" s="117"/>
      <c r="E628" s="118"/>
      <c r="F628" s="118"/>
      <c r="G628" s="118"/>
      <c r="H628" s="118"/>
      <c r="I628" s="118"/>
      <c r="J628" s="118"/>
      <c r="K628" s="118"/>
    </row>
    <row r="629" spans="2:11">
      <c r="B629" s="117"/>
      <c r="C629" s="117"/>
      <c r="D629" s="117"/>
      <c r="E629" s="118"/>
      <c r="F629" s="118"/>
      <c r="G629" s="118"/>
      <c r="H629" s="118"/>
      <c r="I629" s="118"/>
      <c r="J629" s="118"/>
      <c r="K629" s="118"/>
    </row>
    <row r="630" spans="2:11">
      <c r="B630" s="117"/>
      <c r="C630" s="117"/>
      <c r="D630" s="117"/>
      <c r="E630" s="118"/>
      <c r="F630" s="118"/>
      <c r="G630" s="118"/>
      <c r="H630" s="118"/>
      <c r="I630" s="118"/>
      <c r="J630" s="118"/>
      <c r="K630" s="118"/>
    </row>
    <row r="631" spans="2:11">
      <c r="B631" s="117"/>
      <c r="C631" s="117"/>
      <c r="D631" s="117"/>
      <c r="E631" s="118"/>
      <c r="F631" s="118"/>
      <c r="G631" s="118"/>
      <c r="H631" s="118"/>
      <c r="I631" s="118"/>
      <c r="J631" s="118"/>
      <c r="K631" s="118"/>
    </row>
    <row r="632" spans="2:11">
      <c r="B632" s="117"/>
      <c r="C632" s="117"/>
      <c r="D632" s="117"/>
      <c r="E632" s="118"/>
      <c r="F632" s="118"/>
      <c r="G632" s="118"/>
      <c r="H632" s="118"/>
      <c r="I632" s="118"/>
      <c r="J632" s="118"/>
      <c r="K632" s="118"/>
    </row>
    <row r="633" spans="2:11">
      <c r="B633" s="117"/>
      <c r="C633" s="117"/>
      <c r="D633" s="117"/>
      <c r="E633" s="118"/>
      <c r="F633" s="118"/>
      <c r="G633" s="118"/>
      <c r="H633" s="118"/>
      <c r="I633" s="118"/>
      <c r="J633" s="118"/>
      <c r="K633" s="118"/>
    </row>
    <row r="634" spans="2:11">
      <c r="B634" s="117"/>
      <c r="C634" s="117"/>
      <c r="D634" s="117"/>
      <c r="E634" s="118"/>
      <c r="F634" s="118"/>
      <c r="G634" s="118"/>
      <c r="H634" s="118"/>
      <c r="I634" s="118"/>
      <c r="J634" s="118"/>
      <c r="K634" s="118"/>
    </row>
    <row r="635" spans="2:11">
      <c r="B635" s="117"/>
      <c r="C635" s="117"/>
      <c r="D635" s="117"/>
      <c r="E635" s="118"/>
      <c r="F635" s="118"/>
      <c r="G635" s="118"/>
      <c r="H635" s="118"/>
      <c r="I635" s="118"/>
      <c r="J635" s="118"/>
      <c r="K635" s="118"/>
    </row>
    <row r="636" spans="2:11">
      <c r="B636" s="117"/>
      <c r="C636" s="117"/>
      <c r="D636" s="117"/>
      <c r="E636" s="118"/>
      <c r="F636" s="118"/>
      <c r="G636" s="118"/>
      <c r="H636" s="118"/>
      <c r="I636" s="118"/>
      <c r="J636" s="118"/>
      <c r="K636" s="118"/>
    </row>
    <row r="637" spans="2:11">
      <c r="B637" s="117"/>
      <c r="C637" s="117"/>
      <c r="D637" s="117"/>
      <c r="E637" s="118"/>
      <c r="F637" s="118"/>
      <c r="G637" s="118"/>
      <c r="H637" s="118"/>
      <c r="I637" s="118"/>
      <c r="J637" s="118"/>
      <c r="K637" s="118"/>
    </row>
    <row r="638" spans="2:11">
      <c r="B638" s="117"/>
      <c r="C638" s="117"/>
      <c r="D638" s="117"/>
      <c r="E638" s="118"/>
      <c r="F638" s="118"/>
      <c r="G638" s="118"/>
      <c r="H638" s="118"/>
      <c r="I638" s="118"/>
      <c r="J638" s="118"/>
      <c r="K638" s="118"/>
    </row>
    <row r="639" spans="2:11">
      <c r="B639" s="117"/>
      <c r="C639" s="117"/>
      <c r="D639" s="117"/>
      <c r="E639" s="118"/>
      <c r="F639" s="118"/>
      <c r="G639" s="118"/>
      <c r="H639" s="118"/>
      <c r="I639" s="118"/>
      <c r="J639" s="118"/>
      <c r="K639" s="118"/>
    </row>
    <row r="640" spans="2:11">
      <c r="B640" s="117"/>
      <c r="C640" s="117"/>
      <c r="D640" s="117"/>
      <c r="E640" s="118"/>
      <c r="F640" s="118"/>
      <c r="G640" s="118"/>
      <c r="H640" s="118"/>
      <c r="I640" s="118"/>
      <c r="J640" s="118"/>
      <c r="K640" s="118"/>
    </row>
    <row r="641" spans="2:11">
      <c r="B641" s="117"/>
      <c r="C641" s="117"/>
      <c r="D641" s="117"/>
      <c r="E641" s="118"/>
      <c r="F641" s="118"/>
      <c r="G641" s="118"/>
      <c r="H641" s="118"/>
      <c r="I641" s="118"/>
      <c r="J641" s="118"/>
      <c r="K641" s="118"/>
    </row>
    <row r="642" spans="2:11">
      <c r="B642" s="117"/>
      <c r="C642" s="117"/>
      <c r="D642" s="117"/>
      <c r="E642" s="118"/>
      <c r="F642" s="118"/>
      <c r="G642" s="118"/>
      <c r="H642" s="118"/>
      <c r="I642" s="118"/>
      <c r="J642" s="118"/>
      <c r="K642" s="118"/>
    </row>
    <row r="643" spans="2:11">
      <c r="B643" s="117"/>
      <c r="C643" s="117"/>
      <c r="D643" s="117"/>
      <c r="E643" s="118"/>
      <c r="F643" s="118"/>
      <c r="G643" s="118"/>
      <c r="H643" s="118"/>
      <c r="I643" s="118"/>
      <c r="J643" s="118"/>
      <c r="K643" s="118"/>
    </row>
    <row r="644" spans="2:11">
      <c r="B644" s="117"/>
      <c r="C644" s="117"/>
      <c r="D644" s="117"/>
      <c r="E644" s="118"/>
      <c r="F644" s="118"/>
      <c r="G644" s="118"/>
      <c r="H644" s="118"/>
      <c r="I644" s="118"/>
      <c r="J644" s="118"/>
      <c r="K644" s="118"/>
    </row>
    <row r="645" spans="2:11">
      <c r="B645" s="117"/>
      <c r="C645" s="117"/>
      <c r="D645" s="117"/>
      <c r="E645" s="118"/>
      <c r="F645" s="118"/>
      <c r="G645" s="118"/>
      <c r="H645" s="118"/>
      <c r="I645" s="118"/>
      <c r="J645" s="118"/>
      <c r="K645" s="118"/>
    </row>
    <row r="646" spans="2:11">
      <c r="B646" s="117"/>
      <c r="C646" s="117"/>
      <c r="D646" s="117"/>
      <c r="E646" s="118"/>
      <c r="F646" s="118"/>
      <c r="G646" s="118"/>
      <c r="H646" s="118"/>
      <c r="I646" s="118"/>
      <c r="J646" s="118"/>
      <c r="K646" s="118"/>
    </row>
    <row r="647" spans="2:11">
      <c r="B647" s="117"/>
      <c r="C647" s="117"/>
      <c r="D647" s="117"/>
      <c r="E647" s="118"/>
      <c r="F647" s="118"/>
      <c r="G647" s="118"/>
      <c r="H647" s="118"/>
      <c r="I647" s="118"/>
      <c r="J647" s="118"/>
      <c r="K647" s="118"/>
    </row>
    <row r="648" spans="2:11">
      <c r="B648" s="117"/>
      <c r="C648" s="117"/>
      <c r="D648" s="117"/>
      <c r="E648" s="118"/>
      <c r="F648" s="118"/>
      <c r="G648" s="118"/>
      <c r="H648" s="118"/>
      <c r="I648" s="118"/>
      <c r="J648" s="118"/>
      <c r="K648" s="118"/>
    </row>
    <row r="649" spans="2:11">
      <c r="B649" s="117"/>
      <c r="C649" s="117"/>
      <c r="D649" s="117"/>
      <c r="E649" s="118"/>
      <c r="F649" s="118"/>
      <c r="G649" s="118"/>
      <c r="H649" s="118"/>
      <c r="I649" s="118"/>
      <c r="J649" s="118"/>
      <c r="K649" s="118"/>
    </row>
    <row r="650" spans="2:11">
      <c r="B650" s="117"/>
      <c r="C650" s="117"/>
      <c r="D650" s="117"/>
      <c r="E650" s="118"/>
      <c r="F650" s="118"/>
      <c r="G650" s="118"/>
      <c r="H650" s="118"/>
      <c r="I650" s="118"/>
      <c r="J650" s="118"/>
      <c r="K650" s="118"/>
    </row>
    <row r="651" spans="2:11">
      <c r="B651" s="117"/>
      <c r="C651" s="117"/>
      <c r="D651" s="117"/>
      <c r="E651" s="118"/>
      <c r="F651" s="118"/>
      <c r="G651" s="118"/>
      <c r="H651" s="118"/>
      <c r="I651" s="118"/>
      <c r="J651" s="118"/>
      <c r="K651" s="118"/>
    </row>
    <row r="652" spans="2:11">
      <c r="B652" s="117"/>
      <c r="C652" s="117"/>
      <c r="D652" s="117"/>
      <c r="E652" s="118"/>
      <c r="F652" s="118"/>
      <c r="G652" s="118"/>
      <c r="H652" s="118"/>
      <c r="I652" s="118"/>
      <c r="J652" s="118"/>
      <c r="K652" s="118"/>
    </row>
    <row r="653" spans="2:11">
      <c r="B653" s="117"/>
      <c r="C653" s="117"/>
      <c r="D653" s="117"/>
      <c r="E653" s="118"/>
      <c r="F653" s="118"/>
      <c r="G653" s="118"/>
      <c r="H653" s="118"/>
      <c r="I653" s="118"/>
      <c r="J653" s="118"/>
      <c r="K653" s="118"/>
    </row>
    <row r="654" spans="2:11">
      <c r="B654" s="117"/>
      <c r="C654" s="117"/>
      <c r="D654" s="117"/>
      <c r="E654" s="118"/>
      <c r="F654" s="118"/>
      <c r="G654" s="118"/>
      <c r="H654" s="118"/>
      <c r="I654" s="118"/>
      <c r="J654" s="118"/>
      <c r="K654" s="118"/>
    </row>
    <row r="655" spans="2:11">
      <c r="B655" s="117"/>
      <c r="C655" s="117"/>
      <c r="D655" s="117"/>
      <c r="E655" s="118"/>
      <c r="F655" s="118"/>
      <c r="G655" s="118"/>
      <c r="H655" s="118"/>
      <c r="I655" s="118"/>
      <c r="J655" s="118"/>
      <c r="K655" s="118"/>
    </row>
    <row r="656" spans="2:11">
      <c r="B656" s="117"/>
      <c r="C656" s="117"/>
      <c r="D656" s="117"/>
      <c r="E656" s="118"/>
      <c r="F656" s="118"/>
      <c r="G656" s="118"/>
      <c r="H656" s="118"/>
      <c r="I656" s="118"/>
      <c r="J656" s="118"/>
      <c r="K656" s="118"/>
    </row>
    <row r="657" spans="2:11">
      <c r="B657" s="117"/>
      <c r="C657" s="117"/>
      <c r="D657" s="117"/>
      <c r="E657" s="118"/>
      <c r="F657" s="118"/>
      <c r="G657" s="118"/>
      <c r="H657" s="118"/>
      <c r="I657" s="118"/>
      <c r="J657" s="118"/>
      <c r="K657" s="118"/>
    </row>
    <row r="658" spans="2:11">
      <c r="B658" s="117"/>
      <c r="C658" s="117"/>
      <c r="D658" s="117"/>
      <c r="E658" s="118"/>
      <c r="F658" s="118"/>
      <c r="G658" s="118"/>
      <c r="H658" s="118"/>
      <c r="I658" s="118"/>
      <c r="J658" s="118"/>
      <c r="K658" s="118"/>
    </row>
    <row r="659" spans="2:11">
      <c r="B659" s="117"/>
      <c r="C659" s="117"/>
      <c r="D659" s="117"/>
      <c r="E659" s="118"/>
      <c r="F659" s="118"/>
      <c r="G659" s="118"/>
      <c r="H659" s="118"/>
      <c r="I659" s="118"/>
      <c r="J659" s="118"/>
      <c r="K659" s="118"/>
    </row>
    <row r="660" spans="2:11">
      <c r="B660" s="117"/>
      <c r="C660" s="117"/>
      <c r="D660" s="117"/>
      <c r="E660" s="118"/>
      <c r="F660" s="118"/>
      <c r="G660" s="118"/>
      <c r="H660" s="118"/>
      <c r="I660" s="118"/>
      <c r="J660" s="118"/>
      <c r="K660" s="118"/>
    </row>
    <row r="661" spans="2:11">
      <c r="B661" s="117"/>
      <c r="C661" s="117"/>
      <c r="D661" s="117"/>
      <c r="E661" s="118"/>
      <c r="F661" s="118"/>
      <c r="G661" s="118"/>
      <c r="H661" s="118"/>
      <c r="I661" s="118"/>
      <c r="J661" s="118"/>
      <c r="K661" s="118"/>
    </row>
    <row r="662" spans="2:11">
      <c r="B662" s="117"/>
      <c r="C662" s="117"/>
      <c r="D662" s="117"/>
      <c r="E662" s="118"/>
      <c r="F662" s="118"/>
      <c r="G662" s="118"/>
      <c r="H662" s="118"/>
      <c r="I662" s="118"/>
      <c r="J662" s="118"/>
      <c r="K662" s="118"/>
    </row>
    <row r="663" spans="2:11">
      <c r="B663" s="117"/>
      <c r="C663" s="117"/>
      <c r="D663" s="117"/>
      <c r="E663" s="118"/>
      <c r="F663" s="118"/>
      <c r="G663" s="118"/>
      <c r="H663" s="118"/>
      <c r="I663" s="118"/>
      <c r="J663" s="118"/>
      <c r="K663" s="118"/>
    </row>
    <row r="664" spans="2:11">
      <c r="B664" s="117"/>
      <c r="C664" s="117"/>
      <c r="D664" s="117"/>
      <c r="E664" s="118"/>
      <c r="F664" s="118"/>
      <c r="G664" s="118"/>
      <c r="H664" s="118"/>
      <c r="I664" s="118"/>
      <c r="J664" s="118"/>
      <c r="K664" s="118"/>
    </row>
    <row r="665" spans="2:11">
      <c r="B665" s="117"/>
      <c r="C665" s="117"/>
      <c r="D665" s="117"/>
      <c r="E665" s="118"/>
      <c r="F665" s="118"/>
      <c r="G665" s="118"/>
      <c r="H665" s="118"/>
      <c r="I665" s="118"/>
      <c r="J665" s="118"/>
      <c r="K665" s="118"/>
    </row>
    <row r="666" spans="2:11">
      <c r="B666" s="117"/>
      <c r="C666" s="117"/>
      <c r="D666" s="117"/>
      <c r="E666" s="118"/>
      <c r="F666" s="118"/>
      <c r="G666" s="118"/>
      <c r="H666" s="118"/>
      <c r="I666" s="118"/>
      <c r="J666" s="118"/>
      <c r="K666" s="118"/>
    </row>
    <row r="667" spans="2:11">
      <c r="B667" s="117"/>
      <c r="C667" s="117"/>
      <c r="D667" s="117"/>
      <c r="E667" s="118"/>
      <c r="F667" s="118"/>
      <c r="G667" s="118"/>
      <c r="H667" s="118"/>
      <c r="I667" s="118"/>
      <c r="J667" s="118"/>
      <c r="K667" s="118"/>
    </row>
    <row r="668" spans="2:11">
      <c r="B668" s="117"/>
      <c r="C668" s="117"/>
      <c r="D668" s="117"/>
      <c r="E668" s="118"/>
      <c r="F668" s="118"/>
      <c r="G668" s="118"/>
      <c r="H668" s="118"/>
      <c r="I668" s="118"/>
      <c r="J668" s="118"/>
      <c r="K668" s="118"/>
    </row>
    <row r="669" spans="2:11">
      <c r="B669" s="117"/>
      <c r="C669" s="117"/>
      <c r="D669" s="117"/>
      <c r="E669" s="118"/>
      <c r="F669" s="118"/>
      <c r="G669" s="118"/>
      <c r="H669" s="118"/>
      <c r="I669" s="118"/>
      <c r="J669" s="118"/>
      <c r="K669" s="118"/>
    </row>
    <row r="670" spans="2:11">
      <c r="B670" s="117"/>
      <c r="C670" s="117"/>
      <c r="D670" s="117"/>
      <c r="E670" s="118"/>
      <c r="F670" s="118"/>
      <c r="G670" s="118"/>
      <c r="H670" s="118"/>
      <c r="I670" s="118"/>
      <c r="J670" s="118"/>
      <c r="K670" s="118"/>
    </row>
    <row r="671" spans="2:11">
      <c r="B671" s="117"/>
      <c r="C671" s="117"/>
      <c r="D671" s="117"/>
      <c r="E671" s="118"/>
      <c r="F671" s="118"/>
      <c r="G671" s="118"/>
      <c r="H671" s="118"/>
      <c r="I671" s="118"/>
      <c r="J671" s="118"/>
      <c r="K671" s="118"/>
    </row>
    <row r="672" spans="2:11">
      <c r="B672" s="117"/>
      <c r="C672" s="117"/>
      <c r="D672" s="117"/>
      <c r="E672" s="118"/>
      <c r="F672" s="118"/>
      <c r="G672" s="118"/>
      <c r="H672" s="118"/>
      <c r="I672" s="118"/>
      <c r="J672" s="118"/>
      <c r="K672" s="118"/>
    </row>
    <row r="673" spans="2:11">
      <c r="B673" s="117"/>
      <c r="C673" s="117"/>
      <c r="D673" s="117"/>
      <c r="E673" s="118"/>
      <c r="F673" s="118"/>
      <c r="G673" s="118"/>
      <c r="H673" s="118"/>
      <c r="I673" s="118"/>
      <c r="J673" s="118"/>
      <c r="K673" s="118"/>
    </row>
    <row r="674" spans="2:11">
      <c r="B674" s="117"/>
      <c r="C674" s="117"/>
      <c r="D674" s="117"/>
      <c r="E674" s="118"/>
      <c r="F674" s="118"/>
      <c r="G674" s="118"/>
      <c r="H674" s="118"/>
      <c r="I674" s="118"/>
      <c r="J674" s="118"/>
      <c r="K674" s="118"/>
    </row>
    <row r="675" spans="2:11">
      <c r="B675" s="117"/>
      <c r="C675" s="117"/>
      <c r="D675" s="117"/>
      <c r="E675" s="118"/>
      <c r="F675" s="118"/>
      <c r="G675" s="118"/>
      <c r="H675" s="118"/>
      <c r="I675" s="118"/>
      <c r="J675" s="118"/>
      <c r="K675" s="118"/>
    </row>
    <row r="676" spans="2:11">
      <c r="B676" s="117"/>
      <c r="C676" s="117"/>
      <c r="D676" s="117"/>
      <c r="E676" s="118"/>
      <c r="F676" s="118"/>
      <c r="G676" s="118"/>
      <c r="H676" s="118"/>
      <c r="I676" s="118"/>
      <c r="J676" s="118"/>
      <c r="K676" s="118"/>
    </row>
    <row r="677" spans="2:11">
      <c r="B677" s="117"/>
      <c r="C677" s="117"/>
      <c r="D677" s="117"/>
      <c r="E677" s="118"/>
      <c r="F677" s="118"/>
      <c r="G677" s="118"/>
      <c r="H677" s="118"/>
      <c r="I677" s="118"/>
      <c r="J677" s="118"/>
      <c r="K677" s="118"/>
    </row>
    <row r="678" spans="2:11">
      <c r="B678" s="117"/>
      <c r="C678" s="117"/>
      <c r="D678" s="117"/>
      <c r="E678" s="118"/>
      <c r="F678" s="118"/>
      <c r="G678" s="118"/>
      <c r="H678" s="118"/>
      <c r="I678" s="118"/>
      <c r="J678" s="118"/>
      <c r="K678" s="118"/>
    </row>
    <row r="679" spans="2:11">
      <c r="B679" s="117"/>
      <c r="C679" s="117"/>
      <c r="D679" s="117"/>
      <c r="E679" s="118"/>
      <c r="F679" s="118"/>
      <c r="G679" s="118"/>
      <c r="H679" s="118"/>
      <c r="I679" s="118"/>
      <c r="J679" s="118"/>
      <c r="K679" s="118"/>
    </row>
    <row r="680" spans="2:11">
      <c r="B680" s="117"/>
      <c r="C680" s="117"/>
      <c r="D680" s="117"/>
      <c r="E680" s="118"/>
      <c r="F680" s="118"/>
      <c r="G680" s="118"/>
      <c r="H680" s="118"/>
      <c r="I680" s="118"/>
      <c r="J680" s="118"/>
      <c r="K680" s="118"/>
    </row>
    <row r="681" spans="2:11">
      <c r="B681" s="117"/>
      <c r="C681" s="117"/>
      <c r="D681" s="117"/>
      <c r="E681" s="118"/>
      <c r="F681" s="118"/>
      <c r="G681" s="118"/>
      <c r="H681" s="118"/>
      <c r="I681" s="118"/>
      <c r="J681" s="118"/>
      <c r="K681" s="118"/>
    </row>
    <row r="682" spans="2:11">
      <c r="B682" s="117"/>
      <c r="C682" s="117"/>
      <c r="D682" s="117"/>
      <c r="E682" s="118"/>
      <c r="F682" s="118"/>
      <c r="G682" s="118"/>
      <c r="H682" s="118"/>
      <c r="I682" s="118"/>
      <c r="J682" s="118"/>
      <c r="K682" s="118"/>
    </row>
    <row r="683" spans="2:11">
      <c r="B683" s="117"/>
      <c r="C683" s="117"/>
      <c r="D683" s="117"/>
      <c r="E683" s="118"/>
      <c r="F683" s="118"/>
      <c r="G683" s="118"/>
      <c r="H683" s="118"/>
      <c r="I683" s="118"/>
      <c r="J683" s="118"/>
      <c r="K683" s="118"/>
    </row>
    <row r="684" spans="2:11">
      <c r="B684" s="117"/>
      <c r="C684" s="117"/>
      <c r="D684" s="117"/>
      <c r="E684" s="118"/>
      <c r="F684" s="118"/>
      <c r="G684" s="118"/>
      <c r="H684" s="118"/>
      <c r="I684" s="118"/>
      <c r="J684" s="118"/>
      <c r="K684" s="118"/>
    </row>
    <row r="685" spans="2:11">
      <c r="B685" s="117"/>
      <c r="C685" s="117"/>
      <c r="D685" s="117"/>
      <c r="E685" s="118"/>
      <c r="F685" s="118"/>
      <c r="G685" s="118"/>
      <c r="H685" s="118"/>
      <c r="I685" s="118"/>
      <c r="J685" s="118"/>
      <c r="K685" s="118"/>
    </row>
    <row r="686" spans="2:11">
      <c r="B686" s="117"/>
      <c r="C686" s="117"/>
      <c r="D686" s="117"/>
      <c r="E686" s="118"/>
      <c r="F686" s="118"/>
      <c r="G686" s="118"/>
      <c r="H686" s="118"/>
      <c r="I686" s="118"/>
      <c r="J686" s="118"/>
      <c r="K686" s="118"/>
    </row>
    <row r="687" spans="2:11">
      <c r="B687" s="117"/>
      <c r="C687" s="117"/>
      <c r="D687" s="117"/>
      <c r="E687" s="118"/>
      <c r="F687" s="118"/>
      <c r="G687" s="118"/>
      <c r="H687" s="118"/>
      <c r="I687" s="118"/>
      <c r="J687" s="118"/>
      <c r="K687" s="118"/>
    </row>
    <row r="688" spans="2:11">
      <c r="B688" s="117"/>
      <c r="C688" s="117"/>
      <c r="D688" s="117"/>
      <c r="E688" s="118"/>
      <c r="F688" s="118"/>
      <c r="G688" s="118"/>
      <c r="H688" s="118"/>
      <c r="I688" s="118"/>
      <c r="J688" s="118"/>
      <c r="K688" s="118"/>
    </row>
    <row r="689" spans="2:11">
      <c r="B689" s="117"/>
      <c r="C689" s="117"/>
      <c r="D689" s="117"/>
      <c r="E689" s="118"/>
      <c r="F689" s="118"/>
      <c r="G689" s="118"/>
      <c r="H689" s="118"/>
      <c r="I689" s="118"/>
      <c r="J689" s="118"/>
      <c r="K689" s="118"/>
    </row>
    <row r="690" spans="2:11">
      <c r="B690" s="117"/>
      <c r="C690" s="117"/>
      <c r="D690" s="117"/>
      <c r="E690" s="118"/>
      <c r="F690" s="118"/>
      <c r="G690" s="118"/>
      <c r="H690" s="118"/>
      <c r="I690" s="118"/>
      <c r="J690" s="118"/>
      <c r="K690" s="118"/>
    </row>
    <row r="691" spans="2:11">
      <c r="B691" s="117"/>
      <c r="C691" s="117"/>
      <c r="D691" s="117"/>
      <c r="E691" s="118"/>
      <c r="F691" s="118"/>
      <c r="G691" s="118"/>
      <c r="H691" s="118"/>
      <c r="I691" s="118"/>
      <c r="J691" s="118"/>
      <c r="K691" s="118"/>
    </row>
    <row r="692" spans="2:11">
      <c r="B692" s="117"/>
      <c r="C692" s="117"/>
      <c r="D692" s="117"/>
      <c r="E692" s="118"/>
      <c r="F692" s="118"/>
      <c r="G692" s="118"/>
      <c r="H692" s="118"/>
      <c r="I692" s="118"/>
      <c r="J692" s="118"/>
      <c r="K692" s="118"/>
    </row>
    <row r="693" spans="2:11">
      <c r="B693" s="117"/>
      <c r="C693" s="117"/>
      <c r="D693" s="117"/>
      <c r="E693" s="118"/>
      <c r="F693" s="118"/>
      <c r="G693" s="118"/>
      <c r="H693" s="118"/>
      <c r="I693" s="118"/>
      <c r="J693" s="118"/>
      <c r="K693" s="118"/>
    </row>
    <row r="694" spans="2:11">
      <c r="B694" s="117"/>
      <c r="C694" s="117"/>
      <c r="D694" s="117"/>
      <c r="E694" s="118"/>
      <c r="F694" s="118"/>
      <c r="G694" s="118"/>
      <c r="H694" s="118"/>
      <c r="I694" s="118"/>
      <c r="J694" s="118"/>
      <c r="K694" s="118"/>
    </row>
    <row r="695" spans="2:11">
      <c r="B695" s="117"/>
      <c r="C695" s="117"/>
      <c r="D695" s="117"/>
      <c r="E695" s="118"/>
      <c r="F695" s="118"/>
      <c r="G695" s="118"/>
      <c r="H695" s="118"/>
      <c r="I695" s="118"/>
      <c r="J695" s="118"/>
      <c r="K695" s="118"/>
    </row>
    <row r="696" spans="2:11">
      <c r="B696" s="117"/>
      <c r="C696" s="117"/>
      <c r="D696" s="117"/>
      <c r="E696" s="118"/>
      <c r="F696" s="118"/>
      <c r="G696" s="118"/>
      <c r="H696" s="118"/>
      <c r="I696" s="118"/>
      <c r="J696" s="118"/>
      <c r="K696" s="118"/>
    </row>
    <row r="697" spans="2:11">
      <c r="B697" s="117"/>
      <c r="C697" s="117"/>
      <c r="D697" s="117"/>
      <c r="E697" s="118"/>
      <c r="F697" s="118"/>
      <c r="G697" s="118"/>
      <c r="H697" s="118"/>
      <c r="I697" s="118"/>
      <c r="J697" s="118"/>
      <c r="K697" s="118"/>
    </row>
    <row r="698" spans="2:11">
      <c r="B698" s="117"/>
      <c r="C698" s="117"/>
      <c r="D698" s="117"/>
      <c r="E698" s="118"/>
      <c r="F698" s="118"/>
      <c r="G698" s="118"/>
      <c r="H698" s="118"/>
      <c r="I698" s="118"/>
      <c r="J698" s="118"/>
      <c r="K698" s="118"/>
    </row>
    <row r="699" spans="2:11">
      <c r="B699" s="117"/>
      <c r="C699" s="117"/>
      <c r="D699" s="117"/>
      <c r="E699" s="118"/>
      <c r="F699" s="118"/>
      <c r="G699" s="118"/>
      <c r="H699" s="118"/>
      <c r="I699" s="118"/>
      <c r="J699" s="118"/>
      <c r="K699" s="118"/>
    </row>
    <row r="700" spans="2:11">
      <c r="B700" s="117"/>
      <c r="C700" s="117"/>
      <c r="D700" s="117"/>
      <c r="E700" s="118"/>
      <c r="F700" s="118"/>
      <c r="G700" s="118"/>
      <c r="H700" s="118"/>
      <c r="I700" s="118"/>
      <c r="J700" s="118"/>
      <c r="K700" s="118"/>
    </row>
    <row r="701" spans="2:11">
      <c r="B701" s="117"/>
      <c r="C701" s="117"/>
      <c r="D701" s="117"/>
      <c r="E701" s="118"/>
      <c r="F701" s="118"/>
      <c r="G701" s="118"/>
      <c r="H701" s="118"/>
      <c r="I701" s="118"/>
      <c r="J701" s="118"/>
      <c r="K701" s="118"/>
    </row>
    <row r="702" spans="2:11">
      <c r="B702" s="117"/>
      <c r="C702" s="117"/>
      <c r="D702" s="117"/>
      <c r="E702" s="118"/>
      <c r="F702" s="118"/>
      <c r="G702" s="118"/>
      <c r="H702" s="118"/>
      <c r="I702" s="118"/>
      <c r="J702" s="118"/>
      <c r="K702" s="118"/>
    </row>
    <row r="703" spans="2:11">
      <c r="B703" s="117"/>
      <c r="C703" s="117"/>
      <c r="D703" s="117"/>
      <c r="E703" s="118"/>
      <c r="F703" s="118"/>
      <c r="G703" s="118"/>
      <c r="H703" s="118"/>
      <c r="I703" s="118"/>
      <c r="J703" s="118"/>
      <c r="K703" s="118"/>
    </row>
    <row r="704" spans="2:11">
      <c r="B704" s="117"/>
      <c r="C704" s="117"/>
      <c r="D704" s="117"/>
      <c r="E704" s="118"/>
      <c r="F704" s="118"/>
      <c r="G704" s="118"/>
      <c r="H704" s="118"/>
      <c r="I704" s="118"/>
      <c r="J704" s="118"/>
      <c r="K704" s="118"/>
    </row>
    <row r="705" spans="2:11">
      <c r="B705" s="117"/>
      <c r="C705" s="117"/>
      <c r="D705" s="117"/>
      <c r="E705" s="118"/>
      <c r="F705" s="118"/>
      <c r="G705" s="118"/>
      <c r="H705" s="118"/>
      <c r="I705" s="118"/>
      <c r="J705" s="118"/>
      <c r="K705" s="118"/>
    </row>
    <row r="706" spans="2:11">
      <c r="B706" s="117"/>
      <c r="C706" s="117"/>
      <c r="D706" s="117"/>
      <c r="E706" s="118"/>
      <c r="F706" s="118"/>
      <c r="G706" s="118"/>
      <c r="H706" s="118"/>
      <c r="I706" s="118"/>
      <c r="J706" s="118"/>
      <c r="K706" s="118"/>
    </row>
    <row r="707" spans="2:11">
      <c r="B707" s="117"/>
      <c r="C707" s="117"/>
      <c r="D707" s="117"/>
      <c r="E707" s="118"/>
      <c r="F707" s="118"/>
      <c r="G707" s="118"/>
      <c r="H707" s="118"/>
      <c r="I707" s="118"/>
      <c r="J707" s="118"/>
      <c r="K707" s="118"/>
    </row>
    <row r="708" spans="2:11">
      <c r="B708" s="117"/>
      <c r="C708" s="117"/>
      <c r="D708" s="117"/>
      <c r="E708" s="118"/>
      <c r="F708" s="118"/>
      <c r="G708" s="118"/>
      <c r="H708" s="118"/>
      <c r="I708" s="118"/>
      <c r="J708" s="118"/>
      <c r="K708" s="118"/>
    </row>
    <row r="709" spans="2:11">
      <c r="B709" s="117"/>
      <c r="C709" s="117"/>
      <c r="D709" s="117"/>
      <c r="E709" s="118"/>
      <c r="F709" s="118"/>
      <c r="G709" s="118"/>
      <c r="H709" s="118"/>
      <c r="I709" s="118"/>
      <c r="J709" s="118"/>
      <c r="K709" s="118"/>
    </row>
    <row r="710" spans="2:11">
      <c r="B710" s="117"/>
      <c r="C710" s="117"/>
      <c r="D710" s="117"/>
      <c r="E710" s="118"/>
      <c r="F710" s="118"/>
      <c r="G710" s="118"/>
      <c r="H710" s="118"/>
      <c r="I710" s="118"/>
      <c r="J710" s="118"/>
      <c r="K710" s="118"/>
    </row>
    <row r="711" spans="2:11">
      <c r="B711" s="117"/>
      <c r="C711" s="117"/>
      <c r="D711" s="117"/>
      <c r="E711" s="118"/>
      <c r="F711" s="118"/>
      <c r="G711" s="118"/>
      <c r="H711" s="118"/>
      <c r="I711" s="118"/>
      <c r="J711" s="118"/>
      <c r="K711" s="118"/>
    </row>
    <row r="712" spans="2:11">
      <c r="B712" s="117"/>
      <c r="C712" s="117"/>
      <c r="D712" s="117"/>
      <c r="E712" s="118"/>
      <c r="F712" s="118"/>
      <c r="G712" s="118"/>
      <c r="H712" s="118"/>
      <c r="I712" s="118"/>
      <c r="J712" s="118"/>
      <c r="K712" s="118"/>
    </row>
    <row r="713" spans="2:11">
      <c r="B713" s="117"/>
      <c r="C713" s="117"/>
      <c r="D713" s="117"/>
      <c r="E713" s="118"/>
      <c r="F713" s="118"/>
      <c r="G713" s="118"/>
      <c r="H713" s="118"/>
      <c r="I713" s="118"/>
      <c r="J713" s="118"/>
      <c r="K713" s="118"/>
    </row>
    <row r="714" spans="2:11">
      <c r="B714" s="117"/>
      <c r="C714" s="117"/>
      <c r="D714" s="117"/>
      <c r="E714" s="118"/>
      <c r="F714" s="118"/>
      <c r="G714" s="118"/>
      <c r="H714" s="118"/>
      <c r="I714" s="118"/>
      <c r="J714" s="118"/>
      <c r="K714" s="118"/>
    </row>
    <row r="715" spans="2:11">
      <c r="B715" s="117"/>
      <c r="C715" s="117"/>
      <c r="D715" s="117"/>
      <c r="E715" s="118"/>
      <c r="F715" s="118"/>
      <c r="G715" s="118"/>
      <c r="H715" s="118"/>
      <c r="I715" s="118"/>
      <c r="J715" s="118"/>
      <c r="K715" s="118"/>
    </row>
    <row r="716" spans="2:11">
      <c r="B716" s="117"/>
      <c r="C716" s="117"/>
      <c r="D716" s="117"/>
      <c r="E716" s="118"/>
      <c r="F716" s="118"/>
      <c r="G716" s="118"/>
      <c r="H716" s="118"/>
      <c r="I716" s="118"/>
      <c r="J716" s="118"/>
      <c r="K716" s="118"/>
    </row>
    <row r="717" spans="2:11">
      <c r="B717" s="117"/>
      <c r="C717" s="117"/>
      <c r="D717" s="117"/>
      <c r="E717" s="118"/>
      <c r="F717" s="118"/>
      <c r="G717" s="118"/>
      <c r="H717" s="118"/>
      <c r="I717" s="118"/>
      <c r="J717" s="118"/>
      <c r="K717" s="118"/>
    </row>
    <row r="718" spans="2:11">
      <c r="B718" s="117"/>
      <c r="C718" s="117"/>
      <c r="D718" s="117"/>
      <c r="E718" s="118"/>
      <c r="F718" s="118"/>
      <c r="G718" s="118"/>
      <c r="H718" s="118"/>
      <c r="I718" s="118"/>
      <c r="J718" s="118"/>
      <c r="K718" s="118"/>
    </row>
    <row r="719" spans="2:11">
      <c r="B719" s="117"/>
      <c r="C719" s="117"/>
      <c r="D719" s="117"/>
      <c r="E719" s="118"/>
      <c r="F719" s="118"/>
      <c r="G719" s="118"/>
      <c r="H719" s="118"/>
      <c r="I719" s="118"/>
      <c r="J719" s="118"/>
      <c r="K719" s="118"/>
    </row>
    <row r="720" spans="2:11">
      <c r="B720" s="117"/>
      <c r="C720" s="117"/>
      <c r="D720" s="117"/>
      <c r="E720" s="118"/>
      <c r="F720" s="118"/>
      <c r="G720" s="118"/>
      <c r="H720" s="118"/>
      <c r="I720" s="118"/>
      <c r="J720" s="118"/>
      <c r="K720" s="118"/>
    </row>
    <row r="721" spans="2:11">
      <c r="B721" s="117"/>
      <c r="C721" s="117"/>
      <c r="D721" s="117"/>
      <c r="E721" s="118"/>
      <c r="F721" s="118"/>
      <c r="G721" s="118"/>
      <c r="H721" s="118"/>
      <c r="I721" s="118"/>
      <c r="J721" s="118"/>
      <c r="K721" s="118"/>
    </row>
    <row r="722" spans="2:11">
      <c r="B722" s="117"/>
      <c r="C722" s="117"/>
      <c r="D722" s="117"/>
      <c r="E722" s="118"/>
      <c r="F722" s="118"/>
      <c r="G722" s="118"/>
      <c r="H722" s="118"/>
      <c r="I722" s="118"/>
      <c r="J722" s="118"/>
      <c r="K722" s="118"/>
    </row>
    <row r="723" spans="2:11">
      <c r="B723" s="117"/>
      <c r="C723" s="117"/>
      <c r="D723" s="117"/>
      <c r="E723" s="118"/>
      <c r="F723" s="118"/>
      <c r="G723" s="118"/>
      <c r="H723" s="118"/>
      <c r="I723" s="118"/>
      <c r="J723" s="118"/>
      <c r="K723" s="118"/>
    </row>
    <row r="724" spans="2:11">
      <c r="B724" s="117"/>
      <c r="C724" s="117"/>
      <c r="D724" s="117"/>
      <c r="E724" s="118"/>
      <c r="F724" s="118"/>
      <c r="G724" s="118"/>
      <c r="H724" s="118"/>
      <c r="I724" s="118"/>
      <c r="J724" s="118"/>
      <c r="K724" s="118"/>
    </row>
    <row r="725" spans="2:11">
      <c r="B725" s="117"/>
      <c r="C725" s="117"/>
      <c r="D725" s="117"/>
      <c r="E725" s="118"/>
      <c r="F725" s="118"/>
      <c r="G725" s="118"/>
      <c r="H725" s="118"/>
      <c r="I725" s="118"/>
      <c r="J725" s="118"/>
      <c r="K725" s="118"/>
    </row>
    <row r="726" spans="2:11">
      <c r="B726" s="117"/>
      <c r="C726" s="117"/>
      <c r="D726" s="117"/>
      <c r="E726" s="118"/>
      <c r="F726" s="118"/>
      <c r="G726" s="118"/>
      <c r="H726" s="118"/>
      <c r="I726" s="118"/>
      <c r="J726" s="118"/>
      <c r="K726" s="118"/>
    </row>
    <row r="727" spans="2:11">
      <c r="B727" s="117"/>
      <c r="C727" s="117"/>
      <c r="D727" s="117"/>
      <c r="E727" s="118"/>
      <c r="F727" s="118"/>
      <c r="G727" s="118"/>
      <c r="H727" s="118"/>
      <c r="I727" s="118"/>
      <c r="J727" s="118"/>
      <c r="K727" s="118"/>
    </row>
    <row r="728" spans="2:11">
      <c r="B728" s="117"/>
      <c r="C728" s="117"/>
      <c r="D728" s="117"/>
      <c r="E728" s="118"/>
      <c r="F728" s="118"/>
      <c r="G728" s="118"/>
      <c r="H728" s="118"/>
      <c r="I728" s="118"/>
      <c r="J728" s="118"/>
      <c r="K728" s="118"/>
    </row>
    <row r="729" spans="2:11">
      <c r="B729" s="117"/>
      <c r="C729" s="117"/>
      <c r="D729" s="117"/>
      <c r="E729" s="118"/>
      <c r="F729" s="118"/>
      <c r="G729" s="118"/>
      <c r="H729" s="118"/>
      <c r="I729" s="118"/>
      <c r="J729" s="118"/>
      <c r="K729" s="118"/>
    </row>
    <row r="730" spans="2:11">
      <c r="B730" s="117"/>
      <c r="C730" s="117"/>
      <c r="D730" s="117"/>
      <c r="E730" s="118"/>
      <c r="F730" s="118"/>
      <c r="G730" s="118"/>
      <c r="H730" s="118"/>
      <c r="I730" s="118"/>
      <c r="J730" s="118"/>
      <c r="K730" s="118"/>
    </row>
    <row r="731" spans="2:11">
      <c r="B731" s="117"/>
      <c r="C731" s="117"/>
      <c r="D731" s="117"/>
      <c r="E731" s="118"/>
      <c r="F731" s="118"/>
      <c r="G731" s="118"/>
      <c r="H731" s="118"/>
      <c r="I731" s="118"/>
      <c r="J731" s="118"/>
      <c r="K731" s="118"/>
    </row>
    <row r="732" spans="2:11">
      <c r="B732" s="117"/>
      <c r="C732" s="117"/>
      <c r="D732" s="117"/>
      <c r="E732" s="118"/>
      <c r="F732" s="118"/>
      <c r="G732" s="118"/>
      <c r="H732" s="118"/>
      <c r="I732" s="118"/>
      <c r="J732" s="118"/>
      <c r="K732" s="118"/>
    </row>
    <row r="733" spans="2:11">
      <c r="B733" s="117"/>
      <c r="C733" s="117"/>
      <c r="D733" s="117"/>
      <c r="E733" s="118"/>
      <c r="F733" s="118"/>
      <c r="G733" s="118"/>
      <c r="H733" s="118"/>
      <c r="I733" s="118"/>
      <c r="J733" s="118"/>
      <c r="K733" s="118"/>
    </row>
    <row r="734" spans="2:11">
      <c r="B734" s="117"/>
      <c r="C734" s="117"/>
      <c r="D734" s="117"/>
      <c r="E734" s="118"/>
      <c r="F734" s="118"/>
      <c r="G734" s="118"/>
      <c r="H734" s="118"/>
      <c r="I734" s="118"/>
      <c r="J734" s="118"/>
      <c r="K734" s="118"/>
    </row>
    <row r="735" spans="2:11">
      <c r="B735" s="117"/>
      <c r="C735" s="117"/>
      <c r="D735" s="117"/>
      <c r="E735" s="118"/>
      <c r="F735" s="118"/>
      <c r="G735" s="118"/>
      <c r="H735" s="118"/>
      <c r="I735" s="118"/>
      <c r="J735" s="118"/>
      <c r="K735" s="118"/>
    </row>
    <row r="736" spans="2:11">
      <c r="B736" s="117"/>
      <c r="C736" s="117"/>
      <c r="D736" s="117"/>
      <c r="E736" s="118"/>
      <c r="F736" s="118"/>
      <c r="G736" s="118"/>
      <c r="H736" s="118"/>
      <c r="I736" s="118"/>
      <c r="J736" s="118"/>
      <c r="K736" s="118"/>
    </row>
    <row r="737" spans="2:11">
      <c r="B737" s="117"/>
      <c r="C737" s="117"/>
      <c r="D737" s="117"/>
      <c r="E737" s="118"/>
      <c r="F737" s="118"/>
      <c r="G737" s="118"/>
      <c r="H737" s="118"/>
      <c r="I737" s="118"/>
      <c r="J737" s="118"/>
      <c r="K737" s="118"/>
    </row>
    <row r="738" spans="2:11">
      <c r="B738" s="117"/>
      <c r="C738" s="117"/>
      <c r="D738" s="117"/>
      <c r="E738" s="118"/>
      <c r="F738" s="118"/>
      <c r="G738" s="118"/>
      <c r="H738" s="118"/>
      <c r="I738" s="118"/>
      <c r="J738" s="118"/>
      <c r="K738" s="118"/>
    </row>
    <row r="739" spans="2:11">
      <c r="B739" s="117"/>
      <c r="C739" s="117"/>
      <c r="D739" s="117"/>
      <c r="E739" s="118"/>
      <c r="F739" s="118"/>
      <c r="G739" s="118"/>
      <c r="H739" s="118"/>
      <c r="I739" s="118"/>
      <c r="J739" s="118"/>
      <c r="K739" s="118"/>
    </row>
    <row r="740" spans="2:11">
      <c r="B740" s="117"/>
      <c r="C740" s="117"/>
      <c r="D740" s="117"/>
      <c r="E740" s="118"/>
      <c r="F740" s="118"/>
      <c r="G740" s="118"/>
      <c r="H740" s="118"/>
      <c r="I740" s="118"/>
      <c r="J740" s="118"/>
      <c r="K740" s="118"/>
    </row>
    <row r="741" spans="2:11">
      <c r="B741" s="117"/>
      <c r="C741" s="117"/>
      <c r="D741" s="117"/>
      <c r="E741" s="118"/>
      <c r="F741" s="118"/>
      <c r="G741" s="118"/>
      <c r="H741" s="118"/>
      <c r="I741" s="118"/>
      <c r="J741" s="118"/>
      <c r="K741" s="118"/>
    </row>
    <row r="742" spans="2:11">
      <c r="B742" s="117"/>
      <c r="C742" s="117"/>
      <c r="D742" s="117"/>
      <c r="E742" s="118"/>
      <c r="F742" s="118"/>
      <c r="G742" s="118"/>
      <c r="H742" s="118"/>
      <c r="I742" s="118"/>
      <c r="J742" s="118"/>
      <c r="K742" s="118"/>
    </row>
    <row r="743" spans="2:11">
      <c r="B743" s="117"/>
      <c r="C743" s="117"/>
      <c r="D743" s="117"/>
      <c r="E743" s="118"/>
      <c r="F743" s="118"/>
      <c r="G743" s="118"/>
      <c r="H743" s="118"/>
      <c r="I743" s="118"/>
      <c r="J743" s="118"/>
      <c r="K743" s="118"/>
    </row>
    <row r="744" spans="2:11">
      <c r="B744" s="117"/>
      <c r="C744" s="117"/>
      <c r="D744" s="117"/>
      <c r="E744" s="118"/>
      <c r="F744" s="118"/>
      <c r="G744" s="118"/>
      <c r="H744" s="118"/>
      <c r="I744" s="118"/>
      <c r="J744" s="118"/>
      <c r="K744" s="118"/>
    </row>
    <row r="745" spans="2:11">
      <c r="B745" s="117"/>
      <c r="C745" s="117"/>
      <c r="D745" s="117"/>
      <c r="E745" s="118"/>
      <c r="F745" s="118"/>
      <c r="G745" s="118"/>
      <c r="H745" s="118"/>
      <c r="I745" s="118"/>
      <c r="J745" s="118"/>
      <c r="K745" s="118"/>
    </row>
    <row r="746" spans="2:11">
      <c r="B746" s="117"/>
      <c r="C746" s="117"/>
      <c r="D746" s="117"/>
      <c r="E746" s="118"/>
      <c r="F746" s="118"/>
      <c r="G746" s="118"/>
      <c r="H746" s="118"/>
      <c r="I746" s="118"/>
      <c r="J746" s="118"/>
      <c r="K746" s="118"/>
    </row>
    <row r="747" spans="2:11">
      <c r="B747" s="117"/>
      <c r="C747" s="117"/>
      <c r="D747" s="117"/>
      <c r="E747" s="118"/>
      <c r="F747" s="118"/>
      <c r="G747" s="118"/>
      <c r="H747" s="118"/>
      <c r="I747" s="118"/>
      <c r="J747" s="118"/>
      <c r="K747" s="118"/>
    </row>
    <row r="748" spans="2:11">
      <c r="B748" s="117"/>
      <c r="C748" s="117"/>
      <c r="D748" s="117"/>
      <c r="E748" s="118"/>
      <c r="F748" s="118"/>
      <c r="G748" s="118"/>
      <c r="H748" s="118"/>
      <c r="I748" s="118"/>
      <c r="J748" s="118"/>
      <c r="K748" s="118"/>
    </row>
    <row r="749" spans="2:11">
      <c r="B749" s="117"/>
      <c r="C749" s="117"/>
      <c r="D749" s="117"/>
      <c r="E749" s="118"/>
      <c r="F749" s="118"/>
      <c r="G749" s="118"/>
      <c r="H749" s="118"/>
      <c r="I749" s="118"/>
      <c r="J749" s="118"/>
      <c r="K749" s="118"/>
    </row>
    <row r="750" spans="2:11">
      <c r="B750" s="117"/>
      <c r="C750" s="117"/>
      <c r="D750" s="117"/>
      <c r="E750" s="118"/>
      <c r="F750" s="118"/>
      <c r="G750" s="118"/>
      <c r="H750" s="118"/>
      <c r="I750" s="118"/>
      <c r="J750" s="118"/>
      <c r="K750" s="118"/>
    </row>
    <row r="751" spans="2:11">
      <c r="B751" s="117"/>
      <c r="C751" s="117"/>
      <c r="D751" s="117"/>
      <c r="E751" s="118"/>
      <c r="F751" s="118"/>
      <c r="G751" s="118"/>
      <c r="H751" s="118"/>
      <c r="I751" s="118"/>
      <c r="J751" s="118"/>
      <c r="K751" s="118"/>
    </row>
    <row r="752" spans="2:11">
      <c r="B752" s="117"/>
      <c r="C752" s="117"/>
      <c r="D752" s="117"/>
      <c r="E752" s="118"/>
      <c r="F752" s="118"/>
      <c r="G752" s="118"/>
      <c r="H752" s="118"/>
      <c r="I752" s="118"/>
      <c r="J752" s="118"/>
      <c r="K752" s="118"/>
    </row>
    <row r="753" spans="2:11">
      <c r="B753" s="117"/>
      <c r="C753" s="117"/>
      <c r="D753" s="117"/>
      <c r="E753" s="118"/>
      <c r="F753" s="118"/>
      <c r="G753" s="118"/>
      <c r="H753" s="118"/>
      <c r="I753" s="118"/>
      <c r="J753" s="118"/>
      <c r="K753" s="118"/>
    </row>
    <row r="754" spans="2:11">
      <c r="B754" s="117"/>
      <c r="C754" s="117"/>
      <c r="D754" s="117"/>
      <c r="E754" s="118"/>
      <c r="F754" s="118"/>
      <c r="G754" s="118"/>
      <c r="H754" s="118"/>
      <c r="I754" s="118"/>
      <c r="J754" s="118"/>
      <c r="K754" s="118"/>
    </row>
    <row r="755" spans="2:11">
      <c r="B755" s="117"/>
      <c r="C755" s="117"/>
      <c r="D755" s="117"/>
      <c r="E755" s="118"/>
      <c r="F755" s="118"/>
      <c r="G755" s="118"/>
      <c r="H755" s="118"/>
      <c r="I755" s="118"/>
      <c r="J755" s="118"/>
      <c r="K755" s="118"/>
    </row>
    <row r="756" spans="2:11">
      <c r="B756" s="117"/>
      <c r="C756" s="117"/>
      <c r="D756" s="117"/>
      <c r="E756" s="118"/>
      <c r="F756" s="118"/>
      <c r="G756" s="118"/>
      <c r="H756" s="118"/>
      <c r="I756" s="118"/>
      <c r="J756" s="118"/>
      <c r="K756" s="118"/>
    </row>
    <row r="757" spans="2:11">
      <c r="B757" s="117"/>
      <c r="C757" s="117"/>
      <c r="D757" s="117"/>
      <c r="E757" s="118"/>
      <c r="F757" s="118"/>
      <c r="G757" s="118"/>
      <c r="H757" s="118"/>
      <c r="I757" s="118"/>
      <c r="J757" s="118"/>
      <c r="K757" s="118"/>
    </row>
    <row r="758" spans="2:11">
      <c r="B758" s="117"/>
      <c r="C758" s="117"/>
      <c r="D758" s="117"/>
      <c r="E758" s="118"/>
      <c r="F758" s="118"/>
      <c r="G758" s="118"/>
      <c r="H758" s="118"/>
      <c r="I758" s="118"/>
      <c r="J758" s="118"/>
      <c r="K758" s="118"/>
    </row>
    <row r="759" spans="2:11">
      <c r="B759" s="117"/>
      <c r="C759" s="117"/>
      <c r="D759" s="117"/>
      <c r="E759" s="118"/>
      <c r="F759" s="118"/>
      <c r="G759" s="118"/>
      <c r="H759" s="118"/>
      <c r="I759" s="118"/>
      <c r="J759" s="118"/>
      <c r="K759" s="118"/>
    </row>
    <row r="760" spans="2:11">
      <c r="B760" s="117"/>
      <c r="C760" s="117"/>
      <c r="D760" s="117"/>
      <c r="E760" s="118"/>
      <c r="F760" s="118"/>
      <c r="G760" s="118"/>
      <c r="H760" s="118"/>
      <c r="I760" s="118"/>
      <c r="J760" s="118"/>
      <c r="K760" s="118"/>
    </row>
    <row r="761" spans="2:11">
      <c r="B761" s="117"/>
      <c r="C761" s="117"/>
      <c r="D761" s="117"/>
      <c r="E761" s="118"/>
      <c r="F761" s="118"/>
      <c r="G761" s="118"/>
      <c r="H761" s="118"/>
      <c r="I761" s="118"/>
      <c r="J761" s="118"/>
      <c r="K761" s="118"/>
    </row>
    <row r="762" spans="2:11">
      <c r="B762" s="117"/>
      <c r="C762" s="117"/>
      <c r="D762" s="117"/>
      <c r="E762" s="118"/>
      <c r="F762" s="118"/>
      <c r="G762" s="118"/>
      <c r="H762" s="118"/>
      <c r="I762" s="118"/>
      <c r="J762" s="118"/>
      <c r="K762" s="118"/>
    </row>
    <row r="763" spans="2:11">
      <c r="B763" s="117"/>
      <c r="C763" s="117"/>
      <c r="D763" s="117"/>
      <c r="E763" s="118"/>
      <c r="F763" s="118"/>
      <c r="G763" s="118"/>
      <c r="H763" s="118"/>
      <c r="I763" s="118"/>
      <c r="J763" s="118"/>
      <c r="K763" s="118"/>
    </row>
    <row r="764" spans="2:11">
      <c r="B764" s="117"/>
      <c r="C764" s="117"/>
      <c r="D764" s="117"/>
      <c r="E764" s="118"/>
      <c r="F764" s="118"/>
      <c r="G764" s="118"/>
      <c r="H764" s="118"/>
      <c r="I764" s="118"/>
      <c r="J764" s="118"/>
      <c r="K764" s="118"/>
    </row>
    <row r="765" spans="2:11">
      <c r="B765" s="117"/>
      <c r="C765" s="117"/>
      <c r="D765" s="117"/>
      <c r="E765" s="118"/>
      <c r="F765" s="118"/>
      <c r="G765" s="118"/>
      <c r="H765" s="118"/>
      <c r="I765" s="118"/>
      <c r="J765" s="118"/>
      <c r="K765" s="118"/>
    </row>
    <row r="766" spans="2:11">
      <c r="B766" s="117"/>
      <c r="C766" s="117"/>
      <c r="D766" s="117"/>
      <c r="E766" s="118"/>
      <c r="F766" s="118"/>
      <c r="G766" s="118"/>
      <c r="H766" s="118"/>
      <c r="I766" s="118"/>
      <c r="J766" s="118"/>
      <c r="K766" s="118"/>
    </row>
    <row r="767" spans="2:11">
      <c r="B767" s="117"/>
      <c r="C767" s="117"/>
      <c r="D767" s="117"/>
      <c r="E767" s="118"/>
      <c r="F767" s="118"/>
      <c r="G767" s="118"/>
      <c r="H767" s="118"/>
      <c r="I767" s="118"/>
      <c r="J767" s="118"/>
      <c r="K767" s="118"/>
    </row>
    <row r="768" spans="2:11">
      <c r="B768" s="117"/>
      <c r="C768" s="117"/>
      <c r="D768" s="117"/>
      <c r="E768" s="118"/>
      <c r="F768" s="118"/>
      <c r="G768" s="118"/>
      <c r="H768" s="118"/>
      <c r="I768" s="118"/>
      <c r="J768" s="118"/>
      <c r="K768" s="118"/>
    </row>
    <row r="769" spans="2:11">
      <c r="B769" s="117"/>
      <c r="C769" s="117"/>
      <c r="D769" s="117"/>
      <c r="E769" s="118"/>
      <c r="F769" s="118"/>
      <c r="G769" s="118"/>
      <c r="H769" s="118"/>
      <c r="I769" s="118"/>
      <c r="J769" s="118"/>
      <c r="K769" s="118"/>
    </row>
    <row r="770" spans="2:11">
      <c r="B770" s="117"/>
      <c r="C770" s="117"/>
      <c r="D770" s="117"/>
      <c r="E770" s="118"/>
      <c r="F770" s="118"/>
      <c r="G770" s="118"/>
      <c r="H770" s="118"/>
      <c r="I770" s="118"/>
      <c r="J770" s="118"/>
      <c r="K770" s="118"/>
    </row>
    <row r="771" spans="2:11">
      <c r="B771" s="117"/>
      <c r="C771" s="117"/>
      <c r="D771" s="117"/>
      <c r="E771" s="118"/>
      <c r="F771" s="118"/>
      <c r="G771" s="118"/>
      <c r="H771" s="118"/>
      <c r="I771" s="118"/>
      <c r="J771" s="118"/>
      <c r="K771" s="118"/>
    </row>
    <row r="772" spans="2:11">
      <c r="B772" s="117"/>
      <c r="C772" s="117"/>
      <c r="D772" s="117"/>
      <c r="E772" s="118"/>
      <c r="F772" s="118"/>
      <c r="G772" s="118"/>
      <c r="H772" s="118"/>
      <c r="I772" s="118"/>
      <c r="J772" s="118"/>
      <c r="K772" s="118"/>
    </row>
    <row r="773" spans="2:11">
      <c r="B773" s="117"/>
      <c r="C773" s="117"/>
      <c r="D773" s="117"/>
      <c r="E773" s="118"/>
      <c r="F773" s="118"/>
      <c r="G773" s="118"/>
      <c r="H773" s="118"/>
      <c r="I773" s="118"/>
      <c r="J773" s="118"/>
      <c r="K773" s="118"/>
    </row>
    <row r="774" spans="2:11">
      <c r="B774" s="117"/>
      <c r="C774" s="117"/>
      <c r="D774" s="117"/>
      <c r="E774" s="118"/>
      <c r="F774" s="118"/>
      <c r="G774" s="118"/>
      <c r="H774" s="118"/>
      <c r="I774" s="118"/>
      <c r="J774" s="118"/>
      <c r="K774" s="118"/>
    </row>
    <row r="775" spans="2:11">
      <c r="B775" s="117"/>
      <c r="C775" s="117"/>
      <c r="D775" s="117"/>
      <c r="E775" s="118"/>
      <c r="F775" s="118"/>
      <c r="G775" s="118"/>
      <c r="H775" s="118"/>
      <c r="I775" s="118"/>
      <c r="J775" s="118"/>
      <c r="K775" s="118"/>
    </row>
    <row r="776" spans="2:11">
      <c r="B776" s="117"/>
      <c r="C776" s="117"/>
      <c r="D776" s="117"/>
      <c r="E776" s="118"/>
      <c r="F776" s="118"/>
      <c r="G776" s="118"/>
      <c r="H776" s="118"/>
      <c r="I776" s="118"/>
      <c r="J776" s="118"/>
      <c r="K776" s="118"/>
    </row>
    <row r="777" spans="2:11">
      <c r="B777" s="117"/>
      <c r="C777" s="117"/>
      <c r="D777" s="117"/>
      <c r="E777" s="118"/>
      <c r="F777" s="118"/>
      <c r="G777" s="118"/>
      <c r="H777" s="118"/>
      <c r="I777" s="118"/>
      <c r="J777" s="118"/>
      <c r="K777" s="118"/>
    </row>
    <row r="778" spans="2:11">
      <c r="B778" s="117"/>
      <c r="C778" s="117"/>
      <c r="D778" s="117"/>
      <c r="E778" s="118"/>
      <c r="F778" s="118"/>
      <c r="G778" s="118"/>
      <c r="H778" s="118"/>
      <c r="I778" s="118"/>
      <c r="J778" s="118"/>
      <c r="K778" s="118"/>
    </row>
    <row r="779" spans="2:11">
      <c r="B779" s="117"/>
      <c r="C779" s="117"/>
      <c r="D779" s="117"/>
      <c r="E779" s="118"/>
      <c r="F779" s="118"/>
      <c r="G779" s="118"/>
      <c r="H779" s="118"/>
      <c r="I779" s="118"/>
      <c r="J779" s="118"/>
      <c r="K779" s="118"/>
    </row>
    <row r="780" spans="2:11">
      <c r="B780" s="117"/>
      <c r="C780" s="117"/>
      <c r="D780" s="117"/>
      <c r="E780" s="118"/>
      <c r="F780" s="118"/>
      <c r="G780" s="118"/>
      <c r="H780" s="118"/>
      <c r="I780" s="118"/>
      <c r="J780" s="118"/>
      <c r="K780" s="118"/>
    </row>
    <row r="781" spans="2:11">
      <c r="B781" s="117"/>
      <c r="C781" s="117"/>
      <c r="D781" s="117"/>
      <c r="E781" s="118"/>
      <c r="F781" s="118"/>
      <c r="G781" s="118"/>
      <c r="H781" s="118"/>
      <c r="I781" s="118"/>
      <c r="J781" s="118"/>
      <c r="K781" s="118"/>
    </row>
    <row r="782" spans="2:11">
      <c r="B782" s="117"/>
      <c r="C782" s="117"/>
      <c r="D782" s="117"/>
      <c r="E782" s="118"/>
      <c r="F782" s="118"/>
      <c r="G782" s="118"/>
      <c r="H782" s="118"/>
      <c r="I782" s="118"/>
      <c r="J782" s="118"/>
      <c r="K782" s="118"/>
    </row>
    <row r="783" spans="2:11">
      <c r="B783" s="117"/>
      <c r="C783" s="117"/>
      <c r="D783" s="117"/>
      <c r="E783" s="118"/>
      <c r="F783" s="118"/>
      <c r="G783" s="118"/>
      <c r="H783" s="118"/>
      <c r="I783" s="118"/>
      <c r="J783" s="118"/>
      <c r="K783" s="118"/>
    </row>
    <row r="784" spans="2:11">
      <c r="B784" s="117"/>
      <c r="C784" s="117"/>
      <c r="D784" s="117"/>
      <c r="E784" s="118"/>
      <c r="F784" s="118"/>
      <c r="G784" s="118"/>
      <c r="H784" s="118"/>
      <c r="I784" s="118"/>
      <c r="J784" s="118"/>
      <c r="K784" s="118"/>
    </row>
    <row r="785" spans="2:11">
      <c r="B785" s="117"/>
      <c r="C785" s="117"/>
      <c r="D785" s="117"/>
      <c r="E785" s="118"/>
      <c r="F785" s="118"/>
      <c r="G785" s="118"/>
      <c r="H785" s="118"/>
      <c r="I785" s="118"/>
      <c r="J785" s="118"/>
      <c r="K785" s="118"/>
    </row>
    <row r="786" spans="2:11">
      <c r="B786" s="117"/>
      <c r="C786" s="117"/>
      <c r="D786" s="117"/>
      <c r="E786" s="118"/>
      <c r="F786" s="118"/>
      <c r="G786" s="118"/>
      <c r="H786" s="118"/>
      <c r="I786" s="118"/>
      <c r="J786" s="118"/>
      <c r="K786" s="118"/>
    </row>
    <row r="787" spans="2:11">
      <c r="B787" s="117"/>
      <c r="C787" s="117"/>
      <c r="D787" s="117"/>
      <c r="E787" s="118"/>
      <c r="F787" s="118"/>
      <c r="G787" s="118"/>
      <c r="H787" s="118"/>
      <c r="I787" s="118"/>
      <c r="J787" s="118"/>
      <c r="K787" s="118"/>
    </row>
    <row r="788" spans="2:11">
      <c r="B788" s="117"/>
      <c r="C788" s="117"/>
      <c r="D788" s="117"/>
      <c r="E788" s="118"/>
      <c r="F788" s="118"/>
      <c r="G788" s="118"/>
      <c r="H788" s="118"/>
      <c r="I788" s="118"/>
      <c r="J788" s="118"/>
      <c r="K788" s="118"/>
    </row>
    <row r="789" spans="2:11">
      <c r="B789" s="117"/>
      <c r="C789" s="117"/>
      <c r="D789" s="117"/>
      <c r="E789" s="118"/>
      <c r="F789" s="118"/>
      <c r="G789" s="118"/>
      <c r="H789" s="118"/>
      <c r="I789" s="118"/>
      <c r="J789" s="118"/>
      <c r="K789" s="118"/>
    </row>
    <row r="790" spans="2:11">
      <c r="B790" s="117"/>
      <c r="C790" s="117"/>
      <c r="D790" s="117"/>
      <c r="E790" s="118"/>
      <c r="F790" s="118"/>
      <c r="G790" s="118"/>
      <c r="H790" s="118"/>
      <c r="I790" s="118"/>
      <c r="J790" s="118"/>
      <c r="K790" s="118"/>
    </row>
    <row r="791" spans="2:11">
      <c r="B791" s="117"/>
      <c r="C791" s="117"/>
      <c r="D791" s="117"/>
      <c r="E791" s="118"/>
      <c r="F791" s="118"/>
      <c r="G791" s="118"/>
      <c r="H791" s="118"/>
      <c r="I791" s="118"/>
      <c r="J791" s="118"/>
      <c r="K791" s="118"/>
    </row>
    <row r="792" spans="2:11">
      <c r="B792" s="117"/>
      <c r="C792" s="117"/>
      <c r="D792" s="117"/>
      <c r="E792" s="118"/>
      <c r="F792" s="118"/>
      <c r="G792" s="118"/>
      <c r="H792" s="118"/>
      <c r="I792" s="118"/>
      <c r="J792" s="118"/>
      <c r="K792" s="118"/>
    </row>
    <row r="793" spans="2:11">
      <c r="B793" s="117"/>
      <c r="C793" s="117"/>
      <c r="D793" s="117"/>
      <c r="E793" s="118"/>
      <c r="F793" s="118"/>
      <c r="G793" s="118"/>
      <c r="H793" s="118"/>
      <c r="I793" s="118"/>
      <c r="J793" s="118"/>
      <c r="K793" s="118"/>
    </row>
    <row r="794" spans="2:11">
      <c r="B794" s="117"/>
      <c r="C794" s="117"/>
      <c r="D794" s="117"/>
      <c r="E794" s="118"/>
      <c r="F794" s="118"/>
      <c r="G794" s="118"/>
      <c r="H794" s="118"/>
      <c r="I794" s="118"/>
      <c r="J794" s="118"/>
      <c r="K794" s="118"/>
    </row>
    <row r="795" spans="2:11">
      <c r="B795" s="117"/>
      <c r="C795" s="117"/>
      <c r="D795" s="117"/>
      <c r="E795" s="118"/>
      <c r="F795" s="118"/>
      <c r="G795" s="118"/>
      <c r="H795" s="118"/>
      <c r="I795" s="118"/>
      <c r="J795" s="118"/>
      <c r="K795" s="118"/>
    </row>
    <row r="796" spans="2:11">
      <c r="B796" s="117"/>
      <c r="C796" s="117"/>
      <c r="D796" s="117"/>
      <c r="E796" s="118"/>
      <c r="F796" s="118"/>
      <c r="G796" s="118"/>
      <c r="H796" s="118"/>
      <c r="I796" s="118"/>
      <c r="J796" s="118"/>
      <c r="K796" s="118"/>
    </row>
    <row r="797" spans="2:11">
      <c r="B797" s="117"/>
      <c r="C797" s="117"/>
      <c r="D797" s="117"/>
      <c r="E797" s="118"/>
      <c r="F797" s="118"/>
      <c r="G797" s="118"/>
      <c r="H797" s="118"/>
      <c r="I797" s="118"/>
      <c r="J797" s="118"/>
      <c r="K797" s="118"/>
    </row>
    <row r="798" spans="2:11">
      <c r="B798" s="117"/>
      <c r="C798" s="117"/>
      <c r="D798" s="117"/>
      <c r="E798" s="118"/>
      <c r="F798" s="118"/>
      <c r="G798" s="118"/>
      <c r="H798" s="118"/>
      <c r="I798" s="118"/>
      <c r="J798" s="118"/>
      <c r="K798" s="118"/>
    </row>
    <row r="799" spans="2:11">
      <c r="B799" s="117"/>
      <c r="C799" s="117"/>
      <c r="D799" s="117"/>
      <c r="E799" s="118"/>
      <c r="F799" s="118"/>
      <c r="G799" s="118"/>
      <c r="H799" s="118"/>
      <c r="I799" s="118"/>
      <c r="J799" s="118"/>
      <c r="K799" s="118"/>
    </row>
    <row r="800" spans="2:11">
      <c r="B800" s="117"/>
      <c r="C800" s="117"/>
      <c r="D800" s="117"/>
      <c r="E800" s="118"/>
      <c r="F800" s="118"/>
      <c r="G800" s="118"/>
      <c r="H800" s="118"/>
      <c r="I800" s="118"/>
      <c r="J800" s="118"/>
      <c r="K800" s="118"/>
    </row>
    <row r="801" spans="2:11">
      <c r="B801" s="117"/>
      <c r="C801" s="117"/>
      <c r="D801" s="117"/>
      <c r="E801" s="118"/>
      <c r="F801" s="118"/>
      <c r="G801" s="118"/>
      <c r="H801" s="118"/>
      <c r="I801" s="118"/>
      <c r="J801" s="118"/>
      <c r="K801" s="118"/>
    </row>
    <row r="802" spans="2:11">
      <c r="B802" s="117"/>
      <c r="C802" s="117"/>
      <c r="D802" s="117"/>
      <c r="E802" s="118"/>
      <c r="F802" s="118"/>
      <c r="G802" s="118"/>
      <c r="H802" s="118"/>
      <c r="I802" s="118"/>
      <c r="J802" s="118"/>
      <c r="K802" s="118"/>
    </row>
    <row r="803" spans="2:11">
      <c r="B803" s="117"/>
      <c r="C803" s="117"/>
      <c r="D803" s="117"/>
      <c r="E803" s="118"/>
      <c r="F803" s="118"/>
      <c r="G803" s="118"/>
      <c r="H803" s="118"/>
      <c r="I803" s="118"/>
      <c r="J803" s="118"/>
      <c r="K803" s="118"/>
    </row>
    <row r="804" spans="2:11">
      <c r="B804" s="117"/>
      <c r="C804" s="117"/>
      <c r="D804" s="117"/>
      <c r="E804" s="118"/>
      <c r="F804" s="118"/>
      <c r="G804" s="118"/>
      <c r="H804" s="118"/>
      <c r="I804" s="118"/>
      <c r="J804" s="118"/>
      <c r="K804" s="118"/>
    </row>
    <row r="805" spans="2:11">
      <c r="B805" s="117"/>
      <c r="C805" s="117"/>
      <c r="D805" s="117"/>
      <c r="E805" s="118"/>
      <c r="F805" s="118"/>
      <c r="G805" s="118"/>
      <c r="H805" s="118"/>
      <c r="I805" s="118"/>
      <c r="J805" s="118"/>
      <c r="K805" s="118"/>
    </row>
    <row r="806" spans="2:11">
      <c r="B806" s="117"/>
      <c r="C806" s="117"/>
      <c r="D806" s="117"/>
      <c r="E806" s="118"/>
      <c r="F806" s="118"/>
      <c r="G806" s="118"/>
      <c r="H806" s="118"/>
      <c r="I806" s="118"/>
      <c r="J806" s="118"/>
      <c r="K806" s="118"/>
    </row>
    <row r="807" spans="2:11">
      <c r="B807" s="117"/>
      <c r="C807" s="117"/>
      <c r="D807" s="117"/>
      <c r="E807" s="118"/>
      <c r="F807" s="118"/>
      <c r="G807" s="118"/>
      <c r="H807" s="118"/>
      <c r="I807" s="118"/>
      <c r="J807" s="118"/>
      <c r="K807" s="118"/>
    </row>
    <row r="808" spans="2:11">
      <c r="B808" s="117"/>
      <c r="C808" s="117"/>
      <c r="D808" s="117"/>
      <c r="E808" s="118"/>
      <c r="F808" s="118"/>
      <c r="G808" s="118"/>
      <c r="H808" s="118"/>
      <c r="I808" s="118"/>
      <c r="J808" s="118"/>
      <c r="K808" s="118"/>
    </row>
    <row r="809" spans="2:11">
      <c r="B809" s="117"/>
      <c r="C809" s="117"/>
      <c r="D809" s="117"/>
      <c r="E809" s="118"/>
      <c r="F809" s="118"/>
      <c r="G809" s="118"/>
      <c r="H809" s="118"/>
      <c r="I809" s="118"/>
      <c r="J809" s="118"/>
      <c r="K809" s="118"/>
    </row>
    <row r="810" spans="2:11">
      <c r="B810" s="117"/>
      <c r="C810" s="117"/>
      <c r="D810" s="117"/>
      <c r="E810" s="118"/>
      <c r="F810" s="118"/>
      <c r="G810" s="118"/>
      <c r="H810" s="118"/>
      <c r="I810" s="118"/>
      <c r="J810" s="118"/>
      <c r="K810" s="118"/>
    </row>
    <row r="811" spans="2:11">
      <c r="B811" s="117"/>
      <c r="C811" s="117"/>
      <c r="D811" s="117"/>
      <c r="E811" s="118"/>
      <c r="F811" s="118"/>
      <c r="G811" s="118"/>
      <c r="H811" s="118"/>
      <c r="I811" s="118"/>
      <c r="J811" s="118"/>
      <c r="K811" s="118"/>
    </row>
    <row r="812" spans="2:11">
      <c r="B812" s="117"/>
      <c r="C812" s="117"/>
      <c r="D812" s="117"/>
      <c r="E812" s="118"/>
      <c r="F812" s="118"/>
      <c r="G812" s="118"/>
      <c r="H812" s="118"/>
      <c r="I812" s="118"/>
      <c r="J812" s="118"/>
      <c r="K812" s="118"/>
    </row>
    <row r="813" spans="2:11">
      <c r="B813" s="117"/>
      <c r="C813" s="117"/>
      <c r="D813" s="117"/>
      <c r="E813" s="118"/>
      <c r="F813" s="118"/>
      <c r="G813" s="118"/>
      <c r="H813" s="118"/>
      <c r="I813" s="118"/>
      <c r="J813" s="118"/>
      <c r="K813" s="118"/>
    </row>
    <row r="814" spans="2:11">
      <c r="B814" s="117"/>
      <c r="C814" s="117"/>
      <c r="D814" s="117"/>
      <c r="E814" s="118"/>
      <c r="F814" s="118"/>
      <c r="G814" s="118"/>
      <c r="H814" s="118"/>
      <c r="I814" s="118"/>
      <c r="J814" s="118"/>
      <c r="K814" s="118"/>
    </row>
    <row r="815" spans="2:11">
      <c r="B815" s="117"/>
      <c r="C815" s="117"/>
      <c r="D815" s="117"/>
      <c r="E815" s="118"/>
      <c r="F815" s="118"/>
      <c r="G815" s="118"/>
      <c r="H815" s="118"/>
      <c r="I815" s="118"/>
      <c r="J815" s="118"/>
      <c r="K815" s="118"/>
    </row>
    <row r="816" spans="2:11">
      <c r="B816" s="117"/>
      <c r="C816" s="117"/>
      <c r="D816" s="117"/>
      <c r="E816" s="118"/>
      <c r="F816" s="118"/>
      <c r="G816" s="118"/>
      <c r="H816" s="118"/>
      <c r="I816" s="118"/>
      <c r="J816" s="118"/>
      <c r="K816" s="118"/>
    </row>
    <row r="817" spans="2:11">
      <c r="B817" s="117"/>
      <c r="C817" s="117"/>
      <c r="D817" s="117"/>
      <c r="E817" s="118"/>
      <c r="F817" s="118"/>
      <c r="G817" s="118"/>
      <c r="H817" s="118"/>
      <c r="I817" s="118"/>
      <c r="J817" s="118"/>
      <c r="K817" s="118"/>
    </row>
    <row r="818" spans="2:11">
      <c r="B818" s="117"/>
      <c r="C818" s="117"/>
      <c r="D818" s="117"/>
      <c r="E818" s="118"/>
      <c r="F818" s="118"/>
      <c r="G818" s="118"/>
      <c r="H818" s="118"/>
      <c r="I818" s="118"/>
      <c r="J818" s="118"/>
      <c r="K818" s="118"/>
    </row>
    <row r="819" spans="2:11">
      <c r="B819" s="117"/>
      <c r="C819" s="117"/>
      <c r="D819" s="117"/>
      <c r="E819" s="118"/>
      <c r="F819" s="118"/>
      <c r="G819" s="118"/>
      <c r="H819" s="118"/>
      <c r="I819" s="118"/>
      <c r="J819" s="118"/>
      <c r="K819" s="118"/>
    </row>
    <row r="820" spans="2:11">
      <c r="B820" s="117"/>
      <c r="C820" s="117"/>
      <c r="D820" s="117"/>
      <c r="E820" s="118"/>
      <c r="F820" s="118"/>
      <c r="G820" s="118"/>
      <c r="H820" s="118"/>
      <c r="I820" s="118"/>
      <c r="J820" s="118"/>
      <c r="K820" s="118"/>
    </row>
    <row r="821" spans="2:11">
      <c r="B821" s="117"/>
      <c r="C821" s="117"/>
      <c r="D821" s="117"/>
      <c r="E821" s="118"/>
      <c r="F821" s="118"/>
      <c r="G821" s="118"/>
      <c r="H821" s="118"/>
      <c r="I821" s="118"/>
      <c r="J821" s="118"/>
      <c r="K821" s="118"/>
    </row>
    <row r="822" spans="2:11">
      <c r="B822" s="117"/>
      <c r="C822" s="117"/>
      <c r="D822" s="117"/>
      <c r="E822" s="118"/>
      <c r="F822" s="118"/>
      <c r="G822" s="118"/>
      <c r="H822" s="118"/>
      <c r="I822" s="118"/>
      <c r="J822" s="118"/>
      <c r="K822" s="118"/>
    </row>
    <row r="823" spans="2:11">
      <c r="B823" s="117"/>
      <c r="C823" s="117"/>
      <c r="D823" s="117"/>
      <c r="E823" s="118"/>
      <c r="F823" s="118"/>
      <c r="G823" s="118"/>
      <c r="H823" s="118"/>
      <c r="I823" s="118"/>
      <c r="J823" s="118"/>
      <c r="K823" s="118"/>
    </row>
    <row r="824" spans="2:11">
      <c r="B824" s="117"/>
      <c r="C824" s="117"/>
      <c r="D824" s="117"/>
      <c r="E824" s="118"/>
      <c r="F824" s="118"/>
      <c r="G824" s="118"/>
      <c r="H824" s="118"/>
      <c r="I824" s="118"/>
      <c r="J824" s="118"/>
      <c r="K824" s="118"/>
    </row>
    <row r="825" spans="2:11">
      <c r="B825" s="117"/>
      <c r="C825" s="117"/>
      <c r="D825" s="117"/>
      <c r="E825" s="118"/>
      <c r="F825" s="118"/>
      <c r="G825" s="118"/>
      <c r="H825" s="118"/>
      <c r="I825" s="118"/>
      <c r="J825" s="118"/>
      <c r="K825" s="118"/>
    </row>
    <row r="826" spans="2:11">
      <c r="B826" s="117"/>
      <c r="C826" s="117"/>
      <c r="D826" s="117"/>
      <c r="E826" s="118"/>
      <c r="F826" s="118"/>
      <c r="G826" s="118"/>
      <c r="H826" s="118"/>
      <c r="I826" s="118"/>
      <c r="J826" s="118"/>
      <c r="K826" s="118"/>
    </row>
    <row r="827" spans="2:11">
      <c r="B827" s="117"/>
      <c r="C827" s="117"/>
      <c r="D827" s="117"/>
      <c r="E827" s="118"/>
      <c r="F827" s="118"/>
      <c r="G827" s="118"/>
      <c r="H827" s="118"/>
      <c r="I827" s="118"/>
      <c r="J827" s="118"/>
      <c r="K827" s="118"/>
    </row>
    <row r="828" spans="2:11">
      <c r="B828" s="117"/>
      <c r="C828" s="117"/>
      <c r="D828" s="117"/>
      <c r="E828" s="118"/>
      <c r="F828" s="118"/>
      <c r="G828" s="118"/>
      <c r="H828" s="118"/>
      <c r="I828" s="118"/>
      <c r="J828" s="118"/>
      <c r="K828" s="118"/>
    </row>
    <row r="829" spans="2:11">
      <c r="B829" s="117"/>
      <c r="C829" s="117"/>
      <c r="D829" s="117"/>
      <c r="E829" s="118"/>
      <c r="F829" s="118"/>
      <c r="G829" s="118"/>
      <c r="H829" s="118"/>
      <c r="I829" s="118"/>
      <c r="J829" s="118"/>
      <c r="K829" s="118"/>
    </row>
    <row r="830" spans="2:11">
      <c r="B830" s="117"/>
      <c r="C830" s="117"/>
      <c r="D830" s="117"/>
      <c r="E830" s="118"/>
      <c r="F830" s="118"/>
      <c r="G830" s="118"/>
      <c r="H830" s="118"/>
      <c r="I830" s="118"/>
      <c r="J830" s="118"/>
      <c r="K830" s="118"/>
    </row>
    <row r="831" spans="2:11">
      <c r="B831" s="117"/>
      <c r="C831" s="117"/>
      <c r="D831" s="117"/>
      <c r="E831" s="118"/>
      <c r="F831" s="118"/>
      <c r="G831" s="118"/>
      <c r="H831" s="118"/>
      <c r="I831" s="118"/>
      <c r="J831" s="118"/>
      <c r="K831" s="118"/>
    </row>
    <row r="832" spans="2:11">
      <c r="B832" s="117"/>
      <c r="C832" s="117"/>
      <c r="D832" s="117"/>
      <c r="E832" s="118"/>
      <c r="F832" s="118"/>
      <c r="G832" s="118"/>
      <c r="H832" s="118"/>
      <c r="I832" s="118"/>
      <c r="J832" s="118"/>
      <c r="K832" s="118"/>
    </row>
    <row r="833" spans="2:11">
      <c r="B833" s="117"/>
      <c r="C833" s="117"/>
      <c r="D833" s="117"/>
      <c r="E833" s="118"/>
      <c r="F833" s="118"/>
      <c r="G833" s="118"/>
      <c r="H833" s="118"/>
      <c r="I833" s="118"/>
      <c r="J833" s="118"/>
      <c r="K833" s="118"/>
    </row>
    <row r="834" spans="2:11">
      <c r="B834" s="117"/>
      <c r="C834" s="117"/>
      <c r="D834" s="117"/>
      <c r="E834" s="118"/>
      <c r="F834" s="118"/>
      <c r="G834" s="118"/>
      <c r="H834" s="118"/>
      <c r="I834" s="118"/>
      <c r="J834" s="118"/>
      <c r="K834" s="118"/>
    </row>
    <row r="835" spans="2:11">
      <c r="B835" s="117"/>
      <c r="C835" s="117"/>
      <c r="D835" s="117"/>
      <c r="E835" s="118"/>
      <c r="F835" s="118"/>
      <c r="G835" s="118"/>
      <c r="H835" s="118"/>
      <c r="I835" s="118"/>
      <c r="J835" s="118"/>
      <c r="K835" s="118"/>
    </row>
    <row r="836" spans="2:11">
      <c r="B836" s="117"/>
      <c r="C836" s="117"/>
      <c r="D836" s="117"/>
      <c r="E836" s="118"/>
      <c r="F836" s="118"/>
      <c r="G836" s="118"/>
      <c r="H836" s="118"/>
      <c r="I836" s="118"/>
      <c r="J836" s="118"/>
      <c r="K836" s="118"/>
    </row>
    <row r="837" spans="2:11">
      <c r="B837" s="117"/>
      <c r="C837" s="117"/>
      <c r="D837" s="117"/>
      <c r="E837" s="118"/>
      <c r="F837" s="118"/>
      <c r="G837" s="118"/>
      <c r="H837" s="118"/>
      <c r="I837" s="118"/>
      <c r="J837" s="118"/>
      <c r="K837" s="118"/>
    </row>
    <row r="838" spans="2:11">
      <c r="B838" s="117"/>
      <c r="C838" s="117"/>
      <c r="D838" s="117"/>
      <c r="E838" s="118"/>
      <c r="F838" s="118"/>
      <c r="G838" s="118"/>
      <c r="H838" s="118"/>
      <c r="I838" s="118"/>
      <c r="J838" s="118"/>
      <c r="K838" s="118"/>
    </row>
    <row r="839" spans="2:11">
      <c r="B839" s="117"/>
      <c r="C839" s="117"/>
      <c r="D839" s="117"/>
      <c r="E839" s="118"/>
      <c r="F839" s="118"/>
      <c r="G839" s="118"/>
      <c r="H839" s="118"/>
      <c r="I839" s="118"/>
      <c r="J839" s="118"/>
      <c r="K839" s="118"/>
    </row>
    <row r="840" spans="2:11">
      <c r="B840" s="117"/>
      <c r="C840" s="117"/>
      <c r="D840" s="117"/>
      <c r="E840" s="118"/>
      <c r="F840" s="118"/>
      <c r="G840" s="118"/>
      <c r="H840" s="118"/>
      <c r="I840" s="118"/>
      <c r="J840" s="118"/>
      <c r="K840" s="118"/>
    </row>
    <row r="841" spans="2:11">
      <c r="B841" s="117"/>
      <c r="C841" s="117"/>
      <c r="D841" s="117"/>
      <c r="E841" s="118"/>
      <c r="F841" s="118"/>
      <c r="G841" s="118"/>
      <c r="H841" s="118"/>
      <c r="I841" s="118"/>
      <c r="J841" s="118"/>
      <c r="K841" s="118"/>
    </row>
    <row r="842" spans="2:11">
      <c r="B842" s="117"/>
      <c r="C842" s="117"/>
      <c r="D842" s="117"/>
      <c r="E842" s="118"/>
      <c r="F842" s="118"/>
      <c r="G842" s="118"/>
      <c r="H842" s="118"/>
      <c r="I842" s="118"/>
      <c r="J842" s="118"/>
      <c r="K842" s="118"/>
    </row>
    <row r="843" spans="2:11">
      <c r="B843" s="117"/>
      <c r="C843" s="117"/>
      <c r="D843" s="117"/>
      <c r="E843" s="118"/>
      <c r="F843" s="118"/>
      <c r="G843" s="118"/>
      <c r="H843" s="118"/>
      <c r="I843" s="118"/>
      <c r="J843" s="118"/>
      <c r="K843" s="118"/>
    </row>
    <row r="844" spans="2:11">
      <c r="B844" s="117"/>
      <c r="C844" s="117"/>
      <c r="D844" s="117"/>
      <c r="E844" s="118"/>
      <c r="F844" s="118"/>
      <c r="G844" s="118"/>
      <c r="H844" s="118"/>
      <c r="I844" s="118"/>
      <c r="J844" s="118"/>
      <c r="K844" s="118"/>
    </row>
    <row r="845" spans="2:11">
      <c r="B845" s="117"/>
      <c r="C845" s="117"/>
      <c r="D845" s="117"/>
      <c r="E845" s="118"/>
      <c r="F845" s="118"/>
      <c r="G845" s="118"/>
      <c r="H845" s="118"/>
      <c r="I845" s="118"/>
      <c r="J845" s="118"/>
      <c r="K845" s="118"/>
    </row>
    <row r="846" spans="2:11">
      <c r="B846" s="117"/>
      <c r="C846" s="117"/>
      <c r="D846" s="117"/>
      <c r="E846" s="118"/>
      <c r="F846" s="118"/>
      <c r="G846" s="118"/>
      <c r="H846" s="118"/>
      <c r="I846" s="118"/>
      <c r="J846" s="118"/>
      <c r="K846" s="118"/>
    </row>
    <row r="847" spans="2:11">
      <c r="B847" s="117"/>
      <c r="C847" s="117"/>
      <c r="D847" s="117"/>
      <c r="E847" s="118"/>
      <c r="F847" s="118"/>
      <c r="G847" s="118"/>
      <c r="H847" s="118"/>
      <c r="I847" s="118"/>
      <c r="J847" s="118"/>
      <c r="K847" s="118"/>
    </row>
    <row r="848" spans="2:11">
      <c r="B848" s="117"/>
      <c r="C848" s="117"/>
      <c r="D848" s="117"/>
      <c r="E848" s="118"/>
      <c r="F848" s="118"/>
      <c r="G848" s="118"/>
      <c r="H848" s="118"/>
      <c r="I848" s="118"/>
      <c r="J848" s="118"/>
      <c r="K848" s="118"/>
    </row>
    <row r="849" spans="2:11">
      <c r="B849" s="117"/>
      <c r="C849" s="117"/>
      <c r="D849" s="117"/>
      <c r="E849" s="118"/>
      <c r="F849" s="118"/>
      <c r="G849" s="118"/>
      <c r="H849" s="118"/>
      <c r="I849" s="118"/>
      <c r="J849" s="118"/>
      <c r="K849" s="118"/>
    </row>
    <row r="850" spans="2:11">
      <c r="B850" s="117"/>
      <c r="C850" s="117"/>
      <c r="D850" s="117"/>
      <c r="E850" s="118"/>
      <c r="F850" s="118"/>
      <c r="G850" s="118"/>
      <c r="H850" s="118"/>
      <c r="I850" s="118"/>
      <c r="J850" s="118"/>
      <c r="K850" s="118"/>
    </row>
    <row r="851" spans="2:11">
      <c r="B851" s="117"/>
      <c r="C851" s="117"/>
      <c r="D851" s="117"/>
      <c r="E851" s="118"/>
      <c r="F851" s="118"/>
      <c r="G851" s="118"/>
      <c r="H851" s="118"/>
      <c r="I851" s="118"/>
      <c r="J851" s="118"/>
      <c r="K851" s="118"/>
    </row>
    <row r="852" spans="2:11">
      <c r="B852" s="117"/>
      <c r="C852" s="117"/>
      <c r="D852" s="117"/>
      <c r="E852" s="118"/>
      <c r="F852" s="118"/>
      <c r="G852" s="118"/>
      <c r="H852" s="118"/>
      <c r="I852" s="118"/>
      <c r="J852" s="118"/>
      <c r="K852" s="118"/>
    </row>
    <row r="853" spans="2:11">
      <c r="B853" s="117"/>
      <c r="C853" s="117"/>
      <c r="D853" s="117"/>
      <c r="E853" s="118"/>
      <c r="F853" s="118"/>
      <c r="G853" s="118"/>
      <c r="H853" s="118"/>
      <c r="I853" s="118"/>
      <c r="J853" s="118"/>
      <c r="K853" s="118"/>
    </row>
    <row r="854" spans="2:11">
      <c r="B854" s="117"/>
      <c r="C854" s="117"/>
      <c r="D854" s="117"/>
      <c r="E854" s="118"/>
      <c r="F854" s="118"/>
      <c r="G854" s="118"/>
      <c r="H854" s="118"/>
      <c r="I854" s="118"/>
      <c r="J854" s="118"/>
      <c r="K854" s="118"/>
    </row>
    <row r="855" spans="2:11">
      <c r="B855" s="117"/>
      <c r="C855" s="117"/>
      <c r="D855" s="117"/>
      <c r="E855" s="118"/>
      <c r="F855" s="118"/>
      <c r="G855" s="118"/>
      <c r="H855" s="118"/>
      <c r="I855" s="118"/>
      <c r="J855" s="118"/>
      <c r="K855" s="118"/>
    </row>
    <row r="856" spans="2:11">
      <c r="B856" s="117"/>
      <c r="C856" s="117"/>
      <c r="D856" s="117"/>
      <c r="E856" s="118"/>
      <c r="F856" s="118"/>
      <c r="G856" s="118"/>
      <c r="H856" s="118"/>
      <c r="I856" s="118"/>
      <c r="J856" s="118"/>
      <c r="K856" s="118"/>
    </row>
    <row r="857" spans="2:11">
      <c r="B857" s="117"/>
      <c r="C857" s="117"/>
      <c r="D857" s="117"/>
      <c r="E857" s="118"/>
      <c r="F857" s="118"/>
      <c r="G857" s="118"/>
      <c r="H857" s="118"/>
      <c r="I857" s="118"/>
      <c r="J857" s="118"/>
      <c r="K857" s="118"/>
    </row>
    <row r="858" spans="2:11">
      <c r="B858" s="117"/>
      <c r="C858" s="117"/>
      <c r="D858" s="117"/>
      <c r="E858" s="118"/>
      <c r="F858" s="118"/>
      <c r="G858" s="118"/>
      <c r="H858" s="118"/>
      <c r="I858" s="118"/>
      <c r="J858" s="118"/>
      <c r="K858" s="118"/>
    </row>
    <row r="859" spans="2:11">
      <c r="B859" s="117"/>
      <c r="C859" s="117"/>
      <c r="D859" s="117"/>
      <c r="E859" s="118"/>
      <c r="F859" s="118"/>
      <c r="G859" s="118"/>
      <c r="H859" s="118"/>
      <c r="I859" s="118"/>
      <c r="J859" s="118"/>
      <c r="K859" s="118"/>
    </row>
    <row r="860" spans="2:11">
      <c r="B860" s="117"/>
      <c r="C860" s="117"/>
      <c r="D860" s="117"/>
      <c r="E860" s="118"/>
      <c r="F860" s="118"/>
      <c r="G860" s="118"/>
      <c r="H860" s="118"/>
      <c r="I860" s="118"/>
      <c r="J860" s="118"/>
      <c r="K860" s="118"/>
    </row>
    <row r="861" spans="2:11">
      <c r="B861" s="117"/>
      <c r="C861" s="117"/>
      <c r="D861" s="117"/>
      <c r="E861" s="118"/>
      <c r="F861" s="118"/>
      <c r="G861" s="118"/>
      <c r="H861" s="118"/>
      <c r="I861" s="118"/>
      <c r="J861" s="118"/>
      <c r="K861" s="118"/>
    </row>
    <row r="862" spans="2:11">
      <c r="B862" s="117"/>
      <c r="C862" s="117"/>
      <c r="D862" s="117"/>
      <c r="E862" s="118"/>
      <c r="F862" s="118"/>
      <c r="G862" s="118"/>
      <c r="H862" s="118"/>
      <c r="I862" s="118"/>
      <c r="J862" s="118"/>
      <c r="K862" s="118"/>
    </row>
    <row r="863" spans="2:11">
      <c r="B863" s="117"/>
      <c r="C863" s="117"/>
      <c r="D863" s="117"/>
      <c r="E863" s="118"/>
      <c r="F863" s="118"/>
      <c r="G863" s="118"/>
      <c r="H863" s="118"/>
      <c r="I863" s="118"/>
      <c r="J863" s="118"/>
      <c r="K863" s="118"/>
    </row>
    <row r="864" spans="2:11">
      <c r="B864" s="117"/>
      <c r="C864" s="117"/>
      <c r="D864" s="117"/>
      <c r="E864" s="118"/>
      <c r="F864" s="118"/>
      <c r="G864" s="118"/>
      <c r="H864" s="118"/>
      <c r="I864" s="118"/>
      <c r="J864" s="118"/>
      <c r="K864" s="118"/>
    </row>
    <row r="865" spans="2:11">
      <c r="B865" s="117"/>
      <c r="C865" s="117"/>
      <c r="D865" s="117"/>
      <c r="E865" s="118"/>
      <c r="F865" s="118"/>
      <c r="G865" s="118"/>
      <c r="H865" s="118"/>
      <c r="I865" s="118"/>
      <c r="J865" s="118"/>
      <c r="K865" s="118"/>
    </row>
    <row r="866" spans="2:11">
      <c r="B866" s="117"/>
      <c r="C866" s="117"/>
      <c r="D866" s="117"/>
      <c r="E866" s="118"/>
      <c r="F866" s="118"/>
      <c r="G866" s="118"/>
      <c r="H866" s="118"/>
      <c r="I866" s="118"/>
      <c r="J866" s="118"/>
      <c r="K866" s="118"/>
    </row>
    <row r="867" spans="2:11">
      <c r="B867" s="117"/>
      <c r="C867" s="117"/>
      <c r="D867" s="117"/>
      <c r="E867" s="118"/>
      <c r="F867" s="118"/>
      <c r="G867" s="118"/>
      <c r="H867" s="118"/>
      <c r="I867" s="118"/>
      <c r="J867" s="118"/>
      <c r="K867" s="118"/>
    </row>
    <row r="868" spans="2:11">
      <c r="B868" s="117"/>
      <c r="C868" s="117"/>
      <c r="D868" s="117"/>
      <c r="E868" s="118"/>
      <c r="F868" s="118"/>
      <c r="G868" s="118"/>
      <c r="H868" s="118"/>
      <c r="I868" s="118"/>
      <c r="J868" s="118"/>
      <c r="K868" s="118"/>
    </row>
    <row r="869" spans="2:11">
      <c r="B869" s="117"/>
      <c r="C869" s="117"/>
      <c r="D869" s="117"/>
      <c r="E869" s="118"/>
      <c r="F869" s="118"/>
      <c r="G869" s="118"/>
      <c r="H869" s="118"/>
      <c r="I869" s="118"/>
      <c r="J869" s="118"/>
      <c r="K869" s="118"/>
    </row>
    <row r="870" spans="2:11">
      <c r="B870" s="117"/>
      <c r="C870" s="117"/>
      <c r="D870" s="117"/>
      <c r="E870" s="118"/>
      <c r="F870" s="118"/>
      <c r="G870" s="118"/>
      <c r="H870" s="118"/>
      <c r="I870" s="118"/>
      <c r="J870" s="118"/>
      <c r="K870" s="118"/>
    </row>
    <row r="871" spans="2:11">
      <c r="B871" s="117"/>
      <c r="C871" s="117"/>
      <c r="D871" s="117"/>
      <c r="E871" s="118"/>
      <c r="F871" s="118"/>
      <c r="G871" s="118"/>
      <c r="H871" s="118"/>
      <c r="I871" s="118"/>
      <c r="J871" s="118"/>
      <c r="K871" s="118"/>
    </row>
    <row r="872" spans="2:11">
      <c r="B872" s="117"/>
      <c r="C872" s="117"/>
      <c r="D872" s="117"/>
      <c r="E872" s="118"/>
      <c r="F872" s="118"/>
      <c r="G872" s="118"/>
      <c r="H872" s="118"/>
      <c r="I872" s="118"/>
      <c r="J872" s="118"/>
      <c r="K872" s="118"/>
    </row>
    <row r="873" spans="2:11">
      <c r="B873" s="117"/>
      <c r="C873" s="117"/>
      <c r="D873" s="117"/>
      <c r="E873" s="118"/>
      <c r="F873" s="118"/>
      <c r="G873" s="118"/>
      <c r="H873" s="118"/>
      <c r="I873" s="118"/>
      <c r="J873" s="118"/>
      <c r="K873" s="118"/>
    </row>
    <row r="874" spans="2:11">
      <c r="B874" s="117"/>
      <c r="C874" s="117"/>
      <c r="D874" s="117"/>
      <c r="E874" s="118"/>
      <c r="F874" s="118"/>
      <c r="G874" s="118"/>
      <c r="H874" s="118"/>
      <c r="I874" s="118"/>
      <c r="J874" s="118"/>
      <c r="K874" s="118"/>
    </row>
    <row r="875" spans="2:11">
      <c r="B875" s="117"/>
      <c r="C875" s="117"/>
      <c r="D875" s="117"/>
      <c r="E875" s="118"/>
      <c r="F875" s="118"/>
      <c r="G875" s="118"/>
      <c r="H875" s="118"/>
      <c r="I875" s="118"/>
      <c r="J875" s="118"/>
      <c r="K875" s="118"/>
    </row>
    <row r="876" spans="2:11">
      <c r="B876" s="117"/>
      <c r="C876" s="117"/>
      <c r="D876" s="117"/>
      <c r="E876" s="118"/>
      <c r="F876" s="118"/>
      <c r="G876" s="118"/>
      <c r="H876" s="118"/>
      <c r="I876" s="118"/>
      <c r="J876" s="118"/>
      <c r="K876" s="118"/>
    </row>
    <row r="877" spans="2:11">
      <c r="B877" s="117"/>
      <c r="C877" s="117"/>
      <c r="D877" s="117"/>
      <c r="E877" s="118"/>
      <c r="F877" s="118"/>
      <c r="G877" s="118"/>
      <c r="H877" s="118"/>
      <c r="I877" s="118"/>
      <c r="J877" s="118"/>
      <c r="K877" s="118"/>
    </row>
    <row r="878" spans="2:11">
      <c r="B878" s="117"/>
      <c r="C878" s="117"/>
      <c r="D878" s="117"/>
      <c r="E878" s="118"/>
      <c r="F878" s="118"/>
      <c r="G878" s="118"/>
      <c r="H878" s="118"/>
      <c r="I878" s="118"/>
      <c r="J878" s="118"/>
      <c r="K878" s="118"/>
    </row>
    <row r="879" spans="2:11">
      <c r="B879" s="117"/>
      <c r="C879" s="117"/>
      <c r="D879" s="117"/>
      <c r="E879" s="118"/>
      <c r="F879" s="118"/>
      <c r="G879" s="118"/>
      <c r="H879" s="118"/>
      <c r="I879" s="118"/>
      <c r="J879" s="118"/>
      <c r="K879" s="118"/>
    </row>
    <row r="880" spans="2:11">
      <c r="B880" s="117"/>
      <c r="C880" s="117"/>
      <c r="D880" s="117"/>
      <c r="E880" s="118"/>
      <c r="F880" s="118"/>
      <c r="G880" s="118"/>
      <c r="H880" s="118"/>
      <c r="I880" s="118"/>
      <c r="J880" s="118"/>
      <c r="K880" s="118"/>
    </row>
    <row r="881" spans="2:11">
      <c r="B881" s="117"/>
      <c r="C881" s="117"/>
      <c r="D881" s="117"/>
      <c r="E881" s="118"/>
      <c r="F881" s="118"/>
      <c r="G881" s="118"/>
      <c r="H881" s="118"/>
      <c r="I881" s="118"/>
      <c r="J881" s="118"/>
      <c r="K881" s="118"/>
    </row>
    <row r="882" spans="2:11">
      <c r="B882" s="117"/>
      <c r="C882" s="117"/>
      <c r="D882" s="117"/>
      <c r="E882" s="118"/>
      <c r="F882" s="118"/>
      <c r="G882" s="118"/>
      <c r="H882" s="118"/>
      <c r="I882" s="118"/>
      <c r="J882" s="118"/>
      <c r="K882" s="118"/>
    </row>
    <row r="883" spans="2:11">
      <c r="B883" s="117"/>
      <c r="C883" s="117"/>
      <c r="D883" s="117"/>
      <c r="E883" s="118"/>
      <c r="F883" s="118"/>
      <c r="G883" s="118"/>
      <c r="H883" s="118"/>
      <c r="I883" s="118"/>
      <c r="J883" s="118"/>
      <c r="K883" s="118"/>
    </row>
    <row r="884" spans="2:11">
      <c r="B884" s="117"/>
      <c r="C884" s="117"/>
      <c r="D884" s="117"/>
      <c r="E884" s="118"/>
      <c r="F884" s="118"/>
      <c r="G884" s="118"/>
      <c r="H884" s="118"/>
      <c r="I884" s="118"/>
      <c r="J884" s="118"/>
      <c r="K884" s="118"/>
    </row>
    <row r="885" spans="2:11">
      <c r="B885" s="117"/>
      <c r="C885" s="117"/>
      <c r="D885" s="117"/>
      <c r="E885" s="118"/>
      <c r="F885" s="118"/>
      <c r="G885" s="118"/>
      <c r="H885" s="118"/>
      <c r="I885" s="118"/>
      <c r="J885" s="118"/>
      <c r="K885" s="118"/>
    </row>
    <row r="886" spans="2:11">
      <c r="B886" s="117"/>
      <c r="C886" s="117"/>
      <c r="D886" s="117"/>
      <c r="E886" s="118"/>
      <c r="F886" s="118"/>
      <c r="G886" s="118"/>
      <c r="H886" s="118"/>
      <c r="I886" s="118"/>
      <c r="J886" s="118"/>
      <c r="K886" s="118"/>
    </row>
    <row r="887" spans="2:11">
      <c r="B887" s="117"/>
      <c r="C887" s="117"/>
      <c r="D887" s="117"/>
      <c r="E887" s="118"/>
      <c r="F887" s="118"/>
      <c r="G887" s="118"/>
      <c r="H887" s="118"/>
      <c r="I887" s="118"/>
      <c r="J887" s="118"/>
      <c r="K887" s="118"/>
    </row>
    <row r="888" spans="2:11">
      <c r="B888" s="117"/>
      <c r="C888" s="117"/>
      <c r="D888" s="117"/>
      <c r="E888" s="118"/>
      <c r="F888" s="118"/>
      <c r="G888" s="118"/>
      <c r="H888" s="118"/>
      <c r="I888" s="118"/>
      <c r="J888" s="118"/>
      <c r="K888" s="118"/>
    </row>
    <row r="889" spans="2:11">
      <c r="B889" s="117"/>
      <c r="C889" s="117"/>
      <c r="D889" s="117"/>
      <c r="E889" s="118"/>
      <c r="F889" s="118"/>
      <c r="G889" s="118"/>
      <c r="H889" s="118"/>
      <c r="I889" s="118"/>
      <c r="J889" s="118"/>
      <c r="K889" s="118"/>
    </row>
    <row r="890" spans="2:11">
      <c r="B890" s="117"/>
      <c r="C890" s="117"/>
      <c r="D890" s="117"/>
      <c r="E890" s="118"/>
      <c r="F890" s="118"/>
      <c r="G890" s="118"/>
      <c r="H890" s="118"/>
      <c r="I890" s="118"/>
      <c r="J890" s="118"/>
      <c r="K890" s="118"/>
    </row>
    <row r="891" spans="2:11">
      <c r="B891" s="117"/>
      <c r="C891" s="117"/>
      <c r="D891" s="117"/>
      <c r="E891" s="118"/>
      <c r="F891" s="118"/>
      <c r="G891" s="118"/>
      <c r="H891" s="118"/>
      <c r="I891" s="118"/>
      <c r="J891" s="118"/>
      <c r="K891" s="118"/>
    </row>
    <row r="892" spans="2:11">
      <c r="B892" s="117"/>
      <c r="C892" s="117"/>
      <c r="D892" s="117"/>
      <c r="E892" s="118"/>
      <c r="F892" s="118"/>
      <c r="G892" s="118"/>
      <c r="H892" s="118"/>
      <c r="I892" s="118"/>
      <c r="J892" s="118"/>
      <c r="K892" s="118"/>
    </row>
    <row r="893" spans="2:11">
      <c r="B893" s="117"/>
      <c r="C893" s="117"/>
      <c r="D893" s="117"/>
      <c r="E893" s="118"/>
      <c r="F893" s="118"/>
      <c r="G893" s="118"/>
      <c r="H893" s="118"/>
      <c r="I893" s="118"/>
      <c r="J893" s="118"/>
      <c r="K893" s="118"/>
    </row>
    <row r="894" spans="2:11">
      <c r="B894" s="117"/>
      <c r="C894" s="117"/>
      <c r="D894" s="117"/>
      <c r="E894" s="118"/>
      <c r="F894" s="118"/>
      <c r="G894" s="118"/>
      <c r="H894" s="118"/>
      <c r="I894" s="118"/>
      <c r="J894" s="118"/>
      <c r="K894" s="118"/>
    </row>
    <row r="895" spans="2:11">
      <c r="B895" s="117"/>
      <c r="C895" s="117"/>
      <c r="D895" s="117"/>
      <c r="E895" s="118"/>
      <c r="F895" s="118"/>
      <c r="G895" s="118"/>
      <c r="H895" s="118"/>
      <c r="I895" s="118"/>
      <c r="J895" s="118"/>
      <c r="K895" s="118"/>
    </row>
    <row r="896" spans="2:11">
      <c r="B896" s="117"/>
      <c r="C896" s="117"/>
      <c r="D896" s="117"/>
      <c r="E896" s="118"/>
      <c r="F896" s="118"/>
      <c r="G896" s="118"/>
      <c r="H896" s="118"/>
      <c r="I896" s="118"/>
      <c r="J896" s="118"/>
      <c r="K896" s="118"/>
    </row>
    <row r="897" spans="2:11">
      <c r="B897" s="117"/>
      <c r="C897" s="117"/>
      <c r="D897" s="117"/>
      <c r="E897" s="118"/>
      <c r="F897" s="118"/>
      <c r="G897" s="118"/>
      <c r="H897" s="118"/>
      <c r="I897" s="118"/>
      <c r="J897" s="118"/>
      <c r="K897" s="118"/>
    </row>
    <row r="898" spans="2:11">
      <c r="B898" s="117"/>
      <c r="C898" s="117"/>
      <c r="D898" s="117"/>
      <c r="E898" s="118"/>
      <c r="F898" s="118"/>
      <c r="G898" s="118"/>
      <c r="H898" s="118"/>
      <c r="I898" s="118"/>
      <c r="J898" s="118"/>
      <c r="K898" s="118"/>
    </row>
    <row r="899" spans="2:11">
      <c r="B899" s="117"/>
      <c r="C899" s="117"/>
      <c r="D899" s="117"/>
      <c r="E899" s="118"/>
      <c r="F899" s="118"/>
      <c r="G899" s="118"/>
      <c r="H899" s="118"/>
      <c r="I899" s="118"/>
      <c r="J899" s="118"/>
      <c r="K899" s="118"/>
    </row>
    <row r="900" spans="2:11">
      <c r="B900" s="117"/>
      <c r="C900" s="117"/>
      <c r="D900" s="117"/>
      <c r="E900" s="118"/>
      <c r="F900" s="118"/>
      <c r="G900" s="118"/>
      <c r="H900" s="118"/>
      <c r="I900" s="118"/>
      <c r="J900" s="118"/>
      <c r="K900" s="118"/>
    </row>
    <row r="901" spans="2:11">
      <c r="B901" s="117"/>
      <c r="C901" s="117"/>
      <c r="D901" s="117"/>
      <c r="E901" s="118"/>
      <c r="F901" s="118"/>
      <c r="G901" s="118"/>
      <c r="H901" s="118"/>
      <c r="I901" s="118"/>
      <c r="J901" s="118"/>
      <c r="K901" s="118"/>
    </row>
    <row r="902" spans="2:11">
      <c r="B902" s="117"/>
      <c r="C902" s="117"/>
      <c r="D902" s="117"/>
      <c r="E902" s="118"/>
      <c r="F902" s="118"/>
      <c r="G902" s="118"/>
      <c r="H902" s="118"/>
      <c r="I902" s="118"/>
      <c r="J902" s="118"/>
      <c r="K902" s="118"/>
    </row>
    <row r="903" spans="2:11">
      <c r="B903" s="117"/>
      <c r="C903" s="117"/>
      <c r="D903" s="117"/>
      <c r="E903" s="118"/>
      <c r="F903" s="118"/>
      <c r="G903" s="118"/>
      <c r="H903" s="118"/>
      <c r="I903" s="118"/>
      <c r="J903" s="118"/>
      <c r="K903" s="118"/>
    </row>
    <row r="904" spans="2:11">
      <c r="B904" s="117"/>
      <c r="C904" s="117"/>
      <c r="D904" s="117"/>
      <c r="E904" s="118"/>
      <c r="F904" s="118"/>
      <c r="G904" s="118"/>
      <c r="H904" s="118"/>
      <c r="I904" s="118"/>
      <c r="J904" s="118"/>
      <c r="K904" s="118"/>
    </row>
    <row r="905" spans="2:11">
      <c r="B905" s="117"/>
      <c r="C905" s="117"/>
      <c r="D905" s="117"/>
      <c r="E905" s="118"/>
      <c r="F905" s="118"/>
      <c r="G905" s="118"/>
      <c r="H905" s="118"/>
      <c r="I905" s="118"/>
      <c r="J905" s="118"/>
      <c r="K905" s="118"/>
    </row>
    <row r="906" spans="2:11">
      <c r="B906" s="117"/>
      <c r="C906" s="117"/>
      <c r="D906" s="117"/>
      <c r="E906" s="118"/>
      <c r="F906" s="118"/>
      <c r="G906" s="118"/>
      <c r="H906" s="118"/>
      <c r="I906" s="118"/>
      <c r="J906" s="118"/>
      <c r="K906" s="118"/>
    </row>
    <row r="907" spans="2:11">
      <c r="B907" s="117"/>
      <c r="C907" s="117"/>
      <c r="D907" s="117"/>
      <c r="E907" s="118"/>
      <c r="F907" s="118"/>
      <c r="G907" s="118"/>
      <c r="H907" s="118"/>
      <c r="I907" s="118"/>
      <c r="J907" s="118"/>
      <c r="K907" s="118"/>
    </row>
    <row r="908" spans="2:11">
      <c r="B908" s="117"/>
      <c r="C908" s="117"/>
      <c r="D908" s="117"/>
      <c r="E908" s="118"/>
      <c r="F908" s="118"/>
      <c r="G908" s="118"/>
      <c r="H908" s="118"/>
      <c r="I908" s="118"/>
      <c r="J908" s="118"/>
      <c r="K908" s="118"/>
    </row>
    <row r="909" spans="2:11">
      <c r="B909" s="117"/>
      <c r="C909" s="117"/>
      <c r="D909" s="117"/>
      <c r="E909" s="118"/>
      <c r="F909" s="118"/>
      <c r="G909" s="118"/>
      <c r="H909" s="118"/>
      <c r="I909" s="118"/>
      <c r="J909" s="118"/>
      <c r="K909" s="118"/>
    </row>
    <row r="910" spans="2:11">
      <c r="B910" s="117"/>
      <c r="C910" s="117"/>
      <c r="D910" s="117"/>
      <c r="E910" s="118"/>
      <c r="F910" s="118"/>
      <c r="G910" s="118"/>
      <c r="H910" s="118"/>
      <c r="I910" s="118"/>
      <c r="J910" s="118"/>
      <c r="K910" s="118"/>
    </row>
    <row r="911" spans="2:11">
      <c r="B911" s="117"/>
      <c r="C911" s="117"/>
      <c r="D911" s="117"/>
      <c r="E911" s="118"/>
      <c r="F911" s="118"/>
      <c r="G911" s="118"/>
      <c r="H911" s="118"/>
      <c r="I911" s="118"/>
      <c r="J911" s="118"/>
      <c r="K911" s="118"/>
    </row>
    <row r="912" spans="2:11">
      <c r="B912" s="117"/>
      <c r="C912" s="117"/>
      <c r="D912" s="117"/>
      <c r="E912" s="118"/>
      <c r="F912" s="118"/>
      <c r="G912" s="118"/>
      <c r="H912" s="118"/>
      <c r="I912" s="118"/>
      <c r="J912" s="118"/>
      <c r="K912" s="118"/>
    </row>
    <row r="913" spans="2:11">
      <c r="B913" s="117"/>
      <c r="C913" s="117"/>
      <c r="D913" s="117"/>
      <c r="E913" s="118"/>
      <c r="F913" s="118"/>
      <c r="G913" s="118"/>
      <c r="H913" s="118"/>
      <c r="I913" s="118"/>
      <c r="J913" s="118"/>
      <c r="K913" s="118"/>
    </row>
    <row r="914" spans="2:11">
      <c r="B914" s="117"/>
      <c r="C914" s="117"/>
      <c r="D914" s="117"/>
      <c r="E914" s="118"/>
      <c r="F914" s="118"/>
      <c r="G914" s="118"/>
      <c r="H914" s="118"/>
      <c r="I914" s="118"/>
      <c r="J914" s="118"/>
      <c r="K914" s="118"/>
    </row>
    <row r="915" spans="2:11">
      <c r="B915" s="117"/>
      <c r="C915" s="117"/>
      <c r="D915" s="117"/>
      <c r="E915" s="118"/>
      <c r="F915" s="118"/>
      <c r="G915" s="118"/>
      <c r="H915" s="118"/>
      <c r="I915" s="118"/>
      <c r="J915" s="118"/>
      <c r="K915" s="118"/>
    </row>
    <row r="916" spans="2:11">
      <c r="B916" s="117"/>
      <c r="C916" s="117"/>
      <c r="D916" s="117"/>
      <c r="E916" s="118"/>
      <c r="F916" s="118"/>
      <c r="G916" s="118"/>
      <c r="H916" s="118"/>
      <c r="I916" s="118"/>
      <c r="J916" s="118"/>
      <c r="K916" s="118"/>
    </row>
    <row r="917" spans="2:11">
      <c r="B917" s="117"/>
      <c r="C917" s="117"/>
      <c r="D917" s="117"/>
      <c r="E917" s="118"/>
      <c r="F917" s="118"/>
      <c r="G917" s="118"/>
      <c r="H917" s="118"/>
      <c r="I917" s="118"/>
      <c r="J917" s="118"/>
      <c r="K917" s="118"/>
    </row>
    <row r="918" spans="2:11">
      <c r="B918" s="117"/>
      <c r="C918" s="117"/>
      <c r="D918" s="117"/>
      <c r="E918" s="118"/>
      <c r="F918" s="118"/>
      <c r="G918" s="118"/>
      <c r="H918" s="118"/>
      <c r="I918" s="118"/>
      <c r="J918" s="118"/>
      <c r="K918" s="118"/>
    </row>
    <row r="919" spans="2:11">
      <c r="B919" s="117"/>
      <c r="C919" s="117"/>
      <c r="D919" s="117"/>
      <c r="E919" s="118"/>
      <c r="F919" s="118"/>
      <c r="G919" s="118"/>
      <c r="H919" s="118"/>
      <c r="I919" s="118"/>
      <c r="J919" s="118"/>
      <c r="K919" s="118"/>
    </row>
    <row r="920" spans="2:11">
      <c r="B920" s="117"/>
      <c r="C920" s="117"/>
      <c r="D920" s="117"/>
      <c r="E920" s="118"/>
      <c r="F920" s="118"/>
      <c r="G920" s="118"/>
      <c r="H920" s="118"/>
      <c r="I920" s="118"/>
      <c r="J920" s="118"/>
      <c r="K920" s="118"/>
    </row>
    <row r="921" spans="2:11">
      <c r="B921" s="117"/>
      <c r="C921" s="117"/>
      <c r="D921" s="117"/>
      <c r="E921" s="118"/>
      <c r="F921" s="118"/>
      <c r="G921" s="118"/>
      <c r="H921" s="118"/>
      <c r="I921" s="118"/>
      <c r="J921" s="118"/>
      <c r="K921" s="118"/>
    </row>
    <row r="922" spans="2:11">
      <c r="B922" s="117"/>
      <c r="C922" s="117"/>
      <c r="D922" s="117"/>
      <c r="E922" s="118"/>
      <c r="F922" s="118"/>
      <c r="G922" s="118"/>
      <c r="H922" s="118"/>
      <c r="I922" s="118"/>
      <c r="J922" s="118"/>
      <c r="K922" s="118"/>
    </row>
    <row r="923" spans="2:11">
      <c r="B923" s="117"/>
      <c r="C923" s="117"/>
      <c r="D923" s="117"/>
      <c r="E923" s="118"/>
      <c r="F923" s="118"/>
      <c r="G923" s="118"/>
      <c r="H923" s="118"/>
      <c r="I923" s="118"/>
      <c r="J923" s="118"/>
      <c r="K923" s="118"/>
    </row>
    <row r="924" spans="2:11">
      <c r="B924" s="117"/>
      <c r="C924" s="117"/>
      <c r="D924" s="117"/>
      <c r="E924" s="118"/>
      <c r="F924" s="118"/>
      <c r="G924" s="118"/>
      <c r="H924" s="118"/>
      <c r="I924" s="118"/>
      <c r="J924" s="118"/>
      <c r="K924" s="118"/>
    </row>
    <row r="925" spans="2:11">
      <c r="B925" s="117"/>
      <c r="C925" s="117"/>
      <c r="D925" s="117"/>
      <c r="E925" s="118"/>
      <c r="F925" s="118"/>
      <c r="G925" s="118"/>
      <c r="H925" s="118"/>
      <c r="I925" s="118"/>
      <c r="J925" s="118"/>
      <c r="K925" s="118"/>
    </row>
    <row r="926" spans="2:11">
      <c r="B926" s="117"/>
      <c r="C926" s="117"/>
      <c r="D926" s="117"/>
      <c r="E926" s="118"/>
      <c r="F926" s="118"/>
      <c r="G926" s="118"/>
      <c r="H926" s="118"/>
      <c r="I926" s="118"/>
      <c r="J926" s="118"/>
      <c r="K926" s="118"/>
    </row>
    <row r="927" spans="2:11">
      <c r="B927" s="117"/>
      <c r="C927" s="117"/>
      <c r="D927" s="117"/>
      <c r="E927" s="118"/>
      <c r="F927" s="118"/>
      <c r="G927" s="118"/>
      <c r="H927" s="118"/>
      <c r="I927" s="118"/>
      <c r="J927" s="118"/>
      <c r="K927" s="118"/>
    </row>
    <row r="928" spans="2:11">
      <c r="B928" s="117"/>
      <c r="C928" s="117"/>
      <c r="D928" s="117"/>
      <c r="E928" s="118"/>
      <c r="F928" s="118"/>
      <c r="G928" s="118"/>
      <c r="H928" s="118"/>
      <c r="I928" s="118"/>
      <c r="J928" s="118"/>
      <c r="K928" s="118"/>
    </row>
    <row r="929" spans="2:11">
      <c r="B929" s="117"/>
      <c r="C929" s="117"/>
      <c r="D929" s="117"/>
      <c r="E929" s="118"/>
      <c r="F929" s="118"/>
      <c r="G929" s="118"/>
      <c r="H929" s="118"/>
      <c r="I929" s="118"/>
      <c r="J929" s="118"/>
      <c r="K929" s="118"/>
    </row>
    <row r="930" spans="2:11">
      <c r="B930" s="117"/>
      <c r="C930" s="117"/>
      <c r="D930" s="117"/>
      <c r="E930" s="118"/>
      <c r="F930" s="118"/>
      <c r="G930" s="118"/>
      <c r="H930" s="118"/>
      <c r="I930" s="118"/>
      <c r="J930" s="118"/>
      <c r="K930" s="118"/>
    </row>
    <row r="931" spans="2:11">
      <c r="B931" s="117"/>
      <c r="C931" s="117"/>
      <c r="D931" s="117"/>
      <c r="E931" s="118"/>
      <c r="F931" s="118"/>
      <c r="G931" s="118"/>
      <c r="H931" s="118"/>
      <c r="I931" s="118"/>
      <c r="J931" s="118"/>
      <c r="K931" s="118"/>
    </row>
    <row r="932" spans="2:11">
      <c r="B932" s="117"/>
      <c r="C932" s="117"/>
      <c r="D932" s="117"/>
      <c r="E932" s="118"/>
      <c r="F932" s="118"/>
      <c r="G932" s="118"/>
      <c r="H932" s="118"/>
      <c r="I932" s="118"/>
      <c r="J932" s="118"/>
      <c r="K932" s="118"/>
    </row>
    <row r="933" spans="2:11">
      <c r="B933" s="117"/>
      <c r="C933" s="117"/>
      <c r="D933" s="117"/>
      <c r="E933" s="118"/>
      <c r="F933" s="118"/>
      <c r="G933" s="118"/>
      <c r="H933" s="118"/>
      <c r="I933" s="118"/>
      <c r="J933" s="118"/>
      <c r="K933" s="118"/>
    </row>
    <row r="934" spans="2:11">
      <c r="B934" s="117"/>
      <c r="C934" s="117"/>
      <c r="D934" s="117"/>
      <c r="E934" s="118"/>
      <c r="F934" s="118"/>
      <c r="G934" s="118"/>
      <c r="H934" s="118"/>
      <c r="I934" s="118"/>
      <c r="J934" s="118"/>
      <c r="K934" s="118"/>
    </row>
    <row r="935" spans="2:11">
      <c r="B935" s="117"/>
      <c r="C935" s="117"/>
      <c r="D935" s="117"/>
      <c r="E935" s="118"/>
      <c r="F935" s="118"/>
      <c r="G935" s="118"/>
      <c r="H935" s="118"/>
      <c r="I935" s="118"/>
      <c r="J935" s="118"/>
      <c r="K935" s="118"/>
    </row>
    <row r="936" spans="2:11">
      <c r="B936" s="117"/>
      <c r="C936" s="117"/>
      <c r="D936" s="117"/>
      <c r="E936" s="118"/>
      <c r="F936" s="118"/>
      <c r="G936" s="118"/>
      <c r="H936" s="118"/>
      <c r="I936" s="118"/>
      <c r="J936" s="118"/>
      <c r="K936" s="118"/>
    </row>
    <row r="937" spans="2:11">
      <c r="B937" s="117"/>
      <c r="C937" s="117"/>
      <c r="D937" s="117"/>
      <c r="E937" s="118"/>
      <c r="F937" s="118"/>
      <c r="G937" s="118"/>
      <c r="H937" s="118"/>
      <c r="I937" s="118"/>
      <c r="J937" s="118"/>
      <c r="K937" s="118"/>
    </row>
    <row r="938" spans="2:11">
      <c r="B938" s="117"/>
      <c r="C938" s="117"/>
      <c r="D938" s="117"/>
      <c r="E938" s="118"/>
      <c r="F938" s="118"/>
      <c r="G938" s="118"/>
      <c r="H938" s="118"/>
      <c r="I938" s="118"/>
      <c r="J938" s="118"/>
      <c r="K938" s="118"/>
    </row>
    <row r="939" spans="2:11">
      <c r="B939" s="117"/>
      <c r="C939" s="117"/>
      <c r="D939" s="117"/>
      <c r="E939" s="118"/>
      <c r="F939" s="118"/>
      <c r="G939" s="118"/>
      <c r="H939" s="118"/>
      <c r="I939" s="118"/>
      <c r="J939" s="118"/>
      <c r="K939" s="118"/>
    </row>
    <row r="940" spans="2:11">
      <c r="B940" s="117"/>
      <c r="C940" s="117"/>
      <c r="D940" s="117"/>
      <c r="E940" s="118"/>
      <c r="F940" s="118"/>
      <c r="G940" s="118"/>
      <c r="H940" s="118"/>
      <c r="I940" s="118"/>
      <c r="J940" s="118"/>
      <c r="K940" s="118"/>
    </row>
    <row r="941" spans="2:11">
      <c r="B941" s="117"/>
      <c r="C941" s="117"/>
      <c r="D941" s="117"/>
      <c r="E941" s="118"/>
      <c r="F941" s="118"/>
      <c r="G941" s="118"/>
      <c r="H941" s="118"/>
      <c r="I941" s="118"/>
      <c r="J941" s="118"/>
      <c r="K941" s="118"/>
    </row>
    <row r="942" spans="2:11">
      <c r="B942" s="117"/>
      <c r="C942" s="117"/>
      <c r="D942" s="117"/>
      <c r="E942" s="118"/>
      <c r="F942" s="118"/>
      <c r="G942" s="118"/>
      <c r="H942" s="118"/>
      <c r="I942" s="118"/>
      <c r="J942" s="118"/>
      <c r="K942" s="118"/>
    </row>
    <row r="943" spans="2:11">
      <c r="B943" s="117"/>
      <c r="C943" s="117"/>
      <c r="D943" s="117"/>
      <c r="E943" s="118"/>
      <c r="F943" s="118"/>
      <c r="G943" s="118"/>
      <c r="H943" s="118"/>
      <c r="I943" s="118"/>
      <c r="J943" s="118"/>
      <c r="K943" s="118"/>
    </row>
    <row r="944" spans="2:11">
      <c r="B944" s="117"/>
      <c r="C944" s="117"/>
      <c r="D944" s="117"/>
      <c r="E944" s="118"/>
      <c r="F944" s="118"/>
      <c r="G944" s="118"/>
      <c r="H944" s="118"/>
      <c r="I944" s="118"/>
      <c r="J944" s="118"/>
      <c r="K944" s="118"/>
    </row>
    <row r="945" spans="2:11">
      <c r="B945" s="117"/>
      <c r="C945" s="117"/>
      <c r="D945" s="117"/>
      <c r="E945" s="118"/>
      <c r="F945" s="118"/>
      <c r="G945" s="118"/>
      <c r="H945" s="118"/>
      <c r="I945" s="118"/>
      <c r="J945" s="118"/>
      <c r="K945" s="118"/>
    </row>
    <row r="946" spans="2:11">
      <c r="B946" s="117"/>
      <c r="C946" s="117"/>
      <c r="D946" s="117"/>
      <c r="E946" s="118"/>
      <c r="F946" s="118"/>
      <c r="G946" s="118"/>
      <c r="H946" s="118"/>
      <c r="I946" s="118"/>
      <c r="J946" s="118"/>
      <c r="K946" s="118"/>
    </row>
    <row r="947" spans="2:11">
      <c r="B947" s="117"/>
      <c r="C947" s="117"/>
      <c r="D947" s="117"/>
      <c r="E947" s="118"/>
      <c r="F947" s="118"/>
      <c r="G947" s="118"/>
      <c r="H947" s="118"/>
      <c r="I947" s="118"/>
      <c r="J947" s="118"/>
      <c r="K947" s="118"/>
    </row>
    <row r="948" spans="2:11">
      <c r="B948" s="117"/>
      <c r="C948" s="117"/>
      <c r="D948" s="117"/>
      <c r="E948" s="118"/>
      <c r="F948" s="118"/>
      <c r="G948" s="118"/>
      <c r="H948" s="118"/>
      <c r="I948" s="118"/>
      <c r="J948" s="118"/>
      <c r="K948" s="118"/>
    </row>
    <row r="949" spans="2:11">
      <c r="B949" s="117"/>
      <c r="C949" s="117"/>
      <c r="D949" s="117"/>
      <c r="E949" s="118"/>
      <c r="F949" s="118"/>
      <c r="G949" s="118"/>
      <c r="H949" s="118"/>
      <c r="I949" s="118"/>
      <c r="J949" s="118"/>
      <c r="K949" s="118"/>
    </row>
    <row r="950" spans="2:11">
      <c r="B950" s="117"/>
      <c r="C950" s="117"/>
      <c r="D950" s="117"/>
      <c r="E950" s="118"/>
      <c r="F950" s="118"/>
      <c r="G950" s="118"/>
      <c r="H950" s="118"/>
      <c r="I950" s="118"/>
      <c r="J950" s="118"/>
      <c r="K950" s="118"/>
    </row>
    <row r="951" spans="2:11">
      <c r="B951" s="117"/>
      <c r="C951" s="117"/>
      <c r="D951" s="117"/>
      <c r="E951" s="118"/>
      <c r="F951" s="118"/>
      <c r="G951" s="118"/>
      <c r="H951" s="118"/>
      <c r="I951" s="118"/>
      <c r="J951" s="118"/>
      <c r="K951" s="118"/>
    </row>
    <row r="952" spans="2:11">
      <c r="B952" s="117"/>
      <c r="C952" s="117"/>
      <c r="D952" s="117"/>
      <c r="E952" s="118"/>
      <c r="F952" s="118"/>
      <c r="G952" s="118"/>
      <c r="H952" s="118"/>
      <c r="I952" s="118"/>
      <c r="J952" s="118"/>
      <c r="K952" s="118"/>
    </row>
    <row r="953" spans="2:11">
      <c r="B953" s="117"/>
      <c r="C953" s="117"/>
      <c r="D953" s="117"/>
      <c r="E953" s="118"/>
      <c r="F953" s="118"/>
      <c r="G953" s="118"/>
      <c r="H953" s="118"/>
      <c r="I953" s="118"/>
      <c r="J953" s="118"/>
      <c r="K953" s="118"/>
    </row>
    <row r="954" spans="2:11">
      <c r="B954" s="117"/>
      <c r="C954" s="117"/>
      <c r="D954" s="117"/>
      <c r="E954" s="118"/>
      <c r="F954" s="118"/>
      <c r="G954" s="118"/>
      <c r="H954" s="118"/>
      <c r="I954" s="118"/>
      <c r="J954" s="118"/>
      <c r="K954" s="118"/>
    </row>
    <row r="955" spans="2:11">
      <c r="B955" s="117"/>
      <c r="C955" s="117"/>
      <c r="D955" s="117"/>
      <c r="E955" s="118"/>
      <c r="F955" s="118"/>
      <c r="G955" s="118"/>
      <c r="H955" s="118"/>
      <c r="I955" s="118"/>
      <c r="J955" s="118"/>
      <c r="K955" s="118"/>
    </row>
    <row r="956" spans="2:11">
      <c r="B956" s="117"/>
      <c r="C956" s="117"/>
      <c r="D956" s="117"/>
      <c r="E956" s="118"/>
      <c r="F956" s="118"/>
      <c r="G956" s="118"/>
      <c r="H956" s="118"/>
      <c r="I956" s="118"/>
      <c r="J956" s="118"/>
      <c r="K956" s="118"/>
    </row>
    <row r="957" spans="2:11">
      <c r="B957" s="117"/>
      <c r="C957" s="117"/>
      <c r="D957" s="117"/>
      <c r="E957" s="118"/>
      <c r="F957" s="118"/>
      <c r="G957" s="118"/>
      <c r="H957" s="118"/>
      <c r="I957" s="118"/>
      <c r="J957" s="118"/>
      <c r="K957" s="118"/>
    </row>
    <row r="958" spans="2:11">
      <c r="B958" s="117"/>
      <c r="C958" s="117"/>
      <c r="D958" s="117"/>
      <c r="E958" s="118"/>
      <c r="F958" s="118"/>
      <c r="G958" s="118"/>
      <c r="H958" s="118"/>
      <c r="I958" s="118"/>
      <c r="J958" s="118"/>
      <c r="K958" s="118"/>
    </row>
    <row r="959" spans="2:11">
      <c r="B959" s="117"/>
      <c r="C959" s="117"/>
      <c r="D959" s="117"/>
      <c r="E959" s="118"/>
      <c r="F959" s="118"/>
      <c r="G959" s="118"/>
      <c r="H959" s="118"/>
      <c r="I959" s="118"/>
      <c r="J959" s="118"/>
      <c r="K959" s="118"/>
    </row>
    <row r="960" spans="2:11">
      <c r="B960" s="117"/>
      <c r="C960" s="117"/>
      <c r="D960" s="117"/>
      <c r="E960" s="118"/>
      <c r="F960" s="118"/>
      <c r="G960" s="118"/>
      <c r="H960" s="118"/>
      <c r="I960" s="118"/>
      <c r="J960" s="118"/>
      <c r="K960" s="118"/>
    </row>
    <row r="961" spans="2:11">
      <c r="B961" s="117"/>
      <c r="C961" s="117"/>
      <c r="D961" s="117"/>
      <c r="E961" s="118"/>
      <c r="F961" s="118"/>
      <c r="G961" s="118"/>
      <c r="H961" s="118"/>
      <c r="I961" s="118"/>
      <c r="J961" s="118"/>
      <c r="K961" s="118"/>
    </row>
    <row r="962" spans="2:11">
      <c r="B962" s="117"/>
      <c r="C962" s="117"/>
      <c r="D962" s="117"/>
      <c r="E962" s="118"/>
      <c r="F962" s="118"/>
      <c r="G962" s="118"/>
      <c r="H962" s="118"/>
      <c r="I962" s="118"/>
      <c r="J962" s="118"/>
      <c r="K962" s="118"/>
    </row>
    <row r="963" spans="2:11">
      <c r="B963" s="117"/>
      <c r="C963" s="117"/>
      <c r="D963" s="117"/>
      <c r="E963" s="118"/>
      <c r="F963" s="118"/>
      <c r="G963" s="118"/>
      <c r="H963" s="118"/>
      <c r="I963" s="118"/>
      <c r="J963" s="118"/>
      <c r="K963" s="118"/>
    </row>
    <row r="964" spans="2:11">
      <c r="B964" s="117"/>
      <c r="C964" s="117"/>
      <c r="D964" s="117"/>
      <c r="E964" s="118"/>
      <c r="F964" s="118"/>
      <c r="G964" s="118"/>
      <c r="H964" s="118"/>
      <c r="I964" s="118"/>
      <c r="J964" s="118"/>
      <c r="K964" s="118"/>
    </row>
    <row r="965" spans="2:11">
      <c r="B965" s="117"/>
      <c r="C965" s="117"/>
      <c r="D965" s="117"/>
      <c r="E965" s="118"/>
      <c r="F965" s="118"/>
      <c r="G965" s="118"/>
      <c r="H965" s="118"/>
      <c r="I965" s="118"/>
      <c r="J965" s="118"/>
      <c r="K965" s="118"/>
    </row>
    <row r="966" spans="2:11">
      <c r="B966" s="117"/>
      <c r="C966" s="117"/>
      <c r="D966" s="117"/>
      <c r="E966" s="118"/>
      <c r="F966" s="118"/>
      <c r="G966" s="118"/>
      <c r="H966" s="118"/>
      <c r="I966" s="118"/>
      <c r="J966" s="118"/>
      <c r="K966" s="118"/>
    </row>
    <row r="967" spans="2:11">
      <c r="B967" s="117"/>
      <c r="C967" s="117"/>
      <c r="D967" s="117"/>
      <c r="E967" s="118"/>
      <c r="F967" s="118"/>
      <c r="G967" s="118"/>
      <c r="H967" s="118"/>
      <c r="I967" s="118"/>
      <c r="J967" s="118"/>
      <c r="K967" s="118"/>
    </row>
    <row r="968" spans="2:11">
      <c r="B968" s="117"/>
      <c r="C968" s="117"/>
      <c r="D968" s="117"/>
      <c r="E968" s="118"/>
      <c r="F968" s="118"/>
      <c r="G968" s="118"/>
      <c r="H968" s="118"/>
      <c r="I968" s="118"/>
      <c r="J968" s="118"/>
      <c r="K968" s="118"/>
    </row>
    <row r="969" spans="2:11">
      <c r="B969" s="117"/>
      <c r="C969" s="117"/>
      <c r="D969" s="117"/>
      <c r="E969" s="118"/>
      <c r="F969" s="118"/>
      <c r="G969" s="118"/>
      <c r="H969" s="118"/>
      <c r="I969" s="118"/>
      <c r="J969" s="118"/>
      <c r="K969" s="118"/>
    </row>
    <row r="970" spans="2:11">
      <c r="B970" s="117"/>
      <c r="C970" s="117"/>
      <c r="D970" s="117"/>
      <c r="E970" s="118"/>
      <c r="F970" s="118"/>
      <c r="G970" s="118"/>
      <c r="H970" s="118"/>
      <c r="I970" s="118"/>
      <c r="J970" s="118"/>
      <c r="K970" s="118"/>
    </row>
    <row r="971" spans="2:11">
      <c r="B971" s="117"/>
      <c r="C971" s="117"/>
      <c r="D971" s="117"/>
      <c r="E971" s="118"/>
      <c r="F971" s="118"/>
      <c r="G971" s="118"/>
      <c r="H971" s="118"/>
      <c r="I971" s="118"/>
      <c r="J971" s="118"/>
      <c r="K971" s="118"/>
    </row>
    <row r="972" spans="2:11">
      <c r="B972" s="117"/>
      <c r="C972" s="117"/>
      <c r="D972" s="117"/>
      <c r="E972" s="118"/>
      <c r="F972" s="118"/>
      <c r="G972" s="118"/>
      <c r="H972" s="118"/>
      <c r="I972" s="118"/>
      <c r="J972" s="118"/>
      <c r="K972" s="118"/>
    </row>
    <row r="973" spans="2:11">
      <c r="B973" s="117"/>
      <c r="C973" s="117"/>
      <c r="D973" s="117"/>
      <c r="E973" s="118"/>
      <c r="F973" s="118"/>
      <c r="G973" s="118"/>
      <c r="H973" s="118"/>
      <c r="I973" s="118"/>
      <c r="J973" s="118"/>
      <c r="K973" s="118"/>
    </row>
    <row r="974" spans="2:11">
      <c r="B974" s="117"/>
      <c r="C974" s="117"/>
      <c r="D974" s="117"/>
      <c r="E974" s="118"/>
      <c r="F974" s="118"/>
      <c r="G974" s="118"/>
      <c r="H974" s="118"/>
      <c r="I974" s="118"/>
      <c r="J974" s="118"/>
      <c r="K974" s="118"/>
    </row>
    <row r="975" spans="2:11">
      <c r="B975" s="117"/>
      <c r="C975" s="117"/>
      <c r="D975" s="117"/>
      <c r="E975" s="118"/>
      <c r="F975" s="118"/>
      <c r="G975" s="118"/>
      <c r="H975" s="118"/>
      <c r="I975" s="118"/>
      <c r="J975" s="118"/>
      <c r="K975" s="118"/>
    </row>
    <row r="976" spans="2:11">
      <c r="B976" s="117"/>
      <c r="C976" s="117"/>
      <c r="D976" s="117"/>
      <c r="E976" s="118"/>
      <c r="F976" s="118"/>
      <c r="G976" s="118"/>
      <c r="H976" s="118"/>
      <c r="I976" s="118"/>
      <c r="J976" s="118"/>
      <c r="K976" s="118"/>
    </row>
    <row r="977" spans="2:11">
      <c r="B977" s="117"/>
      <c r="C977" s="117"/>
      <c r="D977" s="117"/>
      <c r="E977" s="118"/>
      <c r="F977" s="118"/>
      <c r="G977" s="118"/>
      <c r="H977" s="118"/>
      <c r="I977" s="118"/>
      <c r="J977" s="118"/>
      <c r="K977" s="118"/>
    </row>
    <row r="978" spans="2:11">
      <c r="B978" s="117"/>
      <c r="C978" s="117"/>
      <c r="D978" s="117"/>
      <c r="E978" s="118"/>
      <c r="F978" s="118"/>
      <c r="G978" s="118"/>
      <c r="H978" s="118"/>
      <c r="I978" s="118"/>
      <c r="J978" s="118"/>
      <c r="K978" s="118"/>
    </row>
    <row r="979" spans="2:11">
      <c r="B979" s="117"/>
      <c r="C979" s="117"/>
      <c r="D979" s="117"/>
      <c r="E979" s="118"/>
      <c r="F979" s="118"/>
      <c r="G979" s="118"/>
      <c r="H979" s="118"/>
      <c r="I979" s="118"/>
      <c r="J979" s="118"/>
      <c r="K979" s="118"/>
    </row>
    <row r="980" spans="2:11">
      <c r="B980" s="117"/>
      <c r="C980" s="117"/>
      <c r="D980" s="117"/>
      <c r="E980" s="118"/>
      <c r="F980" s="118"/>
      <c r="G980" s="118"/>
      <c r="H980" s="118"/>
      <c r="I980" s="118"/>
      <c r="J980" s="118"/>
      <c r="K980" s="118"/>
    </row>
    <row r="981" spans="2:11">
      <c r="B981" s="117"/>
      <c r="C981" s="117"/>
      <c r="D981" s="117"/>
      <c r="E981" s="118"/>
      <c r="F981" s="118"/>
      <c r="G981" s="118"/>
      <c r="H981" s="118"/>
      <c r="I981" s="118"/>
      <c r="J981" s="118"/>
      <c r="K981" s="118"/>
    </row>
    <row r="982" spans="2:11">
      <c r="B982" s="117"/>
      <c r="C982" s="117"/>
      <c r="D982" s="117"/>
      <c r="E982" s="118"/>
      <c r="F982" s="118"/>
      <c r="G982" s="118"/>
      <c r="H982" s="118"/>
      <c r="I982" s="118"/>
      <c r="J982" s="118"/>
      <c r="K982" s="118"/>
    </row>
    <row r="983" spans="2:11">
      <c r="B983" s="117"/>
      <c r="C983" s="117"/>
      <c r="D983" s="117"/>
      <c r="E983" s="118"/>
      <c r="F983" s="118"/>
      <c r="G983" s="118"/>
      <c r="H983" s="118"/>
      <c r="I983" s="118"/>
      <c r="J983" s="118"/>
      <c r="K983" s="118"/>
    </row>
    <row r="984" spans="2:11">
      <c r="B984" s="117"/>
      <c r="C984" s="117"/>
      <c r="D984" s="117"/>
      <c r="E984" s="118"/>
      <c r="F984" s="118"/>
      <c r="G984" s="118"/>
      <c r="H984" s="118"/>
      <c r="I984" s="118"/>
      <c r="J984" s="118"/>
      <c r="K984" s="118"/>
    </row>
    <row r="985" spans="2:11">
      <c r="B985" s="117"/>
      <c r="C985" s="117"/>
      <c r="D985" s="117"/>
      <c r="E985" s="118"/>
      <c r="F985" s="118"/>
      <c r="G985" s="118"/>
      <c r="H985" s="118"/>
      <c r="I985" s="118"/>
      <c r="J985" s="118"/>
      <c r="K985" s="118"/>
    </row>
    <row r="986" spans="2:11">
      <c r="B986" s="117"/>
      <c r="C986" s="117"/>
      <c r="D986" s="117"/>
      <c r="E986" s="118"/>
      <c r="F986" s="118"/>
      <c r="G986" s="118"/>
      <c r="H986" s="118"/>
      <c r="I986" s="118"/>
      <c r="J986" s="118"/>
      <c r="K986" s="118"/>
    </row>
    <row r="987" spans="2:11">
      <c r="B987" s="117"/>
      <c r="C987" s="117"/>
      <c r="D987" s="117"/>
      <c r="E987" s="118"/>
      <c r="F987" s="118"/>
      <c r="G987" s="118"/>
      <c r="H987" s="118"/>
      <c r="I987" s="118"/>
      <c r="J987" s="118"/>
      <c r="K987" s="118"/>
    </row>
    <row r="988" spans="2:11">
      <c r="B988" s="117"/>
      <c r="C988" s="117"/>
      <c r="D988" s="117"/>
      <c r="E988" s="118"/>
      <c r="F988" s="118"/>
      <c r="G988" s="118"/>
      <c r="H988" s="118"/>
      <c r="I988" s="118"/>
      <c r="J988" s="118"/>
      <c r="K988" s="118"/>
    </row>
    <row r="989" spans="2:11">
      <c r="B989" s="117"/>
      <c r="C989" s="117"/>
      <c r="D989" s="117"/>
      <c r="E989" s="118"/>
      <c r="F989" s="118"/>
      <c r="G989" s="118"/>
      <c r="H989" s="118"/>
      <c r="I989" s="118"/>
      <c r="J989" s="118"/>
      <c r="K989" s="118"/>
    </row>
    <row r="990" spans="2:11">
      <c r="B990" s="117"/>
      <c r="C990" s="117"/>
      <c r="D990" s="117"/>
      <c r="E990" s="118"/>
      <c r="F990" s="118"/>
      <c r="G990" s="118"/>
      <c r="H990" s="118"/>
      <c r="I990" s="118"/>
      <c r="J990" s="118"/>
      <c r="K990" s="118"/>
    </row>
    <row r="991" spans="2:11">
      <c r="B991" s="117"/>
      <c r="C991" s="117"/>
      <c r="D991" s="117"/>
      <c r="E991" s="118"/>
      <c r="F991" s="118"/>
      <c r="G991" s="118"/>
      <c r="H991" s="118"/>
      <c r="I991" s="118"/>
      <c r="J991" s="118"/>
      <c r="K991" s="118"/>
    </row>
    <row r="992" spans="2:11">
      <c r="B992" s="117"/>
      <c r="C992" s="117"/>
      <c r="D992" s="117"/>
      <c r="E992" s="118"/>
      <c r="F992" s="118"/>
      <c r="G992" s="118"/>
      <c r="H992" s="118"/>
      <c r="I992" s="118"/>
      <c r="J992" s="118"/>
      <c r="K992" s="118"/>
    </row>
    <row r="993" spans="2:11">
      <c r="B993" s="117"/>
      <c r="C993" s="117"/>
      <c r="D993" s="117"/>
      <c r="E993" s="118"/>
      <c r="F993" s="118"/>
      <c r="G993" s="118"/>
      <c r="H993" s="118"/>
      <c r="I993" s="118"/>
      <c r="J993" s="118"/>
      <c r="K993" s="118"/>
    </row>
    <row r="994" spans="2:11">
      <c r="B994" s="117"/>
      <c r="C994" s="117"/>
      <c r="D994" s="117"/>
      <c r="E994" s="118"/>
      <c r="F994" s="118"/>
      <c r="G994" s="118"/>
      <c r="H994" s="118"/>
      <c r="I994" s="118"/>
      <c r="J994" s="118"/>
      <c r="K994" s="118"/>
    </row>
    <row r="995" spans="2:11">
      <c r="B995" s="117"/>
      <c r="C995" s="117"/>
      <c r="D995" s="117"/>
      <c r="E995" s="118"/>
      <c r="F995" s="118"/>
      <c r="G995" s="118"/>
      <c r="H995" s="118"/>
      <c r="I995" s="118"/>
      <c r="J995" s="118"/>
      <c r="K995" s="118"/>
    </row>
    <row r="996" spans="2:11">
      <c r="B996" s="117"/>
      <c r="C996" s="117"/>
      <c r="D996" s="117"/>
      <c r="E996" s="118"/>
      <c r="F996" s="118"/>
      <c r="G996" s="118"/>
      <c r="H996" s="118"/>
      <c r="I996" s="118"/>
      <c r="J996" s="118"/>
      <c r="K996" s="118"/>
    </row>
    <row r="997" spans="2:11">
      <c r="B997" s="117"/>
      <c r="C997" s="117"/>
      <c r="D997" s="117"/>
      <c r="E997" s="118"/>
      <c r="F997" s="118"/>
      <c r="G997" s="118"/>
      <c r="H997" s="118"/>
      <c r="I997" s="118"/>
      <c r="J997" s="118"/>
      <c r="K997" s="118"/>
    </row>
    <row r="998" spans="2:11">
      <c r="B998" s="117"/>
      <c r="C998" s="117"/>
      <c r="D998" s="117"/>
      <c r="E998" s="118"/>
      <c r="F998" s="118"/>
      <c r="G998" s="118"/>
      <c r="H998" s="118"/>
      <c r="I998" s="118"/>
      <c r="J998" s="118"/>
      <c r="K998" s="118"/>
    </row>
    <row r="999" spans="2:11">
      <c r="B999" s="117"/>
      <c r="C999" s="117"/>
      <c r="D999" s="117"/>
      <c r="E999" s="118"/>
      <c r="F999" s="118"/>
      <c r="G999" s="118"/>
      <c r="H999" s="118"/>
      <c r="I999" s="118"/>
      <c r="J999" s="118"/>
      <c r="K999" s="118"/>
    </row>
    <row r="1000" spans="2:11">
      <c r="B1000" s="117"/>
      <c r="C1000" s="117"/>
      <c r="D1000" s="117"/>
      <c r="E1000" s="118"/>
      <c r="F1000" s="118"/>
      <c r="G1000" s="118"/>
      <c r="H1000" s="118"/>
      <c r="I1000" s="118"/>
      <c r="J1000" s="118"/>
      <c r="K1000" s="118"/>
    </row>
    <row r="1001" spans="2:11">
      <c r="B1001" s="117"/>
      <c r="C1001" s="117"/>
      <c r="D1001" s="117"/>
      <c r="E1001" s="118"/>
      <c r="F1001" s="118"/>
      <c r="G1001" s="118"/>
      <c r="H1001" s="118"/>
      <c r="I1001" s="118"/>
      <c r="J1001" s="118"/>
      <c r="K1001" s="118"/>
    </row>
    <row r="1002" spans="2:11">
      <c r="B1002" s="117"/>
      <c r="C1002" s="117"/>
      <c r="D1002" s="117"/>
      <c r="E1002" s="118"/>
      <c r="F1002" s="118"/>
      <c r="G1002" s="118"/>
      <c r="H1002" s="118"/>
      <c r="I1002" s="118"/>
      <c r="J1002" s="118"/>
      <c r="K1002" s="118"/>
    </row>
    <row r="1003" spans="2:11">
      <c r="B1003" s="117"/>
      <c r="C1003" s="117"/>
      <c r="D1003" s="117"/>
      <c r="E1003" s="118"/>
      <c r="F1003" s="118"/>
      <c r="G1003" s="118"/>
      <c r="H1003" s="118"/>
      <c r="I1003" s="118"/>
      <c r="J1003" s="118"/>
      <c r="K1003" s="118"/>
    </row>
    <row r="1004" spans="2:11">
      <c r="B1004" s="117"/>
      <c r="C1004" s="117"/>
      <c r="D1004" s="117"/>
      <c r="E1004" s="118"/>
      <c r="F1004" s="118"/>
      <c r="G1004" s="118"/>
      <c r="H1004" s="118"/>
      <c r="I1004" s="118"/>
      <c r="J1004" s="118"/>
      <c r="K1004" s="118"/>
    </row>
    <row r="1005" spans="2:11">
      <c r="B1005" s="117"/>
      <c r="C1005" s="117"/>
      <c r="D1005" s="117"/>
      <c r="E1005" s="118"/>
      <c r="F1005" s="118"/>
      <c r="G1005" s="118"/>
      <c r="H1005" s="118"/>
      <c r="I1005" s="118"/>
      <c r="J1005" s="118"/>
      <c r="K1005" s="118"/>
    </row>
    <row r="1006" spans="2:11">
      <c r="B1006" s="117"/>
      <c r="C1006" s="117"/>
      <c r="D1006" s="117"/>
      <c r="E1006" s="118"/>
      <c r="F1006" s="118"/>
      <c r="G1006" s="118"/>
      <c r="H1006" s="118"/>
      <c r="I1006" s="118"/>
      <c r="J1006" s="118"/>
      <c r="K1006" s="118"/>
    </row>
    <row r="1007" spans="2:11">
      <c r="B1007" s="117"/>
      <c r="C1007" s="117"/>
      <c r="D1007" s="117"/>
      <c r="E1007" s="118"/>
      <c r="F1007" s="118"/>
      <c r="G1007" s="118"/>
      <c r="H1007" s="118"/>
      <c r="I1007" s="118"/>
      <c r="J1007" s="118"/>
      <c r="K1007" s="118"/>
    </row>
    <row r="1008" spans="2:11">
      <c r="B1008" s="117"/>
      <c r="C1008" s="117"/>
      <c r="D1008" s="117"/>
      <c r="E1008" s="118"/>
      <c r="F1008" s="118"/>
      <c r="G1008" s="118"/>
      <c r="H1008" s="118"/>
      <c r="I1008" s="118"/>
      <c r="J1008" s="118"/>
      <c r="K1008" s="118"/>
    </row>
    <row r="1009" spans="2:11">
      <c r="B1009" s="117"/>
      <c r="C1009" s="117"/>
      <c r="D1009" s="117"/>
      <c r="E1009" s="118"/>
      <c r="F1009" s="118"/>
      <c r="G1009" s="118"/>
      <c r="H1009" s="118"/>
      <c r="I1009" s="118"/>
      <c r="J1009" s="118"/>
      <c r="K1009" s="118"/>
    </row>
    <row r="1010" spans="2:11">
      <c r="B1010" s="117"/>
      <c r="C1010" s="117"/>
      <c r="D1010" s="117"/>
      <c r="E1010" s="118"/>
      <c r="F1010" s="118"/>
      <c r="G1010" s="118"/>
      <c r="H1010" s="118"/>
      <c r="I1010" s="118"/>
      <c r="J1010" s="118"/>
      <c r="K1010" s="118"/>
    </row>
    <row r="1011" spans="2:11">
      <c r="B1011" s="117"/>
      <c r="C1011" s="117"/>
      <c r="D1011" s="117"/>
      <c r="E1011" s="118"/>
      <c r="F1011" s="118"/>
      <c r="G1011" s="118"/>
      <c r="H1011" s="118"/>
      <c r="I1011" s="118"/>
      <c r="J1011" s="118"/>
      <c r="K1011" s="118"/>
    </row>
    <row r="1012" spans="2:11">
      <c r="B1012" s="117"/>
      <c r="C1012" s="117"/>
      <c r="D1012" s="117"/>
      <c r="E1012" s="118"/>
      <c r="F1012" s="118"/>
      <c r="G1012" s="118"/>
      <c r="H1012" s="118"/>
      <c r="I1012" s="118"/>
      <c r="J1012" s="118"/>
      <c r="K1012" s="118"/>
    </row>
    <row r="1013" spans="2:11">
      <c r="B1013" s="117"/>
      <c r="C1013" s="117"/>
      <c r="D1013" s="117"/>
      <c r="E1013" s="118"/>
      <c r="F1013" s="118"/>
      <c r="G1013" s="118"/>
      <c r="H1013" s="118"/>
      <c r="I1013" s="118"/>
      <c r="J1013" s="118"/>
      <c r="K1013" s="118"/>
    </row>
    <row r="1014" spans="2:11">
      <c r="B1014" s="117"/>
      <c r="C1014" s="117"/>
      <c r="D1014" s="117"/>
      <c r="E1014" s="118"/>
      <c r="F1014" s="118"/>
      <c r="G1014" s="118"/>
      <c r="H1014" s="118"/>
      <c r="I1014" s="118"/>
      <c r="J1014" s="118"/>
      <c r="K1014" s="118"/>
    </row>
    <row r="1015" spans="2:11">
      <c r="B1015" s="117"/>
      <c r="C1015" s="117"/>
      <c r="D1015" s="117"/>
      <c r="E1015" s="118"/>
      <c r="F1015" s="118"/>
      <c r="G1015" s="118"/>
      <c r="H1015" s="118"/>
      <c r="I1015" s="118"/>
      <c r="J1015" s="118"/>
      <c r="K1015" s="118"/>
    </row>
    <row r="1016" spans="2:11">
      <c r="B1016" s="117"/>
      <c r="C1016" s="117"/>
      <c r="D1016" s="117"/>
      <c r="E1016" s="118"/>
      <c r="F1016" s="118"/>
      <c r="G1016" s="118"/>
      <c r="H1016" s="118"/>
      <c r="I1016" s="118"/>
      <c r="J1016" s="118"/>
      <c r="K1016" s="118"/>
    </row>
    <row r="1017" spans="2:11">
      <c r="B1017" s="117"/>
      <c r="C1017" s="117"/>
      <c r="D1017" s="117"/>
      <c r="E1017" s="118"/>
      <c r="F1017" s="118"/>
      <c r="G1017" s="118"/>
      <c r="H1017" s="118"/>
      <c r="I1017" s="118"/>
      <c r="J1017" s="118"/>
      <c r="K1017" s="118"/>
    </row>
    <row r="1018" spans="2:11">
      <c r="B1018" s="117"/>
      <c r="C1018" s="117"/>
      <c r="D1018" s="117"/>
      <c r="E1018" s="118"/>
      <c r="F1018" s="118"/>
      <c r="G1018" s="118"/>
      <c r="H1018" s="118"/>
      <c r="I1018" s="118"/>
      <c r="J1018" s="118"/>
      <c r="K1018" s="118"/>
    </row>
    <row r="1019" spans="2:11">
      <c r="B1019" s="117"/>
      <c r="C1019" s="117"/>
      <c r="D1019" s="117"/>
      <c r="E1019" s="118"/>
      <c r="F1019" s="118"/>
      <c r="G1019" s="118"/>
      <c r="H1019" s="118"/>
      <c r="I1019" s="118"/>
      <c r="J1019" s="118"/>
      <c r="K1019" s="118"/>
    </row>
    <row r="1020" spans="2:11">
      <c r="B1020" s="117"/>
      <c r="C1020" s="117"/>
      <c r="D1020" s="117"/>
      <c r="E1020" s="118"/>
      <c r="F1020" s="118"/>
      <c r="G1020" s="118"/>
      <c r="H1020" s="118"/>
      <c r="I1020" s="118"/>
      <c r="J1020" s="118"/>
      <c r="K1020" s="118"/>
    </row>
    <row r="1021" spans="2:11">
      <c r="B1021" s="117"/>
      <c r="C1021" s="117"/>
      <c r="D1021" s="117"/>
      <c r="E1021" s="118"/>
      <c r="F1021" s="118"/>
      <c r="G1021" s="118"/>
      <c r="H1021" s="118"/>
      <c r="I1021" s="118"/>
      <c r="J1021" s="118"/>
      <c r="K1021" s="118"/>
    </row>
    <row r="1022" spans="2:11">
      <c r="B1022" s="117"/>
      <c r="C1022" s="117"/>
      <c r="D1022" s="117"/>
      <c r="E1022" s="118"/>
      <c r="F1022" s="118"/>
      <c r="G1022" s="118"/>
      <c r="H1022" s="118"/>
      <c r="I1022" s="118"/>
      <c r="J1022" s="118"/>
      <c r="K1022" s="118"/>
    </row>
    <row r="1023" spans="2:11">
      <c r="B1023" s="117"/>
      <c r="C1023" s="117"/>
      <c r="D1023" s="117"/>
      <c r="E1023" s="118"/>
      <c r="F1023" s="118"/>
      <c r="G1023" s="118"/>
      <c r="H1023" s="118"/>
      <c r="I1023" s="118"/>
      <c r="J1023" s="118"/>
      <c r="K1023" s="118"/>
    </row>
    <row r="1024" spans="2:11">
      <c r="B1024" s="117"/>
      <c r="C1024" s="117"/>
      <c r="D1024" s="117"/>
      <c r="E1024" s="118"/>
      <c r="F1024" s="118"/>
      <c r="G1024" s="118"/>
      <c r="H1024" s="118"/>
      <c r="I1024" s="118"/>
      <c r="J1024" s="118"/>
      <c r="K1024" s="118"/>
    </row>
    <row r="1025" spans="2:11">
      <c r="B1025" s="117"/>
      <c r="C1025" s="117"/>
      <c r="D1025" s="117"/>
      <c r="E1025" s="118"/>
      <c r="F1025" s="118"/>
      <c r="G1025" s="118"/>
      <c r="H1025" s="118"/>
      <c r="I1025" s="118"/>
      <c r="J1025" s="118"/>
      <c r="K1025" s="118"/>
    </row>
    <row r="1026" spans="2:11">
      <c r="B1026" s="117"/>
      <c r="C1026" s="117"/>
      <c r="D1026" s="117"/>
      <c r="E1026" s="118"/>
      <c r="F1026" s="118"/>
      <c r="G1026" s="118"/>
      <c r="H1026" s="118"/>
      <c r="I1026" s="118"/>
      <c r="J1026" s="118"/>
      <c r="K1026" s="118"/>
    </row>
    <row r="1027" spans="2:11">
      <c r="B1027" s="117"/>
      <c r="C1027" s="117"/>
      <c r="D1027" s="117"/>
      <c r="E1027" s="118"/>
      <c r="F1027" s="118"/>
      <c r="G1027" s="118"/>
      <c r="H1027" s="118"/>
      <c r="I1027" s="118"/>
      <c r="J1027" s="118"/>
      <c r="K1027" s="118"/>
    </row>
    <row r="1028" spans="2:11">
      <c r="B1028" s="117"/>
      <c r="C1028" s="117"/>
      <c r="D1028" s="117"/>
      <c r="E1028" s="118"/>
      <c r="F1028" s="118"/>
      <c r="G1028" s="118"/>
      <c r="H1028" s="118"/>
      <c r="I1028" s="118"/>
      <c r="J1028" s="118"/>
      <c r="K1028" s="118"/>
    </row>
    <row r="1029" spans="2:11">
      <c r="B1029" s="117"/>
      <c r="C1029" s="117"/>
      <c r="D1029" s="117"/>
      <c r="E1029" s="118"/>
      <c r="F1029" s="118"/>
      <c r="G1029" s="118"/>
      <c r="H1029" s="118"/>
      <c r="I1029" s="118"/>
      <c r="J1029" s="118"/>
      <c r="K1029" s="118"/>
    </row>
    <row r="1030" spans="2:11">
      <c r="B1030" s="117"/>
      <c r="C1030" s="117"/>
      <c r="D1030" s="117"/>
      <c r="E1030" s="118"/>
      <c r="F1030" s="118"/>
      <c r="G1030" s="118"/>
      <c r="H1030" s="118"/>
      <c r="I1030" s="118"/>
      <c r="J1030" s="118"/>
      <c r="K1030" s="118"/>
    </row>
    <row r="1031" spans="2:11">
      <c r="B1031" s="117"/>
      <c r="C1031" s="117"/>
      <c r="D1031" s="117"/>
      <c r="E1031" s="118"/>
      <c r="F1031" s="118"/>
      <c r="G1031" s="118"/>
      <c r="H1031" s="118"/>
      <c r="I1031" s="118"/>
      <c r="J1031" s="118"/>
      <c r="K1031" s="118"/>
    </row>
    <row r="1032" spans="2:11">
      <c r="B1032" s="117"/>
      <c r="C1032" s="117"/>
      <c r="D1032" s="117"/>
      <c r="E1032" s="118"/>
      <c r="F1032" s="118"/>
      <c r="G1032" s="118"/>
      <c r="H1032" s="118"/>
      <c r="I1032" s="118"/>
      <c r="J1032" s="118"/>
      <c r="K1032" s="118"/>
    </row>
    <row r="1033" spans="2:11">
      <c r="B1033" s="117"/>
      <c r="C1033" s="117"/>
      <c r="D1033" s="117"/>
      <c r="E1033" s="118"/>
      <c r="F1033" s="118"/>
      <c r="G1033" s="118"/>
      <c r="H1033" s="118"/>
      <c r="I1033" s="118"/>
      <c r="J1033" s="118"/>
      <c r="K1033" s="118"/>
    </row>
    <row r="1034" spans="2:11">
      <c r="B1034" s="117"/>
      <c r="C1034" s="117"/>
      <c r="D1034" s="117"/>
      <c r="E1034" s="118"/>
      <c r="F1034" s="118"/>
      <c r="G1034" s="118"/>
      <c r="H1034" s="118"/>
      <c r="I1034" s="118"/>
      <c r="J1034" s="118"/>
      <c r="K1034" s="118"/>
    </row>
    <row r="1035" spans="2:11">
      <c r="B1035" s="117"/>
      <c r="C1035" s="117"/>
      <c r="D1035" s="117"/>
      <c r="E1035" s="118"/>
      <c r="F1035" s="118"/>
      <c r="G1035" s="118"/>
      <c r="H1035" s="118"/>
      <c r="I1035" s="118"/>
      <c r="J1035" s="118"/>
      <c r="K1035" s="118"/>
    </row>
    <row r="1036" spans="2:11">
      <c r="B1036" s="117"/>
      <c r="C1036" s="117"/>
      <c r="D1036" s="117"/>
      <c r="E1036" s="118"/>
      <c r="F1036" s="118"/>
      <c r="G1036" s="118"/>
      <c r="H1036" s="118"/>
      <c r="I1036" s="118"/>
      <c r="J1036" s="118"/>
      <c r="K1036" s="118"/>
    </row>
    <row r="1037" spans="2:11">
      <c r="B1037" s="117"/>
      <c r="C1037" s="117"/>
      <c r="D1037" s="117"/>
      <c r="E1037" s="118"/>
      <c r="F1037" s="118"/>
      <c r="G1037" s="118"/>
      <c r="H1037" s="118"/>
      <c r="I1037" s="118"/>
      <c r="J1037" s="118"/>
      <c r="K1037" s="118"/>
    </row>
    <row r="1038" spans="2:11">
      <c r="B1038" s="117"/>
      <c r="C1038" s="117"/>
      <c r="D1038" s="117"/>
      <c r="E1038" s="118"/>
      <c r="F1038" s="118"/>
      <c r="G1038" s="118"/>
      <c r="H1038" s="118"/>
      <c r="I1038" s="118"/>
      <c r="J1038" s="118"/>
      <c r="K1038" s="118"/>
    </row>
    <row r="1039" spans="2:11">
      <c r="B1039" s="117"/>
      <c r="C1039" s="117"/>
      <c r="D1039" s="117"/>
      <c r="E1039" s="118"/>
      <c r="F1039" s="118"/>
      <c r="G1039" s="118"/>
      <c r="H1039" s="118"/>
      <c r="I1039" s="118"/>
      <c r="J1039" s="118"/>
      <c r="K1039" s="118"/>
    </row>
    <row r="1040" spans="2:11">
      <c r="B1040" s="117"/>
      <c r="C1040" s="117"/>
      <c r="D1040" s="117"/>
      <c r="E1040" s="118"/>
      <c r="F1040" s="118"/>
      <c r="G1040" s="118"/>
      <c r="H1040" s="118"/>
      <c r="I1040" s="118"/>
      <c r="J1040" s="118"/>
      <c r="K1040" s="118"/>
    </row>
    <row r="1041" spans="2:11">
      <c r="B1041" s="117"/>
      <c r="C1041" s="117"/>
      <c r="D1041" s="117"/>
      <c r="E1041" s="118"/>
      <c r="F1041" s="118"/>
      <c r="G1041" s="118"/>
      <c r="H1041" s="118"/>
      <c r="I1041" s="118"/>
      <c r="J1041" s="118"/>
      <c r="K1041" s="118"/>
    </row>
    <row r="1042" spans="2:11">
      <c r="B1042" s="117"/>
      <c r="C1042" s="117"/>
      <c r="D1042" s="117"/>
      <c r="E1042" s="118"/>
      <c r="F1042" s="118"/>
      <c r="G1042" s="118"/>
      <c r="H1042" s="118"/>
      <c r="I1042" s="118"/>
      <c r="J1042" s="118"/>
      <c r="K1042" s="118"/>
    </row>
    <row r="1043" spans="2:11">
      <c r="B1043" s="117"/>
      <c r="C1043" s="117"/>
      <c r="D1043" s="117"/>
      <c r="E1043" s="118"/>
      <c r="F1043" s="118"/>
      <c r="G1043" s="118"/>
      <c r="H1043" s="118"/>
      <c r="I1043" s="118"/>
      <c r="J1043" s="118"/>
      <c r="K1043" s="118"/>
    </row>
    <row r="1044" spans="2:11">
      <c r="B1044" s="117"/>
      <c r="C1044" s="117"/>
      <c r="D1044" s="117"/>
      <c r="E1044" s="118"/>
      <c r="F1044" s="118"/>
      <c r="G1044" s="118"/>
      <c r="H1044" s="118"/>
      <c r="I1044" s="118"/>
      <c r="J1044" s="118"/>
      <c r="K1044" s="118"/>
    </row>
    <row r="1045" spans="2:11">
      <c r="B1045" s="117"/>
      <c r="C1045" s="117"/>
      <c r="D1045" s="117"/>
      <c r="E1045" s="118"/>
      <c r="F1045" s="118"/>
      <c r="G1045" s="118"/>
      <c r="H1045" s="118"/>
      <c r="I1045" s="118"/>
      <c r="J1045" s="118"/>
      <c r="K1045" s="118"/>
    </row>
    <row r="1046" spans="2:11">
      <c r="B1046" s="117"/>
      <c r="C1046" s="117"/>
      <c r="D1046" s="117"/>
      <c r="E1046" s="118"/>
      <c r="F1046" s="118"/>
      <c r="G1046" s="118"/>
      <c r="H1046" s="118"/>
      <c r="I1046" s="118"/>
      <c r="J1046" s="118"/>
      <c r="K1046" s="118"/>
    </row>
    <row r="1047" spans="2:11">
      <c r="B1047" s="117"/>
      <c r="C1047" s="117"/>
      <c r="D1047" s="117"/>
      <c r="E1047" s="118"/>
      <c r="F1047" s="118"/>
      <c r="G1047" s="118"/>
      <c r="H1047" s="118"/>
      <c r="I1047" s="118"/>
      <c r="J1047" s="118"/>
      <c r="K1047" s="118"/>
    </row>
    <row r="1048" spans="2:11">
      <c r="B1048" s="117"/>
      <c r="C1048" s="117"/>
      <c r="D1048" s="117"/>
      <c r="E1048" s="118"/>
      <c r="F1048" s="118"/>
      <c r="G1048" s="118"/>
      <c r="H1048" s="118"/>
      <c r="I1048" s="118"/>
      <c r="J1048" s="118"/>
      <c r="K1048" s="118"/>
    </row>
    <row r="1049" spans="2:11">
      <c r="B1049" s="117"/>
      <c r="C1049" s="117"/>
      <c r="D1049" s="117"/>
      <c r="E1049" s="118"/>
      <c r="F1049" s="118"/>
      <c r="G1049" s="118"/>
      <c r="H1049" s="118"/>
      <c r="I1049" s="118"/>
      <c r="J1049" s="118"/>
      <c r="K1049" s="118"/>
    </row>
    <row r="1050" spans="2:11">
      <c r="B1050" s="117"/>
      <c r="C1050" s="117"/>
      <c r="D1050" s="117"/>
      <c r="E1050" s="118"/>
      <c r="F1050" s="118"/>
      <c r="G1050" s="118"/>
      <c r="H1050" s="118"/>
      <c r="I1050" s="118"/>
      <c r="J1050" s="118"/>
      <c r="K1050" s="118"/>
    </row>
    <row r="1051" spans="2:11">
      <c r="B1051" s="117"/>
      <c r="C1051" s="117"/>
      <c r="D1051" s="117"/>
      <c r="E1051" s="118"/>
      <c r="F1051" s="118"/>
      <c r="G1051" s="118"/>
      <c r="H1051" s="118"/>
      <c r="I1051" s="118"/>
      <c r="J1051" s="118"/>
      <c r="K1051" s="118"/>
    </row>
    <row r="1052" spans="2:11">
      <c r="B1052" s="117"/>
      <c r="C1052" s="117"/>
      <c r="D1052" s="117"/>
      <c r="E1052" s="118"/>
      <c r="F1052" s="118"/>
      <c r="G1052" s="118"/>
      <c r="H1052" s="118"/>
      <c r="I1052" s="118"/>
      <c r="J1052" s="118"/>
      <c r="K1052" s="118"/>
    </row>
    <row r="1053" spans="2:11">
      <c r="B1053" s="117"/>
      <c r="C1053" s="117"/>
      <c r="D1053" s="117"/>
      <c r="E1053" s="118"/>
      <c r="F1053" s="118"/>
      <c r="G1053" s="118"/>
      <c r="H1053" s="118"/>
      <c r="I1053" s="118"/>
      <c r="J1053" s="118"/>
      <c r="K1053" s="118"/>
    </row>
    <row r="1054" spans="2:11">
      <c r="B1054" s="117"/>
      <c r="C1054" s="117"/>
      <c r="D1054" s="117"/>
      <c r="E1054" s="118"/>
      <c r="F1054" s="118"/>
      <c r="G1054" s="118"/>
      <c r="H1054" s="118"/>
      <c r="I1054" s="118"/>
      <c r="J1054" s="118"/>
      <c r="K1054" s="118"/>
    </row>
    <row r="1055" spans="2:11">
      <c r="B1055" s="117"/>
      <c r="C1055" s="117"/>
      <c r="D1055" s="117"/>
      <c r="E1055" s="118"/>
      <c r="F1055" s="118"/>
      <c r="G1055" s="118"/>
      <c r="H1055" s="118"/>
      <c r="I1055" s="118"/>
      <c r="J1055" s="118"/>
      <c r="K1055" s="118"/>
    </row>
    <row r="1056" spans="2:11">
      <c r="B1056" s="117"/>
      <c r="C1056" s="117"/>
      <c r="D1056" s="117"/>
      <c r="E1056" s="118"/>
      <c r="F1056" s="118"/>
      <c r="G1056" s="118"/>
      <c r="H1056" s="118"/>
      <c r="I1056" s="118"/>
      <c r="J1056" s="118"/>
      <c r="K1056" s="118"/>
    </row>
    <row r="1057" spans="2:11">
      <c r="B1057" s="117"/>
      <c r="C1057" s="117"/>
      <c r="D1057" s="117"/>
      <c r="E1057" s="118"/>
      <c r="F1057" s="118"/>
      <c r="G1057" s="118"/>
      <c r="H1057" s="118"/>
      <c r="I1057" s="118"/>
      <c r="J1057" s="118"/>
      <c r="K1057" s="118"/>
    </row>
    <row r="1058" spans="2:11">
      <c r="B1058" s="117"/>
      <c r="C1058" s="117"/>
      <c r="D1058" s="117"/>
      <c r="E1058" s="118"/>
      <c r="F1058" s="118"/>
      <c r="G1058" s="118"/>
      <c r="H1058" s="118"/>
      <c r="I1058" s="118"/>
      <c r="J1058" s="118"/>
      <c r="K1058" s="118"/>
    </row>
    <row r="1059" spans="2:11">
      <c r="B1059" s="117"/>
      <c r="C1059" s="117"/>
      <c r="D1059" s="117"/>
      <c r="E1059" s="118"/>
      <c r="F1059" s="118"/>
      <c r="G1059" s="118"/>
      <c r="H1059" s="118"/>
      <c r="I1059" s="118"/>
      <c r="J1059" s="118"/>
      <c r="K1059" s="118"/>
    </row>
    <row r="1060" spans="2:11">
      <c r="B1060" s="117"/>
      <c r="C1060" s="117"/>
      <c r="D1060" s="117"/>
      <c r="E1060" s="118"/>
      <c r="F1060" s="118"/>
      <c r="G1060" s="118"/>
      <c r="H1060" s="118"/>
      <c r="I1060" s="118"/>
      <c r="J1060" s="118"/>
      <c r="K1060" s="118"/>
    </row>
    <row r="1061" spans="2:11">
      <c r="B1061" s="117"/>
      <c r="C1061" s="117"/>
      <c r="D1061" s="117"/>
      <c r="E1061" s="118"/>
      <c r="F1061" s="118"/>
      <c r="G1061" s="118"/>
      <c r="H1061" s="118"/>
      <c r="I1061" s="118"/>
      <c r="J1061" s="118"/>
      <c r="K1061" s="118"/>
    </row>
    <row r="1062" spans="2:11">
      <c r="B1062" s="117"/>
      <c r="C1062" s="117"/>
      <c r="D1062" s="117"/>
      <c r="E1062" s="118"/>
      <c r="F1062" s="118"/>
      <c r="G1062" s="118"/>
      <c r="H1062" s="118"/>
      <c r="I1062" s="118"/>
      <c r="J1062" s="118"/>
      <c r="K1062" s="118"/>
    </row>
    <row r="1063" spans="2:11">
      <c r="B1063" s="117"/>
      <c r="C1063" s="117"/>
      <c r="D1063" s="117"/>
      <c r="E1063" s="118"/>
      <c r="F1063" s="118"/>
      <c r="G1063" s="118"/>
      <c r="H1063" s="118"/>
      <c r="I1063" s="118"/>
      <c r="J1063" s="118"/>
      <c r="K1063" s="118"/>
    </row>
    <row r="1064" spans="2:11">
      <c r="B1064" s="117"/>
      <c r="C1064" s="117"/>
      <c r="D1064" s="117"/>
      <c r="E1064" s="118"/>
      <c r="F1064" s="118"/>
      <c r="G1064" s="118"/>
      <c r="H1064" s="118"/>
      <c r="I1064" s="118"/>
      <c r="J1064" s="118"/>
      <c r="K1064" s="118"/>
    </row>
    <row r="1065" spans="2:11">
      <c r="B1065" s="117"/>
      <c r="C1065" s="117"/>
      <c r="D1065" s="117"/>
      <c r="E1065" s="118"/>
      <c r="F1065" s="118"/>
      <c r="G1065" s="118"/>
      <c r="H1065" s="118"/>
      <c r="I1065" s="118"/>
      <c r="J1065" s="118"/>
      <c r="K1065" s="118"/>
    </row>
    <row r="1066" spans="2:11">
      <c r="B1066" s="117"/>
      <c r="C1066" s="117"/>
      <c r="D1066" s="117"/>
      <c r="E1066" s="118"/>
      <c r="F1066" s="118"/>
      <c r="G1066" s="118"/>
      <c r="H1066" s="118"/>
      <c r="I1066" s="118"/>
      <c r="J1066" s="118"/>
      <c r="K1066" s="118"/>
    </row>
    <row r="1067" spans="2:11">
      <c r="B1067" s="117"/>
      <c r="C1067" s="117"/>
      <c r="D1067" s="117"/>
      <c r="E1067" s="118"/>
      <c r="F1067" s="118"/>
      <c r="G1067" s="118"/>
      <c r="H1067" s="118"/>
      <c r="I1067" s="118"/>
      <c r="J1067" s="118"/>
      <c r="K1067" s="118"/>
    </row>
    <row r="1068" spans="2:11">
      <c r="B1068" s="117"/>
      <c r="C1068" s="117"/>
      <c r="D1068" s="117"/>
      <c r="E1068" s="118"/>
      <c r="F1068" s="118"/>
      <c r="G1068" s="118"/>
      <c r="H1068" s="118"/>
      <c r="I1068" s="118"/>
      <c r="J1068" s="118"/>
      <c r="K1068" s="118"/>
    </row>
    <row r="1069" spans="2:11">
      <c r="B1069" s="117"/>
      <c r="C1069" s="117"/>
      <c r="D1069" s="117"/>
      <c r="E1069" s="118"/>
      <c r="F1069" s="118"/>
      <c r="G1069" s="118"/>
      <c r="H1069" s="118"/>
      <c r="I1069" s="118"/>
      <c r="J1069" s="118"/>
      <c r="K1069" s="118"/>
    </row>
    <row r="1070" spans="2:11">
      <c r="B1070" s="117"/>
      <c r="C1070" s="117"/>
      <c r="D1070" s="117"/>
      <c r="E1070" s="118"/>
      <c r="F1070" s="118"/>
      <c r="G1070" s="118"/>
      <c r="H1070" s="118"/>
      <c r="I1070" s="118"/>
      <c r="J1070" s="118"/>
      <c r="K1070" s="118"/>
    </row>
    <row r="1071" spans="2:11">
      <c r="B1071" s="117"/>
      <c r="C1071" s="117"/>
      <c r="D1071" s="117"/>
      <c r="E1071" s="118"/>
      <c r="F1071" s="118"/>
      <c r="G1071" s="118"/>
      <c r="H1071" s="118"/>
      <c r="I1071" s="118"/>
      <c r="J1071" s="118"/>
      <c r="K1071" s="118"/>
    </row>
    <row r="1072" spans="2:11">
      <c r="B1072" s="117"/>
      <c r="C1072" s="117"/>
      <c r="D1072" s="117"/>
      <c r="E1072" s="118"/>
      <c r="F1072" s="118"/>
      <c r="G1072" s="118"/>
      <c r="H1072" s="118"/>
      <c r="I1072" s="118"/>
      <c r="J1072" s="118"/>
      <c r="K1072" s="118"/>
    </row>
    <row r="1073" spans="2:11">
      <c r="B1073" s="117"/>
      <c r="C1073" s="117"/>
      <c r="D1073" s="117"/>
      <c r="E1073" s="118"/>
      <c r="F1073" s="118"/>
      <c r="G1073" s="118"/>
      <c r="H1073" s="118"/>
      <c r="I1073" s="118"/>
      <c r="J1073" s="118"/>
      <c r="K1073" s="118"/>
    </row>
    <row r="1074" spans="2:11">
      <c r="B1074" s="117"/>
      <c r="C1074" s="117"/>
      <c r="D1074" s="117"/>
      <c r="E1074" s="118"/>
      <c r="F1074" s="118"/>
      <c r="G1074" s="118"/>
      <c r="H1074" s="118"/>
      <c r="I1074" s="118"/>
      <c r="J1074" s="118"/>
      <c r="K1074" s="118"/>
    </row>
    <row r="1075" spans="2:11">
      <c r="B1075" s="117"/>
      <c r="C1075" s="117"/>
      <c r="D1075" s="117"/>
      <c r="E1075" s="118"/>
      <c r="F1075" s="118"/>
      <c r="G1075" s="118"/>
      <c r="H1075" s="118"/>
      <c r="I1075" s="118"/>
      <c r="J1075" s="118"/>
      <c r="K1075" s="118"/>
    </row>
    <row r="1076" spans="2:11">
      <c r="B1076" s="117"/>
      <c r="C1076" s="117"/>
      <c r="D1076" s="117"/>
      <c r="E1076" s="118"/>
      <c r="F1076" s="118"/>
      <c r="G1076" s="118"/>
      <c r="H1076" s="118"/>
      <c r="I1076" s="118"/>
      <c r="J1076" s="118"/>
      <c r="K1076" s="118"/>
    </row>
    <row r="1077" spans="2:11">
      <c r="B1077" s="117"/>
      <c r="C1077" s="117"/>
      <c r="D1077" s="117"/>
      <c r="E1077" s="118"/>
      <c r="F1077" s="118"/>
      <c r="G1077" s="118"/>
      <c r="H1077" s="118"/>
      <c r="I1077" s="118"/>
      <c r="J1077" s="118"/>
      <c r="K1077" s="118"/>
    </row>
    <row r="1078" spans="2:11">
      <c r="B1078" s="117"/>
      <c r="C1078" s="117"/>
      <c r="D1078" s="117"/>
      <c r="E1078" s="118"/>
      <c r="F1078" s="118"/>
      <c r="G1078" s="118"/>
      <c r="H1078" s="118"/>
      <c r="I1078" s="118"/>
      <c r="J1078" s="118"/>
      <c r="K1078" s="118"/>
    </row>
    <row r="1079" spans="2:11">
      <c r="B1079" s="117"/>
      <c r="C1079" s="117"/>
      <c r="D1079" s="117"/>
      <c r="E1079" s="118"/>
      <c r="F1079" s="118"/>
      <c r="G1079" s="118"/>
      <c r="H1079" s="118"/>
      <c r="I1079" s="118"/>
      <c r="J1079" s="118"/>
      <c r="K1079" s="118"/>
    </row>
    <row r="1080" spans="2:11">
      <c r="B1080" s="117"/>
      <c r="C1080" s="117"/>
      <c r="D1080" s="117"/>
      <c r="E1080" s="118"/>
      <c r="F1080" s="118"/>
      <c r="G1080" s="118"/>
      <c r="H1080" s="118"/>
      <c r="I1080" s="118"/>
      <c r="J1080" s="118"/>
      <c r="K1080" s="118"/>
    </row>
    <row r="1081" spans="2:11">
      <c r="B1081" s="117"/>
      <c r="C1081" s="117"/>
      <c r="D1081" s="117"/>
      <c r="E1081" s="118"/>
      <c r="F1081" s="118"/>
      <c r="G1081" s="118"/>
      <c r="H1081" s="118"/>
      <c r="I1081" s="118"/>
      <c r="J1081" s="118"/>
      <c r="K1081" s="118"/>
    </row>
    <row r="1082" spans="2:11">
      <c r="B1082" s="117"/>
      <c r="C1082" s="117"/>
      <c r="D1082" s="117"/>
      <c r="E1082" s="118"/>
      <c r="F1082" s="118"/>
      <c r="G1082" s="118"/>
      <c r="H1082" s="118"/>
      <c r="I1082" s="118"/>
      <c r="J1082" s="118"/>
      <c r="K1082" s="118"/>
    </row>
    <row r="1083" spans="2:11">
      <c r="B1083" s="117"/>
      <c r="C1083" s="117"/>
      <c r="D1083" s="117"/>
      <c r="E1083" s="118"/>
      <c r="F1083" s="118"/>
      <c r="G1083" s="118"/>
      <c r="H1083" s="118"/>
      <c r="I1083" s="118"/>
      <c r="J1083" s="118"/>
      <c r="K1083" s="118"/>
    </row>
    <row r="1084" spans="2:11">
      <c r="B1084" s="117"/>
      <c r="C1084" s="117"/>
      <c r="D1084" s="117"/>
      <c r="E1084" s="118"/>
      <c r="F1084" s="118"/>
      <c r="G1084" s="118"/>
      <c r="H1084" s="118"/>
      <c r="I1084" s="118"/>
      <c r="J1084" s="118"/>
      <c r="K1084" s="118"/>
    </row>
    <row r="1085" spans="2:11">
      <c r="B1085" s="117"/>
      <c r="C1085" s="117"/>
      <c r="D1085" s="117"/>
      <c r="E1085" s="118"/>
      <c r="F1085" s="118"/>
      <c r="G1085" s="118"/>
      <c r="H1085" s="118"/>
      <c r="I1085" s="118"/>
      <c r="J1085" s="118"/>
      <c r="K1085" s="118"/>
    </row>
    <row r="1086" spans="2:11">
      <c r="B1086" s="117"/>
      <c r="C1086" s="117"/>
      <c r="D1086" s="117"/>
      <c r="E1086" s="118"/>
      <c r="F1086" s="118"/>
      <c r="G1086" s="118"/>
      <c r="H1086" s="118"/>
      <c r="I1086" s="118"/>
      <c r="J1086" s="118"/>
      <c r="K1086" s="118"/>
    </row>
    <row r="1087" spans="2:11">
      <c r="B1087" s="117"/>
      <c r="C1087" s="117"/>
      <c r="D1087" s="117"/>
      <c r="E1087" s="118"/>
      <c r="F1087" s="118"/>
      <c r="G1087" s="118"/>
      <c r="H1087" s="118"/>
      <c r="I1087" s="118"/>
      <c r="J1087" s="118"/>
      <c r="K1087" s="118"/>
    </row>
    <row r="1088" spans="2:11">
      <c r="B1088" s="117"/>
      <c r="C1088" s="117"/>
      <c r="D1088" s="117"/>
      <c r="E1088" s="118"/>
      <c r="F1088" s="118"/>
      <c r="G1088" s="118"/>
      <c r="H1088" s="118"/>
      <c r="I1088" s="118"/>
      <c r="J1088" s="118"/>
      <c r="K1088" s="118"/>
    </row>
    <row r="1089" spans="2:11">
      <c r="B1089" s="117"/>
      <c r="C1089" s="117"/>
      <c r="D1089" s="117"/>
      <c r="E1089" s="118"/>
      <c r="F1089" s="118"/>
      <c r="G1089" s="118"/>
      <c r="H1089" s="118"/>
      <c r="I1089" s="118"/>
      <c r="J1089" s="118"/>
      <c r="K1089" s="118"/>
    </row>
    <row r="1090" spans="2:11">
      <c r="B1090" s="117"/>
      <c r="C1090" s="117"/>
      <c r="D1090" s="117"/>
      <c r="E1090" s="118"/>
      <c r="F1090" s="118"/>
      <c r="G1090" s="118"/>
      <c r="H1090" s="118"/>
      <c r="I1090" s="118"/>
      <c r="J1090" s="118"/>
      <c r="K1090" s="118"/>
    </row>
    <row r="1091" spans="2:11">
      <c r="B1091" s="117"/>
      <c r="C1091" s="117"/>
      <c r="D1091" s="117"/>
      <c r="E1091" s="118"/>
      <c r="F1091" s="118"/>
      <c r="G1091" s="118"/>
      <c r="H1091" s="118"/>
      <c r="I1091" s="118"/>
      <c r="J1091" s="118"/>
      <c r="K1091" s="118"/>
    </row>
    <row r="1092" spans="2:11">
      <c r="B1092" s="117"/>
      <c r="C1092" s="117"/>
      <c r="D1092" s="117"/>
      <c r="E1092" s="118"/>
      <c r="F1092" s="118"/>
      <c r="G1092" s="118"/>
      <c r="H1092" s="118"/>
      <c r="I1092" s="118"/>
      <c r="J1092" s="118"/>
      <c r="K1092" s="118"/>
    </row>
    <row r="1093" spans="2:11">
      <c r="B1093" s="117"/>
      <c r="C1093" s="117"/>
      <c r="D1093" s="117"/>
      <c r="E1093" s="118"/>
      <c r="F1093" s="118"/>
      <c r="G1093" s="118"/>
      <c r="H1093" s="118"/>
      <c r="I1093" s="118"/>
      <c r="J1093" s="118"/>
      <c r="K1093" s="118"/>
    </row>
    <row r="1094" spans="2:11">
      <c r="B1094" s="117"/>
      <c r="C1094" s="117"/>
      <c r="D1094" s="117"/>
      <c r="E1094" s="118"/>
      <c r="F1094" s="118"/>
      <c r="G1094" s="118"/>
      <c r="H1094" s="118"/>
      <c r="I1094" s="118"/>
      <c r="J1094" s="118"/>
      <c r="K1094" s="118"/>
    </row>
    <row r="1095" spans="2:11">
      <c r="B1095" s="117"/>
      <c r="C1095" s="117"/>
      <c r="D1095" s="117"/>
      <c r="E1095" s="118"/>
      <c r="F1095" s="118"/>
      <c r="G1095" s="118"/>
      <c r="H1095" s="118"/>
      <c r="I1095" s="118"/>
      <c r="J1095" s="118"/>
      <c r="K1095" s="118"/>
    </row>
    <row r="1096" spans="2:11">
      <c r="B1096" s="117"/>
      <c r="C1096" s="117"/>
      <c r="D1096" s="117"/>
      <c r="E1096" s="118"/>
      <c r="F1096" s="118"/>
      <c r="G1096" s="118"/>
      <c r="H1096" s="118"/>
      <c r="I1096" s="118"/>
      <c r="J1096" s="118"/>
      <c r="K1096" s="118"/>
    </row>
    <row r="1097" spans="2:11">
      <c r="B1097" s="117"/>
      <c r="C1097" s="117"/>
      <c r="D1097" s="117"/>
      <c r="E1097" s="118"/>
      <c r="F1097" s="118"/>
      <c r="G1097" s="118"/>
      <c r="H1097" s="118"/>
      <c r="I1097" s="118"/>
      <c r="J1097" s="118"/>
      <c r="K1097" s="118"/>
    </row>
    <row r="1098" spans="2:11">
      <c r="B1098" s="117"/>
      <c r="C1098" s="117"/>
      <c r="D1098" s="117"/>
      <c r="E1098" s="118"/>
      <c r="F1098" s="118"/>
      <c r="G1098" s="118"/>
      <c r="H1098" s="118"/>
      <c r="I1098" s="118"/>
      <c r="J1098" s="118"/>
      <c r="K1098" s="118"/>
    </row>
    <row r="1099" spans="2:11">
      <c r="B1099" s="117"/>
      <c r="C1099" s="117"/>
      <c r="D1099" s="117"/>
      <c r="E1099" s="118"/>
      <c r="F1099" s="118"/>
      <c r="G1099" s="118"/>
      <c r="H1099" s="118"/>
      <c r="I1099" s="118"/>
      <c r="J1099" s="118"/>
      <c r="K1099" s="118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135</v>
      </c>
      <c r="C1" s="67" t="s" vm="1">
        <v>208</v>
      </c>
    </row>
    <row r="2" spans="2:17">
      <c r="B2" s="46" t="s">
        <v>134</v>
      </c>
      <c r="C2" s="67" t="s">
        <v>209</v>
      </c>
    </row>
    <row r="3" spans="2:17">
      <c r="B3" s="46" t="s">
        <v>136</v>
      </c>
      <c r="C3" s="67" t="s">
        <v>210</v>
      </c>
    </row>
    <row r="4" spans="2:17">
      <c r="B4" s="46" t="s">
        <v>137</v>
      </c>
      <c r="C4" s="67">
        <v>2144</v>
      </c>
    </row>
    <row r="6" spans="2:17" ht="26.25" customHeight="1">
      <c r="B6" s="149" t="s">
        <v>160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17" ht="26.25" customHeight="1">
      <c r="B7" s="149" t="s">
        <v>95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17" s="3" customFormat="1" ht="47.25">
      <c r="B8" s="21" t="s">
        <v>109</v>
      </c>
      <c r="C8" s="29" t="s">
        <v>42</v>
      </c>
      <c r="D8" s="29" t="s">
        <v>47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186</v>
      </c>
      <c r="M8" s="29" t="s">
        <v>185</v>
      </c>
      <c r="N8" s="29" t="s">
        <v>104</v>
      </c>
      <c r="O8" s="29" t="s">
        <v>54</v>
      </c>
      <c r="P8" s="29" t="s">
        <v>138</v>
      </c>
      <c r="Q8" s="30" t="s">
        <v>140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193</v>
      </c>
      <c r="M9" s="15"/>
      <c r="N9" s="15" t="s">
        <v>189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17" s="4" customFormat="1" ht="18" customHeight="1">
      <c r="B11" s="125" t="s">
        <v>1692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26">
        <v>0</v>
      </c>
      <c r="O11" s="91"/>
      <c r="P11" s="127">
        <v>0</v>
      </c>
      <c r="Q11" s="127">
        <v>0</v>
      </c>
    </row>
    <row r="12" spans="2:17" ht="18" customHeight="1">
      <c r="B12" s="121" t="s">
        <v>201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17">
      <c r="B13" s="121" t="s">
        <v>105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17">
      <c r="B14" s="121" t="s">
        <v>184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17">
      <c r="B15" s="121" t="s">
        <v>192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17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</row>
    <row r="112" spans="2:17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</row>
    <row r="113" spans="2:17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</row>
    <row r="114" spans="2:17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</row>
    <row r="115" spans="2:17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</row>
    <row r="116" spans="2:17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 spans="2:17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</row>
    <row r="118" spans="2:17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</row>
    <row r="119" spans="2:17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</row>
    <row r="120" spans="2:17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</row>
    <row r="121" spans="2:17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</row>
    <row r="122" spans="2:17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</row>
    <row r="123" spans="2:17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 spans="2:17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</row>
    <row r="125" spans="2:17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</row>
    <row r="126" spans="2:17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 spans="2:17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</row>
    <row r="128" spans="2:17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</row>
    <row r="129" spans="2:17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</row>
    <row r="130" spans="2:17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</row>
    <row r="131" spans="2:17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</row>
    <row r="132" spans="2:17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</row>
    <row r="133" spans="2:17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</row>
    <row r="134" spans="2:17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</row>
    <row r="135" spans="2:17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</row>
    <row r="136" spans="2:17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</row>
    <row r="137" spans="2:17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</row>
    <row r="138" spans="2:17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</row>
    <row r="139" spans="2:17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</row>
    <row r="140" spans="2:17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</row>
    <row r="141" spans="2:17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2:17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</row>
    <row r="143" spans="2:17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</row>
    <row r="144" spans="2:17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</row>
    <row r="145" spans="2:17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</row>
    <row r="146" spans="2:17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</row>
    <row r="147" spans="2:17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</row>
    <row r="148" spans="2:17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</row>
    <row r="149" spans="2:17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</row>
    <row r="150" spans="2:17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</row>
    <row r="151" spans="2:17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</row>
    <row r="152" spans="2:17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</row>
    <row r="153" spans="2:17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</row>
    <row r="154" spans="2:17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</row>
    <row r="155" spans="2:17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</row>
    <row r="156" spans="2:17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</row>
    <row r="157" spans="2:17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</row>
    <row r="158" spans="2:17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</row>
    <row r="159" spans="2:17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</row>
    <row r="160" spans="2:17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</row>
    <row r="161" spans="2:17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</row>
    <row r="162" spans="2:17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</row>
    <row r="163" spans="2:17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</row>
    <row r="164" spans="2:17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</row>
    <row r="165" spans="2:17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</row>
    <row r="166" spans="2:17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</row>
    <row r="167" spans="2:17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</row>
    <row r="168" spans="2:17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</row>
    <row r="169" spans="2:17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</row>
    <row r="170" spans="2:17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</row>
    <row r="171" spans="2:17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</row>
    <row r="172" spans="2:17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</row>
    <row r="173" spans="2:17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</row>
    <row r="174" spans="2:17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</row>
    <row r="175" spans="2:17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</row>
    <row r="176" spans="2:17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</row>
    <row r="177" spans="2:17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</row>
    <row r="178" spans="2:17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</row>
    <row r="179" spans="2:17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</row>
    <row r="180" spans="2:17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</row>
    <row r="181" spans="2:17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</row>
    <row r="182" spans="2:17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</row>
    <row r="183" spans="2:17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</row>
    <row r="184" spans="2:17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</row>
    <row r="185" spans="2:17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</row>
    <row r="186" spans="2:17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</row>
    <row r="187" spans="2:17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</row>
    <row r="188" spans="2:17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</row>
    <row r="189" spans="2:17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</row>
    <row r="190" spans="2:17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</row>
    <row r="191" spans="2:17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</row>
    <row r="192" spans="2:17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</row>
    <row r="193" spans="2:17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</row>
    <row r="194" spans="2:17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</row>
    <row r="195" spans="2:17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</row>
    <row r="196" spans="2:17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</row>
    <row r="197" spans="2:17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</row>
    <row r="198" spans="2:17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</row>
    <row r="199" spans="2:17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</row>
    <row r="200" spans="2:17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</row>
    <row r="201" spans="2:17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</row>
    <row r="202" spans="2:17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</row>
    <row r="203" spans="2:17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</row>
    <row r="204" spans="2:17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</row>
    <row r="205" spans="2:17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</row>
    <row r="206" spans="2:17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</row>
    <row r="207" spans="2:17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</row>
    <row r="208" spans="2:17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</row>
    <row r="209" spans="2:17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</row>
    <row r="210" spans="2:17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</row>
    <row r="211" spans="2:17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</row>
    <row r="212" spans="2:17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</row>
    <row r="213" spans="2:17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</row>
    <row r="214" spans="2:17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</row>
    <row r="215" spans="2:17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</row>
    <row r="216" spans="2:17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</row>
    <row r="217" spans="2:17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</row>
    <row r="218" spans="2:17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</row>
    <row r="219" spans="2:17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</row>
    <row r="220" spans="2:17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</row>
    <row r="221" spans="2:17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</row>
    <row r="222" spans="2:17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</row>
    <row r="223" spans="2:17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</row>
    <row r="224" spans="2:17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</row>
    <row r="225" spans="2:17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</row>
    <row r="226" spans="2:17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</row>
    <row r="227" spans="2:17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</row>
    <row r="228" spans="2:17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</row>
    <row r="229" spans="2:17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</row>
    <row r="230" spans="2:17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</row>
    <row r="231" spans="2:17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</row>
    <row r="232" spans="2:17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</row>
    <row r="233" spans="2:17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</row>
    <row r="234" spans="2:17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</row>
    <row r="235" spans="2:17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</row>
    <row r="236" spans="2:17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</row>
    <row r="237" spans="2:17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</row>
    <row r="238" spans="2:17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</row>
    <row r="239" spans="2:17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</row>
    <row r="240" spans="2:17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</row>
    <row r="241" spans="2:17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</row>
    <row r="242" spans="2:17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</row>
    <row r="243" spans="2:17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</row>
    <row r="244" spans="2:17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</row>
    <row r="245" spans="2:17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</row>
    <row r="246" spans="2:17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</row>
    <row r="247" spans="2:17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</row>
    <row r="248" spans="2:17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</row>
    <row r="249" spans="2:17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</row>
    <row r="250" spans="2:17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</row>
    <row r="251" spans="2:17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</row>
    <row r="252" spans="2:17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</row>
    <row r="253" spans="2:17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</row>
    <row r="254" spans="2:17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</row>
    <row r="255" spans="2:17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</row>
    <row r="256" spans="2:17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</row>
    <row r="257" spans="2:17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</row>
    <row r="258" spans="2:17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</row>
    <row r="259" spans="2:17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</row>
    <row r="260" spans="2:17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</row>
    <row r="261" spans="2:17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</row>
    <row r="262" spans="2:17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</row>
    <row r="263" spans="2:17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</row>
    <row r="264" spans="2:17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</row>
    <row r="265" spans="2:17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</row>
    <row r="266" spans="2:17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</row>
    <row r="267" spans="2:17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</row>
    <row r="268" spans="2:17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</row>
    <row r="269" spans="2:17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</row>
    <row r="270" spans="2:17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</row>
    <row r="271" spans="2:17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</row>
    <row r="272" spans="2:17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</row>
    <row r="273" spans="2:17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</row>
    <row r="274" spans="2:17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</row>
    <row r="275" spans="2:17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</row>
    <row r="276" spans="2:17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</row>
    <row r="277" spans="2:17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</row>
    <row r="278" spans="2:17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</row>
    <row r="279" spans="2:17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</row>
    <row r="280" spans="2:17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</row>
    <row r="281" spans="2:17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</row>
    <row r="282" spans="2:17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</row>
    <row r="283" spans="2:17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</row>
    <row r="284" spans="2:17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</row>
    <row r="285" spans="2:17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</row>
    <row r="286" spans="2:17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</row>
    <row r="287" spans="2:17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</row>
    <row r="288" spans="2:17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</row>
    <row r="289" spans="2:17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</row>
    <row r="290" spans="2:17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</row>
    <row r="291" spans="2:17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</row>
    <row r="292" spans="2:17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</row>
    <row r="293" spans="2:17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</row>
    <row r="294" spans="2:17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</row>
    <row r="295" spans="2:17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</row>
    <row r="296" spans="2:17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</row>
    <row r="297" spans="2:17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</row>
    <row r="298" spans="2:17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</row>
    <row r="299" spans="2:17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</row>
    <row r="300" spans="2:17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</row>
    <row r="301" spans="2:17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</row>
    <row r="302" spans="2:17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</row>
    <row r="303" spans="2:17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</row>
    <row r="304" spans="2:17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</row>
    <row r="305" spans="2:17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</row>
    <row r="306" spans="2:17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</row>
    <row r="307" spans="2:17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</row>
    <row r="308" spans="2:17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</row>
    <row r="309" spans="2:17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</row>
    <row r="310" spans="2:17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</row>
    <row r="311" spans="2:17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</row>
    <row r="312" spans="2:17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</row>
    <row r="313" spans="2:17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</row>
    <row r="314" spans="2:17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</row>
    <row r="315" spans="2:17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</row>
    <row r="316" spans="2:17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</row>
    <row r="317" spans="2:17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</row>
    <row r="318" spans="2:17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</row>
    <row r="319" spans="2:17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</row>
    <row r="320" spans="2:17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</row>
    <row r="321" spans="2:17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</row>
    <row r="322" spans="2:17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</row>
    <row r="323" spans="2:17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</row>
    <row r="324" spans="2:17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</row>
    <row r="325" spans="2:17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</row>
    <row r="326" spans="2:17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</row>
    <row r="327" spans="2:17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</row>
    <row r="328" spans="2:17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</row>
    <row r="329" spans="2:17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</row>
    <row r="330" spans="2:17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</row>
    <row r="331" spans="2:17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</row>
    <row r="332" spans="2:17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</row>
    <row r="333" spans="2:17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</row>
    <row r="334" spans="2:17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</row>
    <row r="335" spans="2:17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</row>
    <row r="336" spans="2:17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</row>
    <row r="337" spans="2:17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</row>
    <row r="338" spans="2:17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</row>
    <row r="339" spans="2:17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</row>
    <row r="340" spans="2:17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</row>
    <row r="341" spans="2:17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</row>
    <row r="342" spans="2:17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</row>
    <row r="343" spans="2:17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</row>
    <row r="344" spans="2:17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</row>
    <row r="345" spans="2:17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</row>
    <row r="346" spans="2:17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</row>
    <row r="347" spans="2:17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</row>
    <row r="348" spans="2:17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</row>
    <row r="349" spans="2:17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</row>
    <row r="350" spans="2:17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</row>
    <row r="351" spans="2:17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</row>
    <row r="352" spans="2:17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</row>
    <row r="353" spans="2:17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</row>
    <row r="354" spans="2:17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</row>
    <row r="355" spans="2:17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</row>
    <row r="356" spans="2:17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</row>
    <row r="357" spans="2:17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</row>
    <row r="358" spans="2:17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</row>
    <row r="359" spans="2:17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</row>
    <row r="360" spans="2:17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</row>
    <row r="361" spans="2:17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</row>
    <row r="362" spans="2:17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</row>
    <row r="363" spans="2:17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</row>
    <row r="364" spans="2:17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</row>
    <row r="365" spans="2:17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</row>
    <row r="366" spans="2:17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</row>
    <row r="367" spans="2:17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</row>
    <row r="368" spans="2:17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</row>
    <row r="369" spans="2:17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</row>
    <row r="370" spans="2:17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</row>
    <row r="371" spans="2:17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</row>
    <row r="372" spans="2:17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</row>
    <row r="373" spans="2:17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</row>
    <row r="374" spans="2:17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</row>
    <row r="375" spans="2:17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</row>
    <row r="376" spans="2:17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</row>
    <row r="377" spans="2:17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</row>
    <row r="378" spans="2:17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</row>
    <row r="379" spans="2:17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</row>
    <row r="380" spans="2:17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</row>
    <row r="381" spans="2:17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</row>
    <row r="382" spans="2:17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</row>
    <row r="383" spans="2:17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</row>
    <row r="384" spans="2:17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</row>
    <row r="385" spans="2:17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</row>
    <row r="386" spans="2:17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</row>
    <row r="387" spans="2:17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</row>
    <row r="388" spans="2:17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</row>
    <row r="389" spans="2:17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</row>
    <row r="390" spans="2:17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</row>
    <row r="391" spans="2:17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</row>
    <row r="392" spans="2:17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</row>
    <row r="393" spans="2:17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</row>
    <row r="394" spans="2:17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</row>
    <row r="395" spans="2:17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</row>
    <row r="396" spans="2:17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</row>
    <row r="397" spans="2:17">
      <c r="B397" s="11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</row>
    <row r="398" spans="2:17">
      <c r="B398" s="11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</row>
    <row r="399" spans="2:17">
      <c r="B399" s="117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</row>
    <row r="400" spans="2:17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</row>
    <row r="401" spans="2:17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</row>
    <row r="402" spans="2:17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</row>
    <row r="403" spans="2:17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</row>
    <row r="404" spans="2:17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</row>
    <row r="405" spans="2:17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</row>
    <row r="406" spans="2:17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</row>
    <row r="407" spans="2:17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</row>
    <row r="408" spans="2:17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</row>
    <row r="409" spans="2:17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</row>
    <row r="410" spans="2:17">
      <c r="B410" s="117"/>
      <c r="C410" s="117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</row>
    <row r="411" spans="2:17">
      <c r="B411" s="117"/>
      <c r="C411" s="117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</row>
    <row r="412" spans="2:17">
      <c r="B412" s="117"/>
      <c r="C412" s="117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</row>
    <row r="413" spans="2:17">
      <c r="B413" s="117"/>
      <c r="C413" s="117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</row>
    <row r="414" spans="2:17">
      <c r="B414" s="117"/>
      <c r="C414" s="117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</row>
    <row r="415" spans="2:17">
      <c r="B415" s="117"/>
      <c r="C415" s="117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</row>
    <row r="416" spans="2:17">
      <c r="B416" s="117"/>
      <c r="C416" s="117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</row>
    <row r="417" spans="2:17">
      <c r="B417" s="117"/>
      <c r="C417" s="117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</row>
    <row r="418" spans="2:17">
      <c r="B418" s="117"/>
      <c r="C418" s="117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</row>
    <row r="419" spans="2:17">
      <c r="B419" s="117"/>
      <c r="C419" s="117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</row>
    <row r="420" spans="2:17">
      <c r="B420" s="117"/>
      <c r="C420" s="117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</row>
    <row r="421" spans="2:17">
      <c r="B421" s="117"/>
      <c r="C421" s="117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</row>
    <row r="422" spans="2:17">
      <c r="B422" s="117"/>
      <c r="C422" s="117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</row>
    <row r="423" spans="2:17">
      <c r="B423" s="117"/>
      <c r="C423" s="117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</row>
    <row r="424" spans="2:17">
      <c r="B424" s="117"/>
      <c r="C424" s="117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</row>
    <row r="425" spans="2:17">
      <c r="B425" s="117"/>
      <c r="C425" s="117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</row>
    <row r="426" spans="2:17">
      <c r="B426" s="117"/>
      <c r="C426" s="117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</row>
    <row r="427" spans="2:17">
      <c r="B427" s="117"/>
      <c r="C427" s="117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</row>
    <row r="428" spans="2:17">
      <c r="B428" s="117"/>
      <c r="C428" s="117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</row>
    <row r="429" spans="2:17">
      <c r="B429" s="117"/>
      <c r="C429" s="117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</row>
    <row r="430" spans="2:17">
      <c r="B430" s="117"/>
      <c r="C430" s="117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</row>
    <row r="431" spans="2:17">
      <c r="B431" s="117"/>
      <c r="C431" s="117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</row>
    <row r="432" spans="2:17">
      <c r="B432" s="117"/>
      <c r="C432" s="117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</row>
    <row r="433" spans="2:17">
      <c r="B433" s="117"/>
      <c r="C433" s="117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</row>
    <row r="434" spans="2:17">
      <c r="B434" s="117"/>
      <c r="C434" s="117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</row>
    <row r="435" spans="2:17">
      <c r="B435" s="117"/>
      <c r="C435" s="117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</row>
    <row r="436" spans="2:17">
      <c r="B436" s="117"/>
      <c r="C436" s="117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</row>
    <row r="437" spans="2:17">
      <c r="B437" s="117"/>
      <c r="C437" s="117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</row>
    <row r="438" spans="2:17">
      <c r="B438" s="117"/>
      <c r="C438" s="117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</row>
    <row r="439" spans="2:17">
      <c r="B439" s="117"/>
      <c r="C439" s="117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</row>
    <row r="440" spans="2:17">
      <c r="B440" s="117"/>
      <c r="C440" s="117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</row>
    <row r="441" spans="2:17">
      <c r="B441" s="117"/>
      <c r="C441" s="117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</row>
    <row r="442" spans="2:17">
      <c r="B442" s="117"/>
      <c r="C442" s="117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</row>
    <row r="443" spans="2:17">
      <c r="B443" s="117"/>
      <c r="C443" s="117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</row>
    <row r="444" spans="2:17">
      <c r="B444" s="117"/>
      <c r="C444" s="117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</row>
    <row r="445" spans="2:17">
      <c r="B445" s="117"/>
      <c r="C445" s="117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</row>
    <row r="446" spans="2:17">
      <c r="B446" s="117"/>
      <c r="C446" s="117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</row>
    <row r="447" spans="2:17">
      <c r="B447" s="117"/>
      <c r="C447" s="117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</row>
    <row r="448" spans="2:17">
      <c r="B448" s="117"/>
      <c r="C448" s="117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</row>
    <row r="449" spans="2:17">
      <c r="B449" s="117"/>
      <c r="C449" s="117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</row>
    <row r="450" spans="2:17">
      <c r="B450" s="117"/>
      <c r="C450" s="117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</row>
    <row r="451" spans="2:17">
      <c r="B451" s="117"/>
      <c r="C451" s="117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</row>
    <row r="452" spans="2:17">
      <c r="B452" s="117"/>
      <c r="C452" s="117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</row>
    <row r="453" spans="2:17">
      <c r="B453" s="117"/>
      <c r="C453" s="117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</row>
    <row r="454" spans="2:17">
      <c r="B454" s="117"/>
      <c r="C454" s="117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</row>
    <row r="455" spans="2:17">
      <c r="B455" s="117"/>
      <c r="C455" s="117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</row>
    <row r="456" spans="2:17">
      <c r="B456" s="117"/>
      <c r="C456" s="117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</row>
    <row r="457" spans="2:17">
      <c r="B457" s="117"/>
      <c r="C457" s="117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</row>
    <row r="458" spans="2:17">
      <c r="B458" s="117"/>
      <c r="C458" s="117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</row>
    <row r="459" spans="2:17">
      <c r="B459" s="117"/>
      <c r="C459" s="117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</row>
    <row r="460" spans="2:17">
      <c r="B460" s="117"/>
      <c r="C460" s="117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</row>
    <row r="461" spans="2:17">
      <c r="B461" s="117"/>
      <c r="C461" s="117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</row>
    <row r="462" spans="2:17">
      <c r="B462" s="117"/>
      <c r="C462" s="117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</row>
    <row r="463" spans="2:17">
      <c r="B463" s="117"/>
      <c r="C463" s="117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</row>
    <row r="464" spans="2:17">
      <c r="B464" s="117"/>
      <c r="C464" s="117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</row>
    <row r="465" spans="2:17">
      <c r="B465" s="117"/>
      <c r="C465" s="117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</row>
    <row r="466" spans="2:17">
      <c r="B466" s="117"/>
      <c r="C466" s="117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</row>
    <row r="467" spans="2:17">
      <c r="B467" s="117"/>
      <c r="C467" s="117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</row>
    <row r="468" spans="2:17">
      <c r="B468" s="117"/>
      <c r="C468" s="117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</row>
    <row r="469" spans="2:17">
      <c r="B469" s="117"/>
      <c r="C469" s="117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</row>
    <row r="470" spans="2:17">
      <c r="B470" s="117"/>
      <c r="C470" s="117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</row>
    <row r="471" spans="2:17">
      <c r="B471" s="117"/>
      <c r="C471" s="117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</row>
    <row r="472" spans="2:17">
      <c r="B472" s="117"/>
      <c r="C472" s="117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</row>
    <row r="473" spans="2:17">
      <c r="B473" s="117"/>
      <c r="C473" s="117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</row>
    <row r="474" spans="2:17">
      <c r="B474" s="117"/>
      <c r="C474" s="117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</row>
    <row r="475" spans="2:17">
      <c r="B475" s="117"/>
      <c r="C475" s="117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</row>
    <row r="476" spans="2:17">
      <c r="B476" s="117"/>
      <c r="C476" s="117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</row>
    <row r="477" spans="2:17">
      <c r="B477" s="117"/>
      <c r="C477" s="117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</row>
    <row r="478" spans="2:17">
      <c r="B478" s="117"/>
      <c r="C478" s="117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</row>
    <row r="479" spans="2:17">
      <c r="B479" s="117"/>
      <c r="C479" s="117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</row>
    <row r="480" spans="2:17">
      <c r="B480" s="117"/>
      <c r="C480" s="117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</row>
    <row r="481" spans="2:17">
      <c r="B481" s="117"/>
      <c r="C481" s="117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</row>
    <row r="482" spans="2:17">
      <c r="B482" s="117"/>
      <c r="C482" s="117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</row>
    <row r="483" spans="2:17">
      <c r="B483" s="117"/>
      <c r="C483" s="117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</row>
    <row r="484" spans="2:17">
      <c r="B484" s="117"/>
      <c r="C484" s="117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</row>
    <row r="485" spans="2:17">
      <c r="B485" s="117"/>
      <c r="C485" s="117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</row>
    <row r="486" spans="2:17">
      <c r="B486" s="117"/>
      <c r="C486" s="117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</row>
    <row r="487" spans="2:17">
      <c r="B487" s="117"/>
      <c r="C487" s="117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</row>
    <row r="488" spans="2:17">
      <c r="B488" s="117"/>
      <c r="C488" s="117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</row>
    <row r="489" spans="2:17">
      <c r="B489" s="117"/>
      <c r="C489" s="117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</row>
    <row r="490" spans="2:17">
      <c r="B490" s="117"/>
      <c r="C490" s="117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</row>
    <row r="491" spans="2:17">
      <c r="B491" s="117"/>
      <c r="C491" s="117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</row>
    <row r="492" spans="2:17">
      <c r="B492" s="117"/>
      <c r="C492" s="117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</row>
    <row r="493" spans="2:17">
      <c r="B493" s="117"/>
      <c r="C493" s="117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</row>
    <row r="494" spans="2:17">
      <c r="B494" s="117"/>
      <c r="C494" s="117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</row>
    <row r="495" spans="2:17">
      <c r="B495" s="117"/>
      <c r="C495" s="117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</row>
    <row r="496" spans="2:17">
      <c r="B496" s="117"/>
      <c r="C496" s="117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</row>
    <row r="497" spans="2:17">
      <c r="B497" s="117"/>
      <c r="C497" s="117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</row>
    <row r="498" spans="2:17">
      <c r="B498" s="117"/>
      <c r="C498" s="117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</row>
    <row r="499" spans="2:17">
      <c r="B499" s="117"/>
      <c r="C499" s="117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</row>
    <row r="500" spans="2:17">
      <c r="B500" s="117"/>
      <c r="C500" s="117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</row>
    <row r="501" spans="2:17">
      <c r="B501" s="117"/>
      <c r="C501" s="117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</row>
    <row r="502" spans="2:17">
      <c r="B502" s="117"/>
      <c r="C502" s="117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</row>
    <row r="503" spans="2:17">
      <c r="B503" s="117"/>
      <c r="C503" s="117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</row>
    <row r="504" spans="2:17">
      <c r="B504" s="117"/>
      <c r="C504" s="117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</row>
    <row r="505" spans="2:17">
      <c r="B505" s="117"/>
      <c r="C505" s="117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</row>
    <row r="506" spans="2:17">
      <c r="B506" s="117"/>
      <c r="C506" s="117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</row>
    <row r="507" spans="2:17">
      <c r="B507" s="117"/>
      <c r="C507" s="117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</row>
    <row r="508" spans="2:17">
      <c r="B508" s="117"/>
      <c r="C508" s="117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</row>
    <row r="509" spans="2:17">
      <c r="B509" s="117"/>
      <c r="C509" s="117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</row>
    <row r="510" spans="2:17">
      <c r="B510" s="117"/>
      <c r="C510" s="117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</row>
    <row r="511" spans="2:17">
      <c r="B511" s="117"/>
      <c r="C511" s="117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</row>
    <row r="512" spans="2:17">
      <c r="B512" s="117"/>
      <c r="C512" s="117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</row>
    <row r="513" spans="2:17">
      <c r="B513" s="117"/>
      <c r="C513" s="117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</row>
    <row r="514" spans="2:17">
      <c r="B514" s="117"/>
      <c r="C514" s="117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</row>
    <row r="515" spans="2:17">
      <c r="B515" s="117"/>
      <c r="C515" s="117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</row>
    <row r="516" spans="2:17">
      <c r="B516" s="117"/>
      <c r="C516" s="117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</row>
    <row r="517" spans="2:17">
      <c r="B517" s="117"/>
      <c r="C517" s="117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</row>
    <row r="518" spans="2:17">
      <c r="B518" s="117"/>
      <c r="C518" s="117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</row>
    <row r="519" spans="2:17">
      <c r="B519" s="117"/>
      <c r="C519" s="117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</row>
    <row r="520" spans="2:17">
      <c r="B520" s="117"/>
      <c r="C520" s="117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</row>
    <row r="521" spans="2:17">
      <c r="B521" s="117"/>
      <c r="C521" s="117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</row>
    <row r="522" spans="2:17">
      <c r="B522" s="117"/>
      <c r="C522" s="117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</row>
    <row r="523" spans="2:17">
      <c r="B523" s="117"/>
      <c r="C523" s="117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</row>
    <row r="524" spans="2:17">
      <c r="B524" s="117"/>
      <c r="C524" s="117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</row>
    <row r="525" spans="2:17">
      <c r="B525" s="117"/>
      <c r="C525" s="117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</row>
    <row r="526" spans="2:17">
      <c r="B526" s="117"/>
      <c r="C526" s="117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</row>
    <row r="527" spans="2:17">
      <c r="B527" s="117"/>
      <c r="C527" s="117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</row>
    <row r="528" spans="2:17">
      <c r="B528" s="117"/>
      <c r="C528" s="117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</row>
    <row r="529" spans="2:17">
      <c r="B529" s="117"/>
      <c r="C529" s="117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</row>
    <row r="530" spans="2:17">
      <c r="B530" s="117"/>
      <c r="C530" s="117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</row>
    <row r="531" spans="2:17">
      <c r="B531" s="117"/>
      <c r="C531" s="117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</row>
    <row r="532" spans="2:17">
      <c r="B532" s="117"/>
      <c r="C532" s="117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</row>
    <row r="533" spans="2:17">
      <c r="B533" s="117"/>
      <c r="C533" s="117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</row>
    <row r="534" spans="2:17">
      <c r="B534" s="117"/>
      <c r="C534" s="117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</row>
    <row r="535" spans="2:17">
      <c r="B535" s="117"/>
      <c r="C535" s="117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</row>
    <row r="536" spans="2:17">
      <c r="B536" s="117"/>
      <c r="C536" s="117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</row>
    <row r="537" spans="2:17">
      <c r="B537" s="117"/>
      <c r="C537" s="117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</row>
    <row r="538" spans="2:17">
      <c r="B538" s="117"/>
      <c r="C538" s="117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</row>
    <row r="539" spans="2:17">
      <c r="B539" s="117"/>
      <c r="C539" s="117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</row>
    <row r="540" spans="2:17">
      <c r="B540" s="117"/>
      <c r="C540" s="117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</row>
    <row r="541" spans="2:17">
      <c r="B541" s="117"/>
      <c r="C541" s="117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</row>
    <row r="542" spans="2:17">
      <c r="B542" s="117"/>
      <c r="C542" s="117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</row>
    <row r="543" spans="2:17">
      <c r="B543" s="117"/>
      <c r="C543" s="117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</row>
    <row r="544" spans="2:17">
      <c r="B544" s="117"/>
      <c r="C544" s="117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</row>
    <row r="545" spans="2:17">
      <c r="B545" s="117"/>
      <c r="C545" s="117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</row>
    <row r="546" spans="2:17">
      <c r="B546" s="117"/>
      <c r="C546" s="117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</row>
    <row r="547" spans="2:17">
      <c r="B547" s="117"/>
      <c r="C547" s="117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</row>
    <row r="548" spans="2:17">
      <c r="B548" s="117"/>
      <c r="C548" s="117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</row>
    <row r="549" spans="2:17">
      <c r="B549" s="117"/>
      <c r="C549" s="117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</row>
    <row r="550" spans="2:17">
      <c r="B550" s="117"/>
      <c r="C550" s="117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</row>
    <row r="551" spans="2:17">
      <c r="B551" s="117"/>
      <c r="C551" s="117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</row>
    <row r="552" spans="2:17">
      <c r="B552" s="117"/>
      <c r="C552" s="117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</row>
    <row r="553" spans="2:17">
      <c r="B553" s="117"/>
      <c r="C553" s="117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</row>
    <row r="554" spans="2:17">
      <c r="B554" s="117"/>
      <c r="C554" s="117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</row>
    <row r="555" spans="2:17">
      <c r="B555" s="117"/>
      <c r="C555" s="117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</row>
    <row r="556" spans="2:17">
      <c r="B556" s="117"/>
      <c r="C556" s="117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</row>
    <row r="557" spans="2:17">
      <c r="B557" s="117"/>
      <c r="C557" s="117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</row>
    <row r="558" spans="2:17">
      <c r="B558" s="117"/>
      <c r="C558" s="117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2.42578125" style="2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3.140625" style="1" bestFit="1" customWidth="1"/>
    <col min="15" max="15" width="9.57031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135</v>
      </c>
      <c r="C1" s="67" t="s" vm="1">
        <v>208</v>
      </c>
    </row>
    <row r="2" spans="2:18">
      <c r="B2" s="46" t="s">
        <v>134</v>
      </c>
      <c r="C2" s="67" t="s">
        <v>209</v>
      </c>
    </row>
    <row r="3" spans="2:18">
      <c r="B3" s="46" t="s">
        <v>136</v>
      </c>
      <c r="C3" s="67" t="s">
        <v>210</v>
      </c>
    </row>
    <row r="4" spans="2:18">
      <c r="B4" s="46" t="s">
        <v>137</v>
      </c>
      <c r="C4" s="67">
        <v>2144</v>
      </c>
    </row>
    <row r="6" spans="2:18" ht="26.25" customHeight="1">
      <c r="B6" s="149" t="s">
        <v>161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</row>
    <row r="7" spans="2:18" s="3" customFormat="1" ht="78.75">
      <c r="B7" s="47" t="s">
        <v>109</v>
      </c>
      <c r="C7" s="48" t="s">
        <v>173</v>
      </c>
      <c r="D7" s="48" t="s">
        <v>42</v>
      </c>
      <c r="E7" s="48" t="s">
        <v>110</v>
      </c>
      <c r="F7" s="48" t="s">
        <v>14</v>
      </c>
      <c r="G7" s="48" t="s">
        <v>97</v>
      </c>
      <c r="H7" s="48" t="s">
        <v>62</v>
      </c>
      <c r="I7" s="48" t="s">
        <v>17</v>
      </c>
      <c r="J7" s="48" t="s">
        <v>207</v>
      </c>
      <c r="K7" s="48" t="s">
        <v>96</v>
      </c>
      <c r="L7" s="48" t="s">
        <v>33</v>
      </c>
      <c r="M7" s="48" t="s">
        <v>18</v>
      </c>
      <c r="N7" s="48" t="s">
        <v>186</v>
      </c>
      <c r="O7" s="48" t="s">
        <v>185</v>
      </c>
      <c r="P7" s="48" t="s">
        <v>104</v>
      </c>
      <c r="Q7" s="48" t="s">
        <v>138</v>
      </c>
      <c r="R7" s="50" t="s">
        <v>140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193</v>
      </c>
      <c r="O8" s="15"/>
      <c r="P8" s="15" t="s">
        <v>189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106</v>
      </c>
      <c r="R9" s="19" t="s">
        <v>107</v>
      </c>
    </row>
    <row r="10" spans="2:18" s="4" customFormat="1" ht="18" customHeight="1">
      <c r="B10" s="68" t="s">
        <v>38</v>
      </c>
      <c r="C10" s="69"/>
      <c r="D10" s="69"/>
      <c r="E10" s="69"/>
      <c r="F10" s="69"/>
      <c r="G10" s="69"/>
      <c r="H10" s="69"/>
      <c r="I10" s="77">
        <v>4.0046161151099211</v>
      </c>
      <c r="J10" s="69"/>
      <c r="K10" s="69"/>
      <c r="L10" s="69"/>
      <c r="M10" s="93">
        <v>0.1846409810427789</v>
      </c>
      <c r="N10" s="77"/>
      <c r="O10" s="79"/>
      <c r="P10" s="77">
        <f>P11+P266</f>
        <v>28426.848363225992</v>
      </c>
      <c r="Q10" s="78">
        <f>IFERROR(P10/$P$10,0)</f>
        <v>1</v>
      </c>
      <c r="R10" s="78">
        <f>P10/'סכום נכסי הקרן'!$C$42</f>
        <v>0.10853833681153523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80">
        <v>5.0919018162097993</v>
      </c>
      <c r="J11" s="71"/>
      <c r="K11" s="71"/>
      <c r="L11" s="71"/>
      <c r="M11" s="94">
        <v>5.5631656735972514E-2</v>
      </c>
      <c r="N11" s="80"/>
      <c r="O11" s="82"/>
      <c r="P11" s="80">
        <f>P12+P41</f>
        <v>17406.938228020994</v>
      </c>
      <c r="Q11" s="81">
        <f t="shared" ref="Q11:Q74" si="0">IFERROR(P11/$P$10,0)</f>
        <v>0.61234147400382388</v>
      </c>
      <c r="R11" s="81">
        <f>P11/'סכום נכסי הקרן'!$C$42</f>
        <v>6.6462525149098992E-2</v>
      </c>
    </row>
    <row r="12" spans="2:18">
      <c r="B12" s="92" t="s">
        <v>34</v>
      </c>
      <c r="C12" s="71"/>
      <c r="D12" s="71"/>
      <c r="E12" s="71"/>
      <c r="F12" s="71"/>
      <c r="G12" s="71"/>
      <c r="H12" s="71"/>
      <c r="I12" s="80">
        <v>7.0145716955116129</v>
      </c>
      <c r="J12" s="71"/>
      <c r="K12" s="71"/>
      <c r="L12" s="71"/>
      <c r="M12" s="94">
        <v>4.8233785085330341E-2</v>
      </c>
      <c r="N12" s="80"/>
      <c r="O12" s="82"/>
      <c r="P12" s="80">
        <f>SUM(P13:P39)</f>
        <v>3580.9914541580001</v>
      </c>
      <c r="Q12" s="81">
        <f t="shared" si="0"/>
        <v>0.12597215872831338</v>
      </c>
      <c r="R12" s="81">
        <f>P12/'סכום נכסי הקרן'!$C$42</f>
        <v>1.3672808592929856E-2</v>
      </c>
    </row>
    <row r="13" spans="2:18">
      <c r="B13" s="76" t="s">
        <v>1719</v>
      </c>
      <c r="C13" s="86" t="s">
        <v>1492</v>
      </c>
      <c r="D13" s="73">
        <v>6028</v>
      </c>
      <c r="E13" s="73"/>
      <c r="F13" s="73" t="s">
        <v>510</v>
      </c>
      <c r="G13" s="95">
        <v>43100</v>
      </c>
      <c r="H13" s="73"/>
      <c r="I13" s="83">
        <v>7.5400000000026752</v>
      </c>
      <c r="J13" s="86" t="s">
        <v>27</v>
      </c>
      <c r="K13" s="86" t="s">
        <v>122</v>
      </c>
      <c r="L13" s="87">
        <v>6.2299999999986609E-2</v>
      </c>
      <c r="M13" s="87">
        <v>6.2299999999986609E-2</v>
      </c>
      <c r="N13" s="83">
        <v>114961.07848300002</v>
      </c>
      <c r="O13" s="85">
        <v>110.56</v>
      </c>
      <c r="P13" s="83">
        <v>127.10096837900001</v>
      </c>
      <c r="Q13" s="84">
        <f t="shared" si="0"/>
        <v>4.4711593334216555E-3</v>
      </c>
      <c r="R13" s="84">
        <f>P13/'סכום נכסי הקרן'!$C$42</f>
        <v>4.8529219766895902E-4</v>
      </c>
    </row>
    <row r="14" spans="2:18">
      <c r="B14" s="76" t="s">
        <v>1719</v>
      </c>
      <c r="C14" s="86" t="s">
        <v>1492</v>
      </c>
      <c r="D14" s="73">
        <v>6869</v>
      </c>
      <c r="E14" s="73"/>
      <c r="F14" s="73" t="s">
        <v>510</v>
      </c>
      <c r="G14" s="95">
        <v>43555</v>
      </c>
      <c r="H14" s="73"/>
      <c r="I14" s="83">
        <v>3.4500000000681075</v>
      </c>
      <c r="J14" s="86" t="s">
        <v>27</v>
      </c>
      <c r="K14" s="86" t="s">
        <v>122</v>
      </c>
      <c r="L14" s="87">
        <v>5.6500000000936475E-2</v>
      </c>
      <c r="M14" s="87">
        <v>5.6500000000936475E-2</v>
      </c>
      <c r="N14" s="83">
        <v>23303.492688000002</v>
      </c>
      <c r="O14" s="85">
        <v>100.81</v>
      </c>
      <c r="P14" s="83">
        <v>23.492250972000004</v>
      </c>
      <c r="Q14" s="84">
        <f t="shared" si="0"/>
        <v>8.2641067598582035E-4</v>
      </c>
      <c r="R14" s="84">
        <f>P14/'סכום נכסי הקרן'!$C$42</f>
        <v>8.969724029479748E-5</v>
      </c>
    </row>
    <row r="15" spans="2:18">
      <c r="B15" s="76" t="s">
        <v>1719</v>
      </c>
      <c r="C15" s="86" t="s">
        <v>1492</v>
      </c>
      <c r="D15" s="73">
        <v>6870</v>
      </c>
      <c r="E15" s="73"/>
      <c r="F15" s="73" t="s">
        <v>510</v>
      </c>
      <c r="G15" s="95">
        <v>43555</v>
      </c>
      <c r="H15" s="73"/>
      <c r="I15" s="83">
        <v>5.1800000000058395</v>
      </c>
      <c r="J15" s="86" t="s">
        <v>27</v>
      </c>
      <c r="K15" s="86" t="s">
        <v>122</v>
      </c>
      <c r="L15" s="87">
        <v>4.7100000000056257E-2</v>
      </c>
      <c r="M15" s="87">
        <v>4.7100000000056257E-2</v>
      </c>
      <c r="N15" s="83">
        <v>276305.89435100008</v>
      </c>
      <c r="O15" s="85">
        <v>101.65</v>
      </c>
      <c r="P15" s="83">
        <v>280.86494160200004</v>
      </c>
      <c r="Q15" s="84">
        <f t="shared" si="0"/>
        <v>9.8802701591547935E-3</v>
      </c>
      <c r="R15" s="84">
        <f>P15/'סכום נכסי הקרן'!$C$42</f>
        <v>1.0723880903233038E-3</v>
      </c>
    </row>
    <row r="16" spans="2:18">
      <c r="B16" s="76" t="s">
        <v>1719</v>
      </c>
      <c r="C16" s="86" t="s">
        <v>1492</v>
      </c>
      <c r="D16" s="73">
        <v>6868</v>
      </c>
      <c r="E16" s="73"/>
      <c r="F16" s="73" t="s">
        <v>510</v>
      </c>
      <c r="G16" s="95">
        <v>43555</v>
      </c>
      <c r="H16" s="73"/>
      <c r="I16" s="83">
        <v>5.5800000000359482</v>
      </c>
      <c r="J16" s="86" t="s">
        <v>27</v>
      </c>
      <c r="K16" s="86" t="s">
        <v>122</v>
      </c>
      <c r="L16" s="87">
        <v>2.4700000000239655E-2</v>
      </c>
      <c r="M16" s="87">
        <v>2.4700000000239655E-2</v>
      </c>
      <c r="N16" s="83">
        <v>17760.049730999999</v>
      </c>
      <c r="O16" s="85">
        <v>131.57</v>
      </c>
      <c r="P16" s="83">
        <v>23.366894752000004</v>
      </c>
      <c r="Q16" s="84">
        <f t="shared" si="0"/>
        <v>8.2200089343102386E-4</v>
      </c>
      <c r="R16" s="84">
        <f>P16/'סכום נכסי הקרן'!$C$42</f>
        <v>8.9218609830599347E-5</v>
      </c>
    </row>
    <row r="17" spans="2:18">
      <c r="B17" s="76" t="s">
        <v>1719</v>
      </c>
      <c r="C17" s="86" t="s">
        <v>1492</v>
      </c>
      <c r="D17" s="73">
        <v>6867</v>
      </c>
      <c r="E17" s="73"/>
      <c r="F17" s="73" t="s">
        <v>510</v>
      </c>
      <c r="G17" s="95">
        <v>43555</v>
      </c>
      <c r="H17" s="73"/>
      <c r="I17" s="83">
        <v>5.0199999999899072</v>
      </c>
      <c r="J17" s="86" t="s">
        <v>27</v>
      </c>
      <c r="K17" s="86" t="s">
        <v>122</v>
      </c>
      <c r="L17" s="87">
        <v>5.7299999999906835E-2</v>
      </c>
      <c r="M17" s="87">
        <v>5.7299999999906835E-2</v>
      </c>
      <c r="N17" s="83">
        <v>42490.597268000005</v>
      </c>
      <c r="O17" s="85">
        <v>121.26</v>
      </c>
      <c r="P17" s="83">
        <v>51.524091976000015</v>
      </c>
      <c r="Q17" s="84">
        <f t="shared" si="0"/>
        <v>1.8125151025413517E-3</v>
      </c>
      <c r="R17" s="84">
        <f>P17/'סכום נכסי הקרן'!$C$42</f>
        <v>1.9672737467562755E-4</v>
      </c>
    </row>
    <row r="18" spans="2:18">
      <c r="B18" s="76" t="s">
        <v>1719</v>
      </c>
      <c r="C18" s="86" t="s">
        <v>1492</v>
      </c>
      <c r="D18" s="73">
        <v>6866</v>
      </c>
      <c r="E18" s="73"/>
      <c r="F18" s="73" t="s">
        <v>510</v>
      </c>
      <c r="G18" s="95">
        <v>43555</v>
      </c>
      <c r="H18" s="73"/>
      <c r="I18" s="83">
        <v>5.87000000003572</v>
      </c>
      <c r="J18" s="86" t="s">
        <v>27</v>
      </c>
      <c r="K18" s="86" t="s">
        <v>122</v>
      </c>
      <c r="L18" s="87">
        <v>3.0800000000216165E-2</v>
      </c>
      <c r="M18" s="87">
        <v>3.0800000000216165E-2</v>
      </c>
      <c r="N18" s="83">
        <v>65166.312162000017</v>
      </c>
      <c r="O18" s="85">
        <v>116.42</v>
      </c>
      <c r="P18" s="83">
        <v>75.86661126700001</v>
      </c>
      <c r="Q18" s="84">
        <f t="shared" si="0"/>
        <v>2.6688365272720077E-3</v>
      </c>
      <c r="R18" s="84">
        <f>P18/'סכום נכסי הקרן'!$C$42</f>
        <v>2.8967107789197718E-4</v>
      </c>
    </row>
    <row r="19" spans="2:18">
      <c r="B19" s="76" t="s">
        <v>1719</v>
      </c>
      <c r="C19" s="86" t="s">
        <v>1492</v>
      </c>
      <c r="D19" s="73">
        <v>6865</v>
      </c>
      <c r="E19" s="73"/>
      <c r="F19" s="73" t="s">
        <v>510</v>
      </c>
      <c r="G19" s="95">
        <v>43555</v>
      </c>
      <c r="H19" s="73"/>
      <c r="I19" s="83">
        <v>4.0400000000050031</v>
      </c>
      <c r="J19" s="86" t="s">
        <v>27</v>
      </c>
      <c r="K19" s="86" t="s">
        <v>122</v>
      </c>
      <c r="L19" s="87">
        <v>2.5199999999899948E-2</v>
      </c>
      <c r="M19" s="87">
        <v>2.5199999999899948E-2</v>
      </c>
      <c r="N19" s="83">
        <v>32410.808464000005</v>
      </c>
      <c r="O19" s="85">
        <v>123.35</v>
      </c>
      <c r="P19" s="83">
        <v>39.978735920000005</v>
      </c>
      <c r="Q19" s="84">
        <f t="shared" si="0"/>
        <v>1.4063724338755034E-3</v>
      </c>
      <c r="R19" s="84">
        <f>P19/'סכום נכסי הקרן'!$C$42</f>
        <v>1.5264532491043794E-4</v>
      </c>
    </row>
    <row r="20" spans="2:18">
      <c r="B20" s="76" t="s">
        <v>1719</v>
      </c>
      <c r="C20" s="86" t="s">
        <v>1492</v>
      </c>
      <c r="D20" s="73">
        <v>5212</v>
      </c>
      <c r="E20" s="73"/>
      <c r="F20" s="73" t="s">
        <v>510</v>
      </c>
      <c r="G20" s="95">
        <v>42643</v>
      </c>
      <c r="H20" s="73"/>
      <c r="I20" s="83">
        <v>6.8399999999932364</v>
      </c>
      <c r="J20" s="86" t="s">
        <v>27</v>
      </c>
      <c r="K20" s="86" t="s">
        <v>122</v>
      </c>
      <c r="L20" s="87">
        <v>5.0199999999950819E-2</v>
      </c>
      <c r="M20" s="87">
        <v>5.0199999999950819E-2</v>
      </c>
      <c r="N20" s="83">
        <v>259283.31039100004</v>
      </c>
      <c r="O20" s="85">
        <v>100.36</v>
      </c>
      <c r="P20" s="83">
        <v>260.21673031400002</v>
      </c>
      <c r="Q20" s="84">
        <f t="shared" si="0"/>
        <v>9.1539071440162132E-3</v>
      </c>
      <c r="R20" s="84">
        <f>P20/'סכום נכסי הקרן'!$C$42</f>
        <v>9.9354985673875029E-4</v>
      </c>
    </row>
    <row r="21" spans="2:18">
      <c r="B21" s="76" t="s">
        <v>1720</v>
      </c>
      <c r="C21" s="86" t="s">
        <v>1492</v>
      </c>
      <c r="D21" s="73" t="s">
        <v>1493</v>
      </c>
      <c r="E21" s="73"/>
      <c r="F21" s="73" t="s">
        <v>510</v>
      </c>
      <c r="G21" s="95">
        <v>45107</v>
      </c>
      <c r="H21" s="73"/>
      <c r="I21" s="83">
        <v>9.0199999999977898</v>
      </c>
      <c r="J21" s="86" t="s">
        <v>27</v>
      </c>
      <c r="K21" s="86" t="s">
        <v>122</v>
      </c>
      <c r="L21" s="87">
        <v>7.1499999999982994E-2</v>
      </c>
      <c r="M21" s="87">
        <v>7.1499999999982994E-2</v>
      </c>
      <c r="N21" s="83">
        <v>223643.40778200005</v>
      </c>
      <c r="O21" s="85">
        <v>105.25</v>
      </c>
      <c r="P21" s="83">
        <v>235.38468667600006</v>
      </c>
      <c r="Q21" s="84">
        <f t="shared" si="0"/>
        <v>8.280365226153677E-3</v>
      </c>
      <c r="R21" s="84">
        <f>P21/'סכום נכסי הקרן'!$C$42</f>
        <v>8.987370698387918E-4</v>
      </c>
    </row>
    <row r="22" spans="2:18">
      <c r="B22" s="76" t="s">
        <v>1720</v>
      </c>
      <c r="C22" s="86" t="s">
        <v>1492</v>
      </c>
      <c r="D22" s="73" t="s">
        <v>1494</v>
      </c>
      <c r="E22" s="73"/>
      <c r="F22" s="73" t="s">
        <v>510</v>
      </c>
      <c r="G22" s="95">
        <v>45107</v>
      </c>
      <c r="H22" s="73"/>
      <c r="I22" s="83">
        <v>8.879999999985678</v>
      </c>
      <c r="J22" s="86" t="s">
        <v>27</v>
      </c>
      <c r="K22" s="86" t="s">
        <v>122</v>
      </c>
      <c r="L22" s="87">
        <v>7.129999999989875E-2</v>
      </c>
      <c r="M22" s="87">
        <v>7.129999999989875E-2</v>
      </c>
      <c r="N22" s="83">
        <v>170033.478733</v>
      </c>
      <c r="O22" s="85">
        <v>105.14</v>
      </c>
      <c r="P22" s="83">
        <v>178.77319953700004</v>
      </c>
      <c r="Q22" s="84">
        <f t="shared" si="0"/>
        <v>6.288885677818142E-3</v>
      </c>
      <c r="R22" s="84">
        <f>P22/'סכום נכסי הקרן'!$C$42</f>
        <v>6.8258519186826551E-4</v>
      </c>
    </row>
    <row r="23" spans="2:18">
      <c r="B23" s="76" t="s">
        <v>1720</v>
      </c>
      <c r="C23" s="86" t="s">
        <v>1492</v>
      </c>
      <c r="D23" s="73" t="s">
        <v>1495</v>
      </c>
      <c r="E23" s="73"/>
      <c r="F23" s="73" t="s">
        <v>510</v>
      </c>
      <c r="G23" s="95">
        <v>45107</v>
      </c>
      <c r="H23" s="73"/>
      <c r="I23" s="83">
        <v>8.3900000001899677</v>
      </c>
      <c r="J23" s="86" t="s">
        <v>27</v>
      </c>
      <c r="K23" s="86" t="s">
        <v>122</v>
      </c>
      <c r="L23" s="87">
        <v>7.3000000001883975E-2</v>
      </c>
      <c r="M23" s="87">
        <v>7.3000000001883975E-2</v>
      </c>
      <c r="N23" s="83">
        <v>12809.544008999999</v>
      </c>
      <c r="O23" s="85">
        <v>99.45</v>
      </c>
      <c r="P23" s="83">
        <v>12.739091522000001</v>
      </c>
      <c r="Q23" s="84">
        <f t="shared" si="0"/>
        <v>4.4813590867427125E-4</v>
      </c>
      <c r="R23" s="84">
        <f>P23/'סכום נכסי הקרן'!$C$42</f>
        <v>4.8639926193031449E-5</v>
      </c>
    </row>
    <row r="24" spans="2:18">
      <c r="B24" s="76" t="s">
        <v>1720</v>
      </c>
      <c r="C24" s="86" t="s">
        <v>1492</v>
      </c>
      <c r="D24" s="73" t="s">
        <v>1496</v>
      </c>
      <c r="E24" s="73"/>
      <c r="F24" s="73" t="s">
        <v>510</v>
      </c>
      <c r="G24" s="95">
        <v>45107</v>
      </c>
      <c r="H24" s="73"/>
      <c r="I24" s="83">
        <v>7.6100000000194514</v>
      </c>
      <c r="J24" s="86" t="s">
        <v>27</v>
      </c>
      <c r="K24" s="86" t="s">
        <v>122</v>
      </c>
      <c r="L24" s="87">
        <v>6.5200000000167735E-2</v>
      </c>
      <c r="M24" s="87">
        <v>6.5200000000167735E-2</v>
      </c>
      <c r="N24" s="83">
        <v>102403.44184100002</v>
      </c>
      <c r="O24" s="85">
        <v>83.84</v>
      </c>
      <c r="P24" s="83">
        <v>85.855045653000005</v>
      </c>
      <c r="Q24" s="84">
        <f t="shared" si="0"/>
        <v>3.0202097874509797E-3</v>
      </c>
      <c r="R24" s="84">
        <f>P24/'סכום נכסי הקרן'!$C$42</f>
        <v>3.2780854715184967E-4</v>
      </c>
    </row>
    <row r="25" spans="2:18">
      <c r="B25" s="76" t="s">
        <v>1720</v>
      </c>
      <c r="C25" s="86" t="s">
        <v>1492</v>
      </c>
      <c r="D25" s="73" t="s">
        <v>1497</v>
      </c>
      <c r="E25" s="73"/>
      <c r="F25" s="73" t="s">
        <v>510</v>
      </c>
      <c r="G25" s="95">
        <v>45107</v>
      </c>
      <c r="H25" s="73"/>
      <c r="I25" s="83">
        <v>11.239999999274632</v>
      </c>
      <c r="J25" s="86" t="s">
        <v>27</v>
      </c>
      <c r="K25" s="86" t="s">
        <v>122</v>
      </c>
      <c r="L25" s="87">
        <v>3.5499999998232681E-2</v>
      </c>
      <c r="M25" s="87">
        <v>3.5499999998232681E-2</v>
      </c>
      <c r="N25" s="83">
        <v>4652.2039990000012</v>
      </c>
      <c r="O25" s="85">
        <v>139.87</v>
      </c>
      <c r="P25" s="83">
        <v>6.5070367530000013</v>
      </c>
      <c r="Q25" s="84">
        <f t="shared" si="0"/>
        <v>2.2890461404148274E-4</v>
      </c>
      <c r="R25" s="84">
        <f>P25/'סכום נכסי הקרן'!$C$42</f>
        <v>2.4844926096548933E-5</v>
      </c>
    </row>
    <row r="26" spans="2:18">
      <c r="B26" s="76" t="s">
        <v>1720</v>
      </c>
      <c r="C26" s="86" t="s">
        <v>1492</v>
      </c>
      <c r="D26" s="73" t="s">
        <v>1498</v>
      </c>
      <c r="E26" s="73"/>
      <c r="F26" s="73" t="s">
        <v>510</v>
      </c>
      <c r="G26" s="95">
        <v>45107</v>
      </c>
      <c r="H26" s="73"/>
      <c r="I26" s="83">
        <v>10.430000000057857</v>
      </c>
      <c r="J26" s="86" t="s">
        <v>27</v>
      </c>
      <c r="K26" s="86" t="s">
        <v>122</v>
      </c>
      <c r="L26" s="87">
        <v>3.330000000008617E-2</v>
      </c>
      <c r="M26" s="87">
        <v>3.330000000008617E-2</v>
      </c>
      <c r="N26" s="83">
        <v>23560.499468000005</v>
      </c>
      <c r="O26" s="85">
        <v>137.91</v>
      </c>
      <c r="P26" s="83">
        <v>32.492286284000009</v>
      </c>
      <c r="Q26" s="84">
        <f t="shared" si="0"/>
        <v>1.143014022125408E-3</v>
      </c>
      <c r="R26" s="84">
        <f>P26/'סכום נכסי הקרן'!$C$42</f>
        <v>1.2406084091375511E-4</v>
      </c>
    </row>
    <row r="27" spans="2:18">
      <c r="B27" s="76" t="s">
        <v>1720</v>
      </c>
      <c r="C27" s="86" t="s">
        <v>1492</v>
      </c>
      <c r="D27" s="73" t="s">
        <v>1499</v>
      </c>
      <c r="E27" s="73"/>
      <c r="F27" s="73" t="s">
        <v>510</v>
      </c>
      <c r="G27" s="95">
        <v>45107</v>
      </c>
      <c r="H27" s="73"/>
      <c r="I27" s="83">
        <v>10.590000000161261</v>
      </c>
      <c r="J27" s="86" t="s">
        <v>27</v>
      </c>
      <c r="K27" s="86" t="s">
        <v>122</v>
      </c>
      <c r="L27" s="87">
        <v>3.480000000055191E-2</v>
      </c>
      <c r="M27" s="87">
        <v>3.480000000055191E-2</v>
      </c>
      <c r="N27" s="83">
        <v>18274.689578000005</v>
      </c>
      <c r="O27" s="85">
        <v>126.91</v>
      </c>
      <c r="P27" s="83">
        <v>23.192406114000001</v>
      </c>
      <c r="Q27" s="84">
        <f t="shared" si="0"/>
        <v>8.1586273010843312E-4</v>
      </c>
      <c r="R27" s="84">
        <f>P27/'סכום נכסי הקרן'!$C$42</f>
        <v>8.8552383792487782E-5</v>
      </c>
    </row>
    <row r="28" spans="2:18">
      <c r="B28" s="76" t="s">
        <v>1720</v>
      </c>
      <c r="C28" s="86" t="s">
        <v>1492</v>
      </c>
      <c r="D28" s="73" t="s">
        <v>1500</v>
      </c>
      <c r="E28" s="73"/>
      <c r="F28" s="73" t="s">
        <v>510</v>
      </c>
      <c r="G28" s="95">
        <v>45107</v>
      </c>
      <c r="H28" s="73"/>
      <c r="I28" s="83">
        <v>10.289999999998159</v>
      </c>
      <c r="J28" s="86" t="s">
        <v>27</v>
      </c>
      <c r="K28" s="86" t="s">
        <v>122</v>
      </c>
      <c r="L28" s="87">
        <v>3.0199999999957941E-2</v>
      </c>
      <c r="M28" s="87">
        <v>3.0199999999957941E-2</v>
      </c>
      <c r="N28" s="83">
        <v>70941.034270000004</v>
      </c>
      <c r="O28" s="85">
        <v>107.26</v>
      </c>
      <c r="P28" s="83">
        <v>76.091342266000026</v>
      </c>
      <c r="Q28" s="84">
        <f t="shared" si="0"/>
        <v>2.6767421169500648E-3</v>
      </c>
      <c r="R28" s="84">
        <f>P28/'סכום נכסי הקרן'!$C$42</f>
        <v>2.9052913744714794E-4</v>
      </c>
    </row>
    <row r="29" spans="2:18">
      <c r="B29" s="76" t="s">
        <v>1719</v>
      </c>
      <c r="C29" s="86" t="s">
        <v>1492</v>
      </c>
      <c r="D29" s="73">
        <v>5211</v>
      </c>
      <c r="E29" s="73"/>
      <c r="F29" s="73" t="s">
        <v>510</v>
      </c>
      <c r="G29" s="95">
        <v>42643</v>
      </c>
      <c r="H29" s="73"/>
      <c r="I29" s="83">
        <v>4.580000000002876</v>
      </c>
      <c r="J29" s="86" t="s">
        <v>27</v>
      </c>
      <c r="K29" s="86" t="s">
        <v>122</v>
      </c>
      <c r="L29" s="87">
        <v>4.6900000000004105E-2</v>
      </c>
      <c r="M29" s="87">
        <v>4.6900000000004105E-2</v>
      </c>
      <c r="N29" s="83">
        <v>201056.22165900003</v>
      </c>
      <c r="O29" s="85">
        <v>96.84</v>
      </c>
      <c r="P29" s="83">
        <v>194.70284506800002</v>
      </c>
      <c r="Q29" s="84">
        <f t="shared" si="0"/>
        <v>6.8492589322661146E-3</v>
      </c>
      <c r="R29" s="84">
        <f>P29/'סכום נכסי הקרן'!$C$42</f>
        <v>7.4340717289971578E-4</v>
      </c>
    </row>
    <row r="30" spans="2:18">
      <c r="B30" s="76" t="s">
        <v>1719</v>
      </c>
      <c r="C30" s="86" t="s">
        <v>1492</v>
      </c>
      <c r="D30" s="73">
        <v>6027</v>
      </c>
      <c r="E30" s="73"/>
      <c r="F30" s="73" t="s">
        <v>510</v>
      </c>
      <c r="G30" s="95">
        <v>43100</v>
      </c>
      <c r="H30" s="73"/>
      <c r="I30" s="83">
        <v>8.0299999999989318</v>
      </c>
      <c r="J30" s="86" t="s">
        <v>27</v>
      </c>
      <c r="K30" s="86" t="s">
        <v>122</v>
      </c>
      <c r="L30" s="87">
        <v>4.8799999999997269E-2</v>
      </c>
      <c r="M30" s="87">
        <v>4.8799999999997269E-2</v>
      </c>
      <c r="N30" s="83">
        <v>432391.84810200008</v>
      </c>
      <c r="O30" s="85">
        <v>101.75</v>
      </c>
      <c r="P30" s="83">
        <v>439.95870544900004</v>
      </c>
      <c r="Q30" s="84">
        <f t="shared" si="0"/>
        <v>1.5476872421008396E-2</v>
      </c>
      <c r="R30" s="84">
        <f>P30/'סכום נכסי הקרן'!$C$42</f>
        <v>1.6798339916205701E-3</v>
      </c>
    </row>
    <row r="31" spans="2:18">
      <c r="B31" s="76" t="s">
        <v>1719</v>
      </c>
      <c r="C31" s="86" t="s">
        <v>1492</v>
      </c>
      <c r="D31" s="73">
        <v>5025</v>
      </c>
      <c r="E31" s="73"/>
      <c r="F31" s="73" t="s">
        <v>510</v>
      </c>
      <c r="G31" s="95">
        <v>42551</v>
      </c>
      <c r="H31" s="73"/>
      <c r="I31" s="83">
        <v>7.520000000012768</v>
      </c>
      <c r="J31" s="86" t="s">
        <v>27</v>
      </c>
      <c r="K31" s="86" t="s">
        <v>122</v>
      </c>
      <c r="L31" s="87">
        <v>5.2200000000083652E-2</v>
      </c>
      <c r="M31" s="87">
        <v>5.2200000000083652E-2</v>
      </c>
      <c r="N31" s="83">
        <v>275080.74497000006</v>
      </c>
      <c r="O31" s="85">
        <v>99.09</v>
      </c>
      <c r="P31" s="83">
        <v>272.57751017600003</v>
      </c>
      <c r="Q31" s="84">
        <f t="shared" si="0"/>
        <v>9.5887348007461931E-3</v>
      </c>
      <c r="R31" s="84">
        <f>P31/'סכום נכסי הקרן'!$C$42</f>
        <v>1.0407453273998796E-3</v>
      </c>
    </row>
    <row r="32" spans="2:18">
      <c r="B32" s="76" t="s">
        <v>1719</v>
      </c>
      <c r="C32" s="86" t="s">
        <v>1492</v>
      </c>
      <c r="D32" s="73">
        <v>5024</v>
      </c>
      <c r="E32" s="73"/>
      <c r="F32" s="73" t="s">
        <v>510</v>
      </c>
      <c r="G32" s="95">
        <v>42551</v>
      </c>
      <c r="H32" s="73"/>
      <c r="I32" s="83">
        <v>5.4599999999875459</v>
      </c>
      <c r="J32" s="86" t="s">
        <v>27</v>
      </c>
      <c r="K32" s="86" t="s">
        <v>122</v>
      </c>
      <c r="L32" s="87">
        <v>4.6499999999885001E-2</v>
      </c>
      <c r="M32" s="87">
        <v>4.6499999999885001E-2</v>
      </c>
      <c r="N32" s="83">
        <v>179890.164567</v>
      </c>
      <c r="O32" s="85">
        <v>99.09</v>
      </c>
      <c r="P32" s="83">
        <v>178.25316405700002</v>
      </c>
      <c r="Q32" s="84">
        <f t="shared" si="0"/>
        <v>6.2705918636972368E-3</v>
      </c>
      <c r="R32" s="84">
        <f>P32/'סכום נכסי הקרן'!$C$42</f>
        <v>6.8059961170964316E-4</v>
      </c>
    </row>
    <row r="33" spans="2:18">
      <c r="B33" s="76" t="s">
        <v>1719</v>
      </c>
      <c r="C33" s="86" t="s">
        <v>1492</v>
      </c>
      <c r="D33" s="73">
        <v>6026</v>
      </c>
      <c r="E33" s="73"/>
      <c r="F33" s="73" t="s">
        <v>510</v>
      </c>
      <c r="G33" s="95">
        <v>43100</v>
      </c>
      <c r="H33" s="73"/>
      <c r="I33" s="83">
        <v>6.1400000000000396</v>
      </c>
      <c r="J33" s="86" t="s">
        <v>27</v>
      </c>
      <c r="K33" s="86" t="s">
        <v>122</v>
      </c>
      <c r="L33" s="87">
        <v>4.5300000000005738E-2</v>
      </c>
      <c r="M33" s="87">
        <v>4.5300000000005738E-2</v>
      </c>
      <c r="N33" s="83">
        <v>526273.33257700014</v>
      </c>
      <c r="O33" s="85">
        <v>96.07</v>
      </c>
      <c r="P33" s="83">
        <v>505.59079060700009</v>
      </c>
      <c r="Q33" s="84">
        <f t="shared" si="0"/>
        <v>1.7785678670627827E-2</v>
      </c>
      <c r="R33" s="84">
        <f>P33/'סכום נכסי הקרן'!$C$42</f>
        <v>1.9304279819743412E-3</v>
      </c>
    </row>
    <row r="34" spans="2:18">
      <c r="B34" s="76" t="s">
        <v>1719</v>
      </c>
      <c r="C34" s="86" t="s">
        <v>1492</v>
      </c>
      <c r="D34" s="73">
        <v>5023</v>
      </c>
      <c r="E34" s="73"/>
      <c r="F34" s="73" t="s">
        <v>510</v>
      </c>
      <c r="G34" s="95">
        <v>42551</v>
      </c>
      <c r="H34" s="73"/>
      <c r="I34" s="83">
        <v>7.7899999999843832</v>
      </c>
      <c r="J34" s="86" t="s">
        <v>27</v>
      </c>
      <c r="K34" s="86" t="s">
        <v>122</v>
      </c>
      <c r="L34" s="87">
        <v>4.1299999999852066E-2</v>
      </c>
      <c r="M34" s="87">
        <v>4.1299999999852066E-2</v>
      </c>
      <c r="N34" s="83">
        <v>87309.352222000001</v>
      </c>
      <c r="O34" s="85">
        <v>111.49</v>
      </c>
      <c r="P34" s="83">
        <v>97.341153088000027</v>
      </c>
      <c r="Q34" s="84">
        <f t="shared" si="0"/>
        <v>3.4242682074430769E-3</v>
      </c>
      <c r="R34" s="84">
        <f>P34/'סכום נכסי הקרן'!$C$42</f>
        <v>3.7166437603248863E-4</v>
      </c>
    </row>
    <row r="35" spans="2:18">
      <c r="B35" s="76" t="s">
        <v>1719</v>
      </c>
      <c r="C35" s="86" t="s">
        <v>1492</v>
      </c>
      <c r="D35" s="73">
        <v>5210</v>
      </c>
      <c r="E35" s="73"/>
      <c r="F35" s="73" t="s">
        <v>510</v>
      </c>
      <c r="G35" s="95">
        <v>42643</v>
      </c>
      <c r="H35" s="73"/>
      <c r="I35" s="83">
        <v>7.2100000000347491</v>
      </c>
      <c r="J35" s="86" t="s">
        <v>27</v>
      </c>
      <c r="K35" s="86" t="s">
        <v>122</v>
      </c>
      <c r="L35" s="87">
        <v>3.3300000000094775E-2</v>
      </c>
      <c r="M35" s="87">
        <v>3.3300000000094775E-2</v>
      </c>
      <c r="N35" s="83">
        <v>65274.57359700001</v>
      </c>
      <c r="O35" s="85">
        <v>116.39</v>
      </c>
      <c r="P35" s="83">
        <v>75.973044216000005</v>
      </c>
      <c r="Q35" s="84">
        <f t="shared" si="0"/>
        <v>2.6725806267810367E-3</v>
      </c>
      <c r="R35" s="84">
        <f>P35/'סכום נכסי הקרן'!$C$42</f>
        <v>2.9007745622554407E-4</v>
      </c>
    </row>
    <row r="36" spans="2:18">
      <c r="B36" s="76" t="s">
        <v>1719</v>
      </c>
      <c r="C36" s="86" t="s">
        <v>1492</v>
      </c>
      <c r="D36" s="73">
        <v>6025</v>
      </c>
      <c r="E36" s="73"/>
      <c r="F36" s="73" t="s">
        <v>510</v>
      </c>
      <c r="G36" s="95">
        <v>43100</v>
      </c>
      <c r="H36" s="73"/>
      <c r="I36" s="83">
        <v>8.2700000000381504</v>
      </c>
      <c r="J36" s="86" t="s">
        <v>27</v>
      </c>
      <c r="K36" s="86" t="s">
        <v>122</v>
      </c>
      <c r="L36" s="87">
        <v>3.8600000000201008E-2</v>
      </c>
      <c r="M36" s="87">
        <v>3.8600000000201008E-2</v>
      </c>
      <c r="N36" s="83">
        <v>83089.641332000014</v>
      </c>
      <c r="O36" s="123">
        <f>P36/N36*100000</f>
        <v>110.14136411099751</v>
      </c>
      <c r="P36" s="83">
        <v>91.516064398000012</v>
      </c>
      <c r="Q36" s="84">
        <f t="shared" si="0"/>
        <v>3.2193531702370683E-3</v>
      </c>
      <c r="R36" s="84">
        <f>P36/'סכום נכסי הקרן'!$C$42</f>
        <v>3.4942323870647464E-4</v>
      </c>
    </row>
    <row r="37" spans="2:18">
      <c r="B37" s="76" t="s">
        <v>1719</v>
      </c>
      <c r="C37" s="86" t="s">
        <v>1492</v>
      </c>
      <c r="D37" s="73">
        <v>5022</v>
      </c>
      <c r="E37" s="73"/>
      <c r="F37" s="73" t="s">
        <v>510</v>
      </c>
      <c r="G37" s="95">
        <v>42551</v>
      </c>
      <c r="H37" s="73"/>
      <c r="I37" s="83">
        <v>6.9699999999541919</v>
      </c>
      <c r="J37" s="86" t="s">
        <v>27</v>
      </c>
      <c r="K37" s="86" t="s">
        <v>122</v>
      </c>
      <c r="L37" s="87">
        <v>2.2399999999810242E-2</v>
      </c>
      <c r="M37" s="87">
        <v>2.2399999999810242E-2</v>
      </c>
      <c r="N37" s="83">
        <v>58282.281952000012</v>
      </c>
      <c r="O37" s="85">
        <v>115.74</v>
      </c>
      <c r="P37" s="83">
        <v>67.455895297000012</v>
      </c>
      <c r="Q37" s="84">
        <f t="shared" si="0"/>
        <v>2.3729642637508636E-3</v>
      </c>
      <c r="R37" s="84">
        <f>P37/'סכום נכסי הקרן'!$C$42</f>
        <v>2.57557594500728E-4</v>
      </c>
    </row>
    <row r="38" spans="2:18">
      <c r="B38" s="76" t="s">
        <v>1719</v>
      </c>
      <c r="C38" s="86" t="s">
        <v>1492</v>
      </c>
      <c r="D38" s="73">
        <v>6024</v>
      </c>
      <c r="E38" s="73"/>
      <c r="F38" s="73" t="s">
        <v>510</v>
      </c>
      <c r="G38" s="95">
        <v>43100</v>
      </c>
      <c r="H38" s="73"/>
      <c r="I38" s="83">
        <v>7.3599999999595109</v>
      </c>
      <c r="J38" s="86" t="s">
        <v>27</v>
      </c>
      <c r="K38" s="86" t="s">
        <v>122</v>
      </c>
      <c r="L38" s="87">
        <v>1.6299999999872784E-2</v>
      </c>
      <c r="M38" s="87">
        <v>1.6299999999872784E-2</v>
      </c>
      <c r="N38" s="83">
        <v>60405.623624000007</v>
      </c>
      <c r="O38" s="85">
        <v>121.02</v>
      </c>
      <c r="P38" s="83">
        <v>73.102892910999998</v>
      </c>
      <c r="Q38" s="84">
        <f t="shared" si="0"/>
        <v>2.5716144110287148E-3</v>
      </c>
      <c r="R38" s="84">
        <f>P38/'סכום נכסי הקרן'!$C$42</f>
        <v>2.7911875109363246E-4</v>
      </c>
    </row>
    <row r="39" spans="2:18">
      <c r="B39" s="76" t="s">
        <v>1719</v>
      </c>
      <c r="C39" s="86" t="s">
        <v>1492</v>
      </c>
      <c r="D39" s="73">
        <v>5209</v>
      </c>
      <c r="E39" s="73"/>
      <c r="F39" s="73" t="s">
        <v>510</v>
      </c>
      <c r="G39" s="95">
        <v>42643</v>
      </c>
      <c r="H39" s="73"/>
      <c r="I39" s="83">
        <v>6.0099999999796374</v>
      </c>
      <c r="J39" s="86" t="s">
        <v>27</v>
      </c>
      <c r="K39" s="86" t="s">
        <v>122</v>
      </c>
      <c r="L39" s="87">
        <v>2.0399999999968676E-2</v>
      </c>
      <c r="M39" s="87">
        <v>2.0399999999968676E-2</v>
      </c>
      <c r="N39" s="83">
        <v>44013.318018000005</v>
      </c>
      <c r="O39" s="85">
        <v>116.04</v>
      </c>
      <c r="P39" s="83">
        <v>51.07306890400001</v>
      </c>
      <c r="Q39" s="84">
        <f t="shared" si="0"/>
        <v>1.7966490077060387E-3</v>
      </c>
      <c r="R39" s="84">
        <f>P39/'סכום נכסי הקרן'!$C$42</f>
        <v>1.9500529513050859E-4</v>
      </c>
    </row>
    <row r="40" spans="2:18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3"/>
      <c r="O40" s="85"/>
      <c r="P40" s="73"/>
      <c r="Q40" s="84"/>
      <c r="R40" s="73"/>
    </row>
    <row r="41" spans="2:18">
      <c r="B41" s="92" t="s">
        <v>35</v>
      </c>
      <c r="C41" s="71"/>
      <c r="D41" s="71"/>
      <c r="E41" s="71"/>
      <c r="F41" s="71"/>
      <c r="G41" s="71"/>
      <c r="H41" s="71"/>
      <c r="I41" s="80">
        <v>4.5930874798453951</v>
      </c>
      <c r="J41" s="71"/>
      <c r="K41" s="71"/>
      <c r="L41" s="71"/>
      <c r="M41" s="94">
        <v>5.7550948486288049E-2</v>
      </c>
      <c r="N41" s="80"/>
      <c r="O41" s="82"/>
      <c r="P41" s="80">
        <f>SUM(P42:P264)</f>
        <v>13825.946773862994</v>
      </c>
      <c r="Q41" s="81">
        <f t="shared" si="0"/>
        <v>0.48636931527551053</v>
      </c>
      <c r="R41" s="81">
        <f>P41/'סכום נכסי הקרן'!$C$42</f>
        <v>5.2789716556169132E-2</v>
      </c>
    </row>
    <row r="42" spans="2:18">
      <c r="B42" s="76" t="s">
        <v>1721</v>
      </c>
      <c r="C42" s="86" t="s">
        <v>1501</v>
      </c>
      <c r="D42" s="73" t="s">
        <v>1502</v>
      </c>
      <c r="E42" s="73"/>
      <c r="F42" s="73" t="s">
        <v>321</v>
      </c>
      <c r="G42" s="95">
        <v>42368</v>
      </c>
      <c r="H42" s="73" t="s">
        <v>299</v>
      </c>
      <c r="I42" s="83">
        <v>6.9500000000383659</v>
      </c>
      <c r="J42" s="86" t="s">
        <v>118</v>
      </c>
      <c r="K42" s="86" t="s">
        <v>122</v>
      </c>
      <c r="L42" s="87">
        <v>3.1699999999999999E-2</v>
      </c>
      <c r="M42" s="87">
        <v>2.5200000000495798E-2</v>
      </c>
      <c r="N42" s="83">
        <v>14405.654940000002</v>
      </c>
      <c r="O42" s="85">
        <v>117.61</v>
      </c>
      <c r="P42" s="83">
        <v>16.942491832999998</v>
      </c>
      <c r="Q42" s="84">
        <f t="shared" si="0"/>
        <v>5.9600317335626359E-4</v>
      </c>
      <c r="R42" s="84">
        <f>P42/'סכום נכסי הקרן'!$C$42</f>
        <v>6.4689193170485958E-5</v>
      </c>
    </row>
    <row r="43" spans="2:18">
      <c r="B43" s="76" t="s">
        <v>1721</v>
      </c>
      <c r="C43" s="86" t="s">
        <v>1501</v>
      </c>
      <c r="D43" s="73" t="s">
        <v>1503</v>
      </c>
      <c r="E43" s="73"/>
      <c r="F43" s="73" t="s">
        <v>321</v>
      </c>
      <c r="G43" s="95">
        <v>42388</v>
      </c>
      <c r="H43" s="73" t="s">
        <v>299</v>
      </c>
      <c r="I43" s="83">
        <v>6.9499999999178943</v>
      </c>
      <c r="J43" s="86" t="s">
        <v>118</v>
      </c>
      <c r="K43" s="86" t="s">
        <v>122</v>
      </c>
      <c r="L43" s="87">
        <v>3.1899999999999998E-2</v>
      </c>
      <c r="M43" s="87">
        <v>2.5399999999519994E-2</v>
      </c>
      <c r="N43" s="83">
        <v>20167.917067000002</v>
      </c>
      <c r="O43" s="85">
        <v>117.76</v>
      </c>
      <c r="P43" s="83">
        <v>23.749738041000004</v>
      </c>
      <c r="Q43" s="84">
        <f t="shared" si="0"/>
        <v>8.3546855907261006E-4</v>
      </c>
      <c r="R43" s="84">
        <f>P43/'סכום נכסי הקרן'!$C$42</f>
        <v>9.0680367860070969E-5</v>
      </c>
    </row>
    <row r="44" spans="2:18">
      <c r="B44" s="76" t="s">
        <v>1721</v>
      </c>
      <c r="C44" s="86" t="s">
        <v>1501</v>
      </c>
      <c r="D44" s="73" t="s">
        <v>1504</v>
      </c>
      <c r="E44" s="73"/>
      <c r="F44" s="73" t="s">
        <v>321</v>
      </c>
      <c r="G44" s="95">
        <v>42509</v>
      </c>
      <c r="H44" s="73" t="s">
        <v>299</v>
      </c>
      <c r="I44" s="83">
        <v>7.0099999998926368</v>
      </c>
      <c r="J44" s="86" t="s">
        <v>118</v>
      </c>
      <c r="K44" s="86" t="s">
        <v>122</v>
      </c>
      <c r="L44" s="87">
        <v>2.7400000000000001E-2</v>
      </c>
      <c r="M44" s="87">
        <v>2.6999999999476273E-2</v>
      </c>
      <c r="N44" s="83">
        <v>20167.917067000002</v>
      </c>
      <c r="O44" s="85">
        <v>113.61</v>
      </c>
      <c r="P44" s="83">
        <v>22.912770946000006</v>
      </c>
      <c r="Q44" s="84">
        <f t="shared" si="0"/>
        <v>8.0602572093925126E-4</v>
      </c>
      <c r="R44" s="84">
        <f>P44/'סכום נכסי הקרן'!$C$42</f>
        <v>8.7484691178064955E-5</v>
      </c>
    </row>
    <row r="45" spans="2:18">
      <c r="B45" s="76" t="s">
        <v>1721</v>
      </c>
      <c r="C45" s="86" t="s">
        <v>1501</v>
      </c>
      <c r="D45" s="73" t="s">
        <v>1505</v>
      </c>
      <c r="E45" s="73"/>
      <c r="F45" s="73" t="s">
        <v>321</v>
      </c>
      <c r="G45" s="95">
        <v>42723</v>
      </c>
      <c r="H45" s="73" t="s">
        <v>299</v>
      </c>
      <c r="I45" s="83">
        <v>6.9199999989535099</v>
      </c>
      <c r="J45" s="86" t="s">
        <v>118</v>
      </c>
      <c r="K45" s="86" t="s">
        <v>122</v>
      </c>
      <c r="L45" s="87">
        <v>3.15E-2</v>
      </c>
      <c r="M45" s="87">
        <v>2.8299999996180915E-2</v>
      </c>
      <c r="N45" s="83">
        <v>2881.1309550000005</v>
      </c>
      <c r="O45" s="85">
        <v>115.42</v>
      </c>
      <c r="P45" s="83">
        <v>3.3254012690000003</v>
      </c>
      <c r="Q45" s="84">
        <f t="shared" si="0"/>
        <v>1.1698100424322313E-4</v>
      </c>
      <c r="R45" s="84">
        <f>P45/'סכום נכסי הקרן'!$C$42</f>
        <v>1.2696923639102584E-5</v>
      </c>
    </row>
    <row r="46" spans="2:18">
      <c r="B46" s="76" t="s">
        <v>1721</v>
      </c>
      <c r="C46" s="86" t="s">
        <v>1501</v>
      </c>
      <c r="D46" s="73" t="s">
        <v>1506</v>
      </c>
      <c r="E46" s="73"/>
      <c r="F46" s="73" t="s">
        <v>321</v>
      </c>
      <c r="G46" s="95">
        <v>42918</v>
      </c>
      <c r="H46" s="73" t="s">
        <v>299</v>
      </c>
      <c r="I46" s="83">
        <v>6.8900000001673289</v>
      </c>
      <c r="J46" s="86" t="s">
        <v>118</v>
      </c>
      <c r="K46" s="86" t="s">
        <v>122</v>
      </c>
      <c r="L46" s="87">
        <v>3.1899999999999998E-2</v>
      </c>
      <c r="M46" s="87">
        <v>3.1000000000492148E-2</v>
      </c>
      <c r="N46" s="83">
        <v>14405.654940000002</v>
      </c>
      <c r="O46" s="85">
        <v>112.84</v>
      </c>
      <c r="P46" s="83">
        <v>16.255341252000004</v>
      </c>
      <c r="Q46" s="84">
        <f t="shared" si="0"/>
        <v>5.7183058228250537E-4</v>
      </c>
      <c r="R46" s="84">
        <f>P46/'סכום נכסי הקרן'!$C$42</f>
        <v>6.2065540338914884E-5</v>
      </c>
    </row>
    <row r="47" spans="2:18">
      <c r="B47" s="76" t="s">
        <v>1721</v>
      </c>
      <c r="C47" s="86" t="s">
        <v>1501</v>
      </c>
      <c r="D47" s="73" t="s">
        <v>1507</v>
      </c>
      <c r="E47" s="73"/>
      <c r="F47" s="73" t="s">
        <v>321</v>
      </c>
      <c r="G47" s="95">
        <v>43915</v>
      </c>
      <c r="H47" s="73" t="s">
        <v>299</v>
      </c>
      <c r="I47" s="83">
        <v>6.9200000001115578</v>
      </c>
      <c r="J47" s="86" t="s">
        <v>118</v>
      </c>
      <c r="K47" s="86" t="s">
        <v>122</v>
      </c>
      <c r="L47" s="87">
        <v>2.6600000000000002E-2</v>
      </c>
      <c r="M47" s="87">
        <v>3.6700000000481722E-2</v>
      </c>
      <c r="N47" s="83">
        <v>30327.694764000003</v>
      </c>
      <c r="O47" s="85">
        <v>104.04</v>
      </c>
      <c r="P47" s="83">
        <v>31.55293304400001</v>
      </c>
      <c r="Q47" s="84">
        <f t="shared" si="0"/>
        <v>1.1099694430008651E-3</v>
      </c>
      <c r="R47" s="84">
        <f>P47/'סכום נכסי הקרן'!$C$42</f>
        <v>1.2047423725494006E-4</v>
      </c>
    </row>
    <row r="48" spans="2:18">
      <c r="B48" s="76" t="s">
        <v>1721</v>
      </c>
      <c r="C48" s="86" t="s">
        <v>1501</v>
      </c>
      <c r="D48" s="73" t="s">
        <v>1508</v>
      </c>
      <c r="E48" s="73"/>
      <c r="F48" s="73" t="s">
        <v>321</v>
      </c>
      <c r="G48" s="95">
        <v>44168</v>
      </c>
      <c r="H48" s="73" t="s">
        <v>299</v>
      </c>
      <c r="I48" s="83">
        <v>7.0400000000660237</v>
      </c>
      <c r="J48" s="86" t="s">
        <v>118</v>
      </c>
      <c r="K48" s="86" t="s">
        <v>122</v>
      </c>
      <c r="L48" s="87">
        <v>1.89E-2</v>
      </c>
      <c r="M48" s="87">
        <v>3.9100000000282964E-2</v>
      </c>
      <c r="N48" s="83">
        <v>30715.682279000004</v>
      </c>
      <c r="O48" s="85">
        <v>96.65</v>
      </c>
      <c r="P48" s="83">
        <v>29.686707076000001</v>
      </c>
      <c r="Q48" s="84">
        <f t="shared" si="0"/>
        <v>1.0443193243470426E-3</v>
      </c>
      <c r="R48" s="84">
        <f>P48/'סכום נכסי הקרן'!$C$42</f>
        <v>1.1334868256477422E-4</v>
      </c>
    </row>
    <row r="49" spans="2:18">
      <c r="B49" s="76" t="s">
        <v>1721</v>
      </c>
      <c r="C49" s="86" t="s">
        <v>1501</v>
      </c>
      <c r="D49" s="73" t="s">
        <v>1509</v>
      </c>
      <c r="E49" s="73"/>
      <c r="F49" s="73" t="s">
        <v>321</v>
      </c>
      <c r="G49" s="95">
        <v>44277</v>
      </c>
      <c r="H49" s="73" t="s">
        <v>299</v>
      </c>
      <c r="I49" s="83">
        <v>6.9700000000006952</v>
      </c>
      <c r="J49" s="86" t="s">
        <v>118</v>
      </c>
      <c r="K49" s="86" t="s">
        <v>122</v>
      </c>
      <c r="L49" s="87">
        <v>1.9E-2</v>
      </c>
      <c r="M49" s="87">
        <v>4.6100000000090395E-2</v>
      </c>
      <c r="N49" s="83">
        <v>46708.419438000004</v>
      </c>
      <c r="O49" s="85">
        <v>92.37</v>
      </c>
      <c r="P49" s="83">
        <v>43.144567501000004</v>
      </c>
      <c r="Q49" s="84">
        <f t="shared" si="0"/>
        <v>1.5177400937915226E-3</v>
      </c>
      <c r="R49" s="84">
        <f>P49/'סכום נכסי הקרן'!$C$42</f>
        <v>1.6473298549231534E-4</v>
      </c>
    </row>
    <row r="50" spans="2:18">
      <c r="B50" s="76" t="s">
        <v>1722</v>
      </c>
      <c r="C50" s="86" t="s">
        <v>1492</v>
      </c>
      <c r="D50" s="73">
        <v>4069</v>
      </c>
      <c r="E50" s="73"/>
      <c r="F50" s="73" t="s">
        <v>329</v>
      </c>
      <c r="G50" s="95">
        <v>42052</v>
      </c>
      <c r="H50" s="73" t="s">
        <v>120</v>
      </c>
      <c r="I50" s="83">
        <v>3.8600000000026147</v>
      </c>
      <c r="J50" s="86" t="s">
        <v>517</v>
      </c>
      <c r="K50" s="86" t="s">
        <v>122</v>
      </c>
      <c r="L50" s="87">
        <v>2.9779E-2</v>
      </c>
      <c r="M50" s="87">
        <v>2.3300000000125141E-2</v>
      </c>
      <c r="N50" s="83">
        <v>45814.028948000006</v>
      </c>
      <c r="O50" s="85">
        <v>116.86</v>
      </c>
      <c r="P50" s="83">
        <v>53.53827810100001</v>
      </c>
      <c r="Q50" s="84">
        <f t="shared" si="0"/>
        <v>1.8833701653067907E-3</v>
      </c>
      <c r="R50" s="84">
        <f>P50/'סכום נכסי הקרן'!$C$42</f>
        <v>2.0441786534286524E-4</v>
      </c>
    </row>
    <row r="51" spans="2:18">
      <c r="B51" s="76" t="s">
        <v>1723</v>
      </c>
      <c r="C51" s="86" t="s">
        <v>1501</v>
      </c>
      <c r="D51" s="73" t="s">
        <v>1510</v>
      </c>
      <c r="E51" s="73"/>
      <c r="F51" s="73" t="s">
        <v>329</v>
      </c>
      <c r="G51" s="95">
        <v>42122</v>
      </c>
      <c r="H51" s="73" t="s">
        <v>120</v>
      </c>
      <c r="I51" s="83">
        <v>4.2100000000045839</v>
      </c>
      <c r="J51" s="86" t="s">
        <v>309</v>
      </c>
      <c r="K51" s="86" t="s">
        <v>122</v>
      </c>
      <c r="L51" s="87">
        <v>2.98E-2</v>
      </c>
      <c r="M51" s="87">
        <v>2.810000000002089E-2</v>
      </c>
      <c r="N51" s="83">
        <v>281959.41502300004</v>
      </c>
      <c r="O51" s="85">
        <v>113.73</v>
      </c>
      <c r="P51" s="83">
        <v>320.67244339300004</v>
      </c>
      <c r="Q51" s="84">
        <f t="shared" si="0"/>
        <v>1.128061891686289E-2</v>
      </c>
      <c r="R51" s="84">
        <f>P51/'סכום נכסי הקרן'!$C$42</f>
        <v>1.2243796154410402E-3</v>
      </c>
    </row>
    <row r="52" spans="2:18">
      <c r="B52" s="76" t="s">
        <v>1724</v>
      </c>
      <c r="C52" s="86" t="s">
        <v>1492</v>
      </c>
      <c r="D52" s="73">
        <v>4099</v>
      </c>
      <c r="E52" s="73"/>
      <c r="F52" s="73" t="s">
        <v>329</v>
      </c>
      <c r="G52" s="95">
        <v>42052</v>
      </c>
      <c r="H52" s="73" t="s">
        <v>120</v>
      </c>
      <c r="I52" s="83">
        <v>3.8699999999688668</v>
      </c>
      <c r="J52" s="86" t="s">
        <v>517</v>
      </c>
      <c r="K52" s="86" t="s">
        <v>122</v>
      </c>
      <c r="L52" s="87">
        <v>2.9779E-2</v>
      </c>
      <c r="M52" s="87">
        <v>3.2399999999776476E-2</v>
      </c>
      <c r="N52" s="83">
        <v>33268.04327300001</v>
      </c>
      <c r="O52" s="85">
        <v>112.96</v>
      </c>
      <c r="P52" s="83">
        <v>37.579584391000004</v>
      </c>
      <c r="Q52" s="84">
        <f t="shared" si="0"/>
        <v>1.3219750536825013E-3</v>
      </c>
      <c r="R52" s="84">
        <f>P52/'סכום נכסי הקרן'!$C$42</f>
        <v>1.434849736330387E-4</v>
      </c>
    </row>
    <row r="53" spans="2:18">
      <c r="B53" s="76" t="s">
        <v>1724</v>
      </c>
      <c r="C53" s="86" t="s">
        <v>1492</v>
      </c>
      <c r="D53" s="73" t="s">
        <v>1511</v>
      </c>
      <c r="E53" s="73"/>
      <c r="F53" s="73" t="s">
        <v>329</v>
      </c>
      <c r="G53" s="95">
        <v>42054</v>
      </c>
      <c r="H53" s="73" t="s">
        <v>120</v>
      </c>
      <c r="I53" s="83">
        <v>3.8700000004234218</v>
      </c>
      <c r="J53" s="86" t="s">
        <v>517</v>
      </c>
      <c r="K53" s="86" t="s">
        <v>122</v>
      </c>
      <c r="L53" s="87">
        <v>2.9779E-2</v>
      </c>
      <c r="M53" s="87">
        <v>3.2400000003763745E-2</v>
      </c>
      <c r="N53" s="83">
        <v>940.8383530000001</v>
      </c>
      <c r="O53" s="85">
        <v>112.96</v>
      </c>
      <c r="P53" s="83">
        <v>1.0627710650000002</v>
      </c>
      <c r="Q53" s="84">
        <f t="shared" si="0"/>
        <v>3.7386172797644341E-5</v>
      </c>
      <c r="R53" s="84">
        <f>P53/'סכום נכסי הקרן'!$C$42</f>
        <v>4.0578330152049781E-6</v>
      </c>
    </row>
    <row r="54" spans="2:18">
      <c r="B54" s="76" t="s">
        <v>1725</v>
      </c>
      <c r="C54" s="86" t="s">
        <v>1501</v>
      </c>
      <c r="D54" s="73" t="s">
        <v>1512</v>
      </c>
      <c r="E54" s="73"/>
      <c r="F54" s="73" t="s">
        <v>1513</v>
      </c>
      <c r="G54" s="95">
        <v>40742</v>
      </c>
      <c r="H54" s="73" t="s">
        <v>1491</v>
      </c>
      <c r="I54" s="83">
        <v>3.0599999999975398</v>
      </c>
      <c r="J54" s="86" t="s">
        <v>302</v>
      </c>
      <c r="K54" s="86" t="s">
        <v>122</v>
      </c>
      <c r="L54" s="87">
        <v>4.4999999999999998E-2</v>
      </c>
      <c r="M54" s="87">
        <v>2.0599999999975402E-2</v>
      </c>
      <c r="N54" s="83">
        <v>104226.38594600001</v>
      </c>
      <c r="O54" s="85">
        <v>124.81</v>
      </c>
      <c r="P54" s="83">
        <v>130.08495732200001</v>
      </c>
      <c r="Q54" s="84">
        <f t="shared" si="0"/>
        <v>4.5761301309181586E-3</v>
      </c>
      <c r="R54" s="84">
        <f>P54/'סכום נכסי הקרן'!$C$42</f>
        <v>4.9668555344300992E-4</v>
      </c>
    </row>
    <row r="55" spans="2:18">
      <c r="B55" s="76" t="s">
        <v>1726</v>
      </c>
      <c r="C55" s="86" t="s">
        <v>1501</v>
      </c>
      <c r="D55" s="73" t="s">
        <v>1514</v>
      </c>
      <c r="E55" s="73"/>
      <c r="F55" s="73" t="s">
        <v>1513</v>
      </c>
      <c r="G55" s="95">
        <v>41534</v>
      </c>
      <c r="H55" s="73" t="s">
        <v>1491</v>
      </c>
      <c r="I55" s="83">
        <v>5.380000000002199</v>
      </c>
      <c r="J55" s="86" t="s">
        <v>442</v>
      </c>
      <c r="K55" s="86" t="s">
        <v>122</v>
      </c>
      <c r="L55" s="87">
        <v>3.9842000000000002E-2</v>
      </c>
      <c r="M55" s="87">
        <v>3.5100000000008742E-2</v>
      </c>
      <c r="N55" s="83">
        <v>307856.484031</v>
      </c>
      <c r="O55" s="85">
        <v>115.19</v>
      </c>
      <c r="P55" s="83">
        <v>354.61986251900009</v>
      </c>
      <c r="Q55" s="84">
        <f t="shared" si="0"/>
        <v>1.2474821618908316E-2</v>
      </c>
      <c r="R55" s="84">
        <f>P55/'סכום נכסי הקרן'!$C$42</f>
        <v>1.353996390536892E-3</v>
      </c>
    </row>
    <row r="56" spans="2:18">
      <c r="B56" s="76" t="s">
        <v>1727</v>
      </c>
      <c r="C56" s="86" t="s">
        <v>1501</v>
      </c>
      <c r="D56" s="73" t="s">
        <v>1515</v>
      </c>
      <c r="E56" s="73"/>
      <c r="F56" s="73" t="s">
        <v>390</v>
      </c>
      <c r="G56" s="95">
        <v>43431</v>
      </c>
      <c r="H56" s="73" t="s">
        <v>299</v>
      </c>
      <c r="I56" s="83">
        <v>7.7900000001990017</v>
      </c>
      <c r="J56" s="86" t="s">
        <v>309</v>
      </c>
      <c r="K56" s="86" t="s">
        <v>122</v>
      </c>
      <c r="L56" s="87">
        <v>3.6600000000000001E-2</v>
      </c>
      <c r="M56" s="87">
        <v>3.4800000001108861E-2</v>
      </c>
      <c r="N56" s="83">
        <v>8968.5818150000014</v>
      </c>
      <c r="O56" s="85">
        <v>112.62</v>
      </c>
      <c r="P56" s="83">
        <v>10.100417481000003</v>
      </c>
      <c r="Q56" s="84">
        <f t="shared" si="0"/>
        <v>3.5531260278808365E-4</v>
      </c>
      <c r="R56" s="84">
        <f>P56/'סכום נכסי הקרן'!$C$42</f>
        <v>3.8565038954796258E-5</v>
      </c>
    </row>
    <row r="57" spans="2:18">
      <c r="B57" s="76" t="s">
        <v>1727</v>
      </c>
      <c r="C57" s="86" t="s">
        <v>1501</v>
      </c>
      <c r="D57" s="73" t="s">
        <v>1516</v>
      </c>
      <c r="E57" s="73"/>
      <c r="F57" s="73" t="s">
        <v>390</v>
      </c>
      <c r="G57" s="95">
        <v>43276</v>
      </c>
      <c r="H57" s="73" t="s">
        <v>299</v>
      </c>
      <c r="I57" s="83">
        <v>7.8500000003846608</v>
      </c>
      <c r="J57" s="86" t="s">
        <v>309</v>
      </c>
      <c r="K57" s="86" t="s">
        <v>122</v>
      </c>
      <c r="L57" s="87">
        <v>3.2599999999999997E-2</v>
      </c>
      <c r="M57" s="87">
        <v>3.5600000002051532E-2</v>
      </c>
      <c r="N57" s="83">
        <v>8935.6581400000014</v>
      </c>
      <c r="O57" s="85">
        <v>109.1</v>
      </c>
      <c r="P57" s="83">
        <v>9.748803425000002</v>
      </c>
      <c r="Q57" s="84">
        <f t="shared" si="0"/>
        <v>3.429435194656123E-4</v>
      </c>
      <c r="R57" s="84">
        <f>P57/'סכום נכסי הקרן'!$C$42</f>
        <v>3.7222519223091914E-5</v>
      </c>
    </row>
    <row r="58" spans="2:18">
      <c r="B58" s="76" t="s">
        <v>1727</v>
      </c>
      <c r="C58" s="86" t="s">
        <v>1501</v>
      </c>
      <c r="D58" s="73" t="s">
        <v>1517</v>
      </c>
      <c r="E58" s="73"/>
      <c r="F58" s="73" t="s">
        <v>390</v>
      </c>
      <c r="G58" s="95">
        <v>43222</v>
      </c>
      <c r="H58" s="73" t="s">
        <v>299</v>
      </c>
      <c r="I58" s="83">
        <v>7.8500000000736705</v>
      </c>
      <c r="J58" s="86" t="s">
        <v>309</v>
      </c>
      <c r="K58" s="86" t="s">
        <v>122</v>
      </c>
      <c r="L58" s="87">
        <v>3.2199999999999999E-2</v>
      </c>
      <c r="M58" s="87">
        <v>3.5700000000318179E-2</v>
      </c>
      <c r="N58" s="83">
        <v>42700.550034000007</v>
      </c>
      <c r="O58" s="85">
        <v>109.67</v>
      </c>
      <c r="P58" s="83">
        <v>46.829690343000003</v>
      </c>
      <c r="Q58" s="84">
        <f t="shared" si="0"/>
        <v>1.64737538768387E-3</v>
      </c>
      <c r="R58" s="84">
        <f>P58/'סכום נכסי הקרן'!$C$42</f>
        <v>1.7880338468346531E-4</v>
      </c>
    </row>
    <row r="59" spans="2:18">
      <c r="B59" s="76" t="s">
        <v>1727</v>
      </c>
      <c r="C59" s="86" t="s">
        <v>1501</v>
      </c>
      <c r="D59" s="73" t="s">
        <v>1518</v>
      </c>
      <c r="E59" s="73"/>
      <c r="F59" s="73" t="s">
        <v>390</v>
      </c>
      <c r="G59" s="95">
        <v>43922</v>
      </c>
      <c r="H59" s="73" t="s">
        <v>299</v>
      </c>
      <c r="I59" s="83">
        <v>7.9900000002890961</v>
      </c>
      <c r="J59" s="86" t="s">
        <v>309</v>
      </c>
      <c r="K59" s="86" t="s">
        <v>122</v>
      </c>
      <c r="L59" s="87">
        <v>2.7699999999999999E-2</v>
      </c>
      <c r="M59" s="87">
        <v>3.3200000001422689E-2</v>
      </c>
      <c r="N59" s="83">
        <v>10273.739409000002</v>
      </c>
      <c r="O59" s="85">
        <v>106.73</v>
      </c>
      <c r="P59" s="83">
        <v>10.965161717000003</v>
      </c>
      <c r="Q59" s="84">
        <f t="shared" si="0"/>
        <v>3.85732585508316E-4</v>
      </c>
      <c r="R59" s="84">
        <f>P59/'סכום נכסי הקרן'!$C$42</f>
        <v>4.1866773285085916E-5</v>
      </c>
    </row>
    <row r="60" spans="2:18">
      <c r="B60" s="76" t="s">
        <v>1727</v>
      </c>
      <c r="C60" s="86" t="s">
        <v>1501</v>
      </c>
      <c r="D60" s="73" t="s">
        <v>1519</v>
      </c>
      <c r="E60" s="73"/>
      <c r="F60" s="73" t="s">
        <v>390</v>
      </c>
      <c r="G60" s="95">
        <v>43978</v>
      </c>
      <c r="H60" s="73" t="s">
        <v>299</v>
      </c>
      <c r="I60" s="83">
        <v>8.0200000001540808</v>
      </c>
      <c r="J60" s="86" t="s">
        <v>309</v>
      </c>
      <c r="K60" s="86" t="s">
        <v>122</v>
      </c>
      <c r="L60" s="87">
        <v>2.3E-2</v>
      </c>
      <c r="M60" s="87">
        <v>3.7200000001774265E-2</v>
      </c>
      <c r="N60" s="83">
        <v>4309.7758180000001</v>
      </c>
      <c r="O60" s="85">
        <v>99.39</v>
      </c>
      <c r="P60" s="83">
        <v>4.2834866169999994</v>
      </c>
      <c r="Q60" s="84">
        <f t="shared" si="0"/>
        <v>1.5068454167931167E-4</v>
      </c>
      <c r="R60" s="84">
        <f>P60/'סכום נכסי הקרן'!$C$42</f>
        <v>1.6355049537080948E-5</v>
      </c>
    </row>
    <row r="61" spans="2:18">
      <c r="B61" s="76" t="s">
        <v>1727</v>
      </c>
      <c r="C61" s="86" t="s">
        <v>1501</v>
      </c>
      <c r="D61" s="73" t="s">
        <v>1520</v>
      </c>
      <c r="E61" s="73"/>
      <c r="F61" s="73" t="s">
        <v>390</v>
      </c>
      <c r="G61" s="95">
        <v>44010</v>
      </c>
      <c r="H61" s="73" t="s">
        <v>299</v>
      </c>
      <c r="I61" s="83">
        <v>8.0900000003393888</v>
      </c>
      <c r="J61" s="86" t="s">
        <v>309</v>
      </c>
      <c r="K61" s="86" t="s">
        <v>122</v>
      </c>
      <c r="L61" s="87">
        <v>2.2000000000000002E-2</v>
      </c>
      <c r="M61" s="87">
        <v>3.4800000001939363E-2</v>
      </c>
      <c r="N61" s="83">
        <v>6757.7046800000007</v>
      </c>
      <c r="O61" s="85">
        <v>100.72</v>
      </c>
      <c r="P61" s="83">
        <v>6.8063606410000013</v>
      </c>
      <c r="Q61" s="84">
        <f t="shared" si="0"/>
        <v>2.3943423323019366E-4</v>
      </c>
      <c r="R61" s="84">
        <f>P61/'סכום נכסי הקרן'!$C$42</f>
        <v>2.5987793450550441E-5</v>
      </c>
    </row>
    <row r="62" spans="2:18">
      <c r="B62" s="76" t="s">
        <v>1727</v>
      </c>
      <c r="C62" s="86" t="s">
        <v>1501</v>
      </c>
      <c r="D62" s="73" t="s">
        <v>1521</v>
      </c>
      <c r="E62" s="73"/>
      <c r="F62" s="73" t="s">
        <v>390</v>
      </c>
      <c r="G62" s="95">
        <v>44133</v>
      </c>
      <c r="H62" s="73" t="s">
        <v>299</v>
      </c>
      <c r="I62" s="83">
        <v>7.999999999886545</v>
      </c>
      <c r="J62" s="86" t="s">
        <v>309</v>
      </c>
      <c r="K62" s="86" t="s">
        <v>122</v>
      </c>
      <c r="L62" s="87">
        <v>2.3799999999999998E-2</v>
      </c>
      <c r="M62" s="87">
        <v>3.7299999999387337E-2</v>
      </c>
      <c r="N62" s="83">
        <v>8787.6289540000016</v>
      </c>
      <c r="O62" s="85">
        <v>100.3</v>
      </c>
      <c r="P62" s="83">
        <v>8.8139922980000005</v>
      </c>
      <c r="Q62" s="84">
        <f t="shared" si="0"/>
        <v>3.1005872284463662E-4</v>
      </c>
      <c r="R62" s="84">
        <f>P62/'סכום נכסי הקרן'!$C$42</f>
        <v>3.3653258091465623E-5</v>
      </c>
    </row>
    <row r="63" spans="2:18">
      <c r="B63" s="76" t="s">
        <v>1727</v>
      </c>
      <c r="C63" s="86" t="s">
        <v>1501</v>
      </c>
      <c r="D63" s="73" t="s">
        <v>1522</v>
      </c>
      <c r="E63" s="73"/>
      <c r="F63" s="73" t="s">
        <v>390</v>
      </c>
      <c r="G63" s="95">
        <v>44251</v>
      </c>
      <c r="H63" s="73" t="s">
        <v>299</v>
      </c>
      <c r="I63" s="83">
        <v>7.9000000001748791</v>
      </c>
      <c r="J63" s="86" t="s">
        <v>309</v>
      </c>
      <c r="K63" s="86" t="s">
        <v>122</v>
      </c>
      <c r="L63" s="87">
        <v>2.3599999999999999E-2</v>
      </c>
      <c r="M63" s="87">
        <v>4.2400000000890295E-2</v>
      </c>
      <c r="N63" s="83">
        <v>26091.528695000005</v>
      </c>
      <c r="O63" s="85">
        <v>96.43</v>
      </c>
      <c r="P63" s="83">
        <v>25.160059474000004</v>
      </c>
      <c r="Q63" s="84">
        <f t="shared" si="0"/>
        <v>8.8508086272933351E-4</v>
      </c>
      <c r="R63" s="84">
        <f>P63/'סכום נכסי הקרן'!$C$42</f>
        <v>9.606520478436058E-5</v>
      </c>
    </row>
    <row r="64" spans="2:18">
      <c r="B64" s="76" t="s">
        <v>1727</v>
      </c>
      <c r="C64" s="86" t="s">
        <v>1501</v>
      </c>
      <c r="D64" s="73" t="s">
        <v>1523</v>
      </c>
      <c r="E64" s="73"/>
      <c r="F64" s="73" t="s">
        <v>390</v>
      </c>
      <c r="G64" s="95">
        <v>44294</v>
      </c>
      <c r="H64" s="73" t="s">
        <v>299</v>
      </c>
      <c r="I64" s="83">
        <v>7.8700000000715145</v>
      </c>
      <c r="J64" s="86" t="s">
        <v>309</v>
      </c>
      <c r="K64" s="86" t="s">
        <v>122</v>
      </c>
      <c r="L64" s="87">
        <v>2.3199999999999998E-2</v>
      </c>
      <c r="M64" s="87">
        <v>4.4100000000343489E-2</v>
      </c>
      <c r="N64" s="83">
        <v>18772.539014000005</v>
      </c>
      <c r="O64" s="85">
        <v>94.6</v>
      </c>
      <c r="P64" s="83">
        <v>17.758822579000004</v>
      </c>
      <c r="Q64" s="84">
        <f t="shared" si="0"/>
        <v>6.2472006576618833E-4</v>
      </c>
      <c r="R64" s="84">
        <f>P64/'סכום נכסי הקרן'!$C$42</f>
        <v>6.7806076911054979E-5</v>
      </c>
    </row>
    <row r="65" spans="2:18">
      <c r="B65" s="76" t="s">
        <v>1727</v>
      </c>
      <c r="C65" s="86" t="s">
        <v>1501</v>
      </c>
      <c r="D65" s="73" t="s">
        <v>1524</v>
      </c>
      <c r="E65" s="73"/>
      <c r="F65" s="73" t="s">
        <v>390</v>
      </c>
      <c r="G65" s="95">
        <v>44602</v>
      </c>
      <c r="H65" s="73" t="s">
        <v>299</v>
      </c>
      <c r="I65" s="83">
        <v>7.7599999999176843</v>
      </c>
      <c r="J65" s="86" t="s">
        <v>309</v>
      </c>
      <c r="K65" s="86" t="s">
        <v>122</v>
      </c>
      <c r="L65" s="87">
        <v>2.0899999999999998E-2</v>
      </c>
      <c r="M65" s="87">
        <v>5.239999999950961E-2</v>
      </c>
      <c r="N65" s="83">
        <v>26895.075508000009</v>
      </c>
      <c r="O65" s="85">
        <v>84.92</v>
      </c>
      <c r="P65" s="83">
        <v>22.839297413000004</v>
      </c>
      <c r="Q65" s="84">
        <f t="shared" si="0"/>
        <v>8.0344106814689146E-4</v>
      </c>
      <c r="R65" s="84">
        <f>P65/'סכום נכסי הקרן'!$C$42</f>
        <v>8.7204157262746934E-5</v>
      </c>
    </row>
    <row r="66" spans="2:18">
      <c r="B66" s="76" t="s">
        <v>1727</v>
      </c>
      <c r="C66" s="86" t="s">
        <v>1501</v>
      </c>
      <c r="D66" s="73" t="s">
        <v>1525</v>
      </c>
      <c r="E66" s="73"/>
      <c r="F66" s="73" t="s">
        <v>390</v>
      </c>
      <c r="G66" s="95">
        <v>43500</v>
      </c>
      <c r="H66" s="73" t="s">
        <v>299</v>
      </c>
      <c r="I66" s="83">
        <v>7.8599999999894523</v>
      </c>
      <c r="J66" s="86" t="s">
        <v>309</v>
      </c>
      <c r="K66" s="86" t="s">
        <v>122</v>
      </c>
      <c r="L66" s="87">
        <v>3.4500000000000003E-2</v>
      </c>
      <c r="M66" s="87">
        <v>3.3400000000105463E-2</v>
      </c>
      <c r="N66" s="83">
        <v>16834.077237000005</v>
      </c>
      <c r="O66" s="85">
        <v>112.65</v>
      </c>
      <c r="P66" s="83">
        <v>18.963586820000003</v>
      </c>
      <c r="Q66" s="84">
        <f t="shared" si="0"/>
        <v>6.6710127614892374E-4</v>
      </c>
      <c r="R66" s="84">
        <f>P66/'סכום נכסי הקרן'!$C$42</f>
        <v>7.2406062998056856E-5</v>
      </c>
    </row>
    <row r="67" spans="2:18">
      <c r="B67" s="76" t="s">
        <v>1727</v>
      </c>
      <c r="C67" s="86" t="s">
        <v>1501</v>
      </c>
      <c r="D67" s="73" t="s">
        <v>1526</v>
      </c>
      <c r="E67" s="73"/>
      <c r="F67" s="73" t="s">
        <v>390</v>
      </c>
      <c r="G67" s="95">
        <v>43556</v>
      </c>
      <c r="H67" s="73" t="s">
        <v>299</v>
      </c>
      <c r="I67" s="83">
        <v>7.9300000001435826</v>
      </c>
      <c r="J67" s="86" t="s">
        <v>309</v>
      </c>
      <c r="K67" s="86" t="s">
        <v>122</v>
      </c>
      <c r="L67" s="87">
        <v>3.0499999999999999E-2</v>
      </c>
      <c r="M67" s="87">
        <v>3.340000000058297E-2</v>
      </c>
      <c r="N67" s="83">
        <v>16975.918717000004</v>
      </c>
      <c r="O67" s="85">
        <v>109.13</v>
      </c>
      <c r="P67" s="83">
        <v>18.525820638000006</v>
      </c>
      <c r="Q67" s="84">
        <f t="shared" si="0"/>
        <v>6.5170153234312398E-4</v>
      </c>
      <c r="R67" s="84">
        <f>P67/'סכום נכסי הקרן'!$C$42</f>
        <v>7.0734600418051612E-5</v>
      </c>
    </row>
    <row r="68" spans="2:18">
      <c r="B68" s="76" t="s">
        <v>1727</v>
      </c>
      <c r="C68" s="86" t="s">
        <v>1501</v>
      </c>
      <c r="D68" s="73" t="s">
        <v>1527</v>
      </c>
      <c r="E68" s="73"/>
      <c r="F68" s="73" t="s">
        <v>390</v>
      </c>
      <c r="G68" s="95">
        <v>43647</v>
      </c>
      <c r="H68" s="73" t="s">
        <v>299</v>
      </c>
      <c r="I68" s="83">
        <v>7.910000000004862</v>
      </c>
      <c r="J68" s="86" t="s">
        <v>309</v>
      </c>
      <c r="K68" s="86" t="s">
        <v>122</v>
      </c>
      <c r="L68" s="87">
        <v>2.8999999999999998E-2</v>
      </c>
      <c r="M68" s="87">
        <v>3.5600000000170155E-2</v>
      </c>
      <c r="N68" s="83">
        <v>15758.804422000001</v>
      </c>
      <c r="O68" s="85">
        <v>104.42</v>
      </c>
      <c r="P68" s="83">
        <v>16.455343512000002</v>
      </c>
      <c r="Q68" s="84">
        <f t="shared" si="0"/>
        <v>5.7886626409444795E-4</v>
      </c>
      <c r="R68" s="84">
        <f>P68/'סכום נכסי הקרן'!$C$42</f>
        <v>6.2829181541118297E-5</v>
      </c>
    </row>
    <row r="69" spans="2:18">
      <c r="B69" s="76" t="s">
        <v>1727</v>
      </c>
      <c r="C69" s="86" t="s">
        <v>1501</v>
      </c>
      <c r="D69" s="73" t="s">
        <v>1528</v>
      </c>
      <c r="E69" s="73"/>
      <c r="F69" s="73" t="s">
        <v>390</v>
      </c>
      <c r="G69" s="95">
        <v>43703</v>
      </c>
      <c r="H69" s="73" t="s">
        <v>299</v>
      </c>
      <c r="I69" s="83">
        <v>8.0400000000352634</v>
      </c>
      <c r="J69" s="86" t="s">
        <v>309</v>
      </c>
      <c r="K69" s="86" t="s">
        <v>122</v>
      </c>
      <c r="L69" s="87">
        <v>2.3799999999999998E-2</v>
      </c>
      <c r="M69" s="87">
        <v>3.5100000002292214E-2</v>
      </c>
      <c r="N69" s="83">
        <v>1119.0507550000002</v>
      </c>
      <c r="O69" s="85">
        <v>101.36</v>
      </c>
      <c r="P69" s="83">
        <v>1.1342698740000003</v>
      </c>
      <c r="Q69" s="84">
        <f t="shared" si="0"/>
        <v>3.9901358726327651E-5</v>
      </c>
      <c r="R69" s="84">
        <f>P69/'סכום נכסי הקרן'!$C$42</f>
        <v>4.3308271126760409E-6</v>
      </c>
    </row>
    <row r="70" spans="2:18">
      <c r="B70" s="76" t="s">
        <v>1727</v>
      </c>
      <c r="C70" s="86" t="s">
        <v>1501</v>
      </c>
      <c r="D70" s="73" t="s">
        <v>1529</v>
      </c>
      <c r="E70" s="73"/>
      <c r="F70" s="73" t="s">
        <v>390</v>
      </c>
      <c r="G70" s="95">
        <v>43740</v>
      </c>
      <c r="H70" s="73" t="s">
        <v>299</v>
      </c>
      <c r="I70" s="83">
        <v>7.9599999999023314</v>
      </c>
      <c r="J70" s="86" t="s">
        <v>309</v>
      </c>
      <c r="K70" s="86" t="s">
        <v>122</v>
      </c>
      <c r="L70" s="87">
        <v>2.4300000000000002E-2</v>
      </c>
      <c r="M70" s="87">
        <v>3.8299999999206441E-2</v>
      </c>
      <c r="N70" s="83">
        <v>16537.389473000003</v>
      </c>
      <c r="O70" s="85">
        <v>99.06</v>
      </c>
      <c r="P70" s="83">
        <v>16.381938810000005</v>
      </c>
      <c r="Q70" s="84">
        <f t="shared" si="0"/>
        <v>5.7628403263980117E-4</v>
      </c>
      <c r="R70" s="84">
        <f>P70/'סכום נכסי הקרן'!$C$42</f>
        <v>6.2548910433768494E-5</v>
      </c>
    </row>
    <row r="71" spans="2:18">
      <c r="B71" s="76" t="s">
        <v>1727</v>
      </c>
      <c r="C71" s="86" t="s">
        <v>1501</v>
      </c>
      <c r="D71" s="73" t="s">
        <v>1530</v>
      </c>
      <c r="E71" s="73"/>
      <c r="F71" s="73" t="s">
        <v>390</v>
      </c>
      <c r="G71" s="95">
        <v>43831</v>
      </c>
      <c r="H71" s="73" t="s">
        <v>299</v>
      </c>
      <c r="I71" s="83">
        <v>7.9500000001638389</v>
      </c>
      <c r="J71" s="86" t="s">
        <v>309</v>
      </c>
      <c r="K71" s="86" t="s">
        <v>122</v>
      </c>
      <c r="L71" s="87">
        <v>2.3799999999999998E-2</v>
      </c>
      <c r="M71" s="87">
        <v>3.9700000000983032E-2</v>
      </c>
      <c r="N71" s="83">
        <v>17164.123468999998</v>
      </c>
      <c r="O71" s="85">
        <v>97.79</v>
      </c>
      <c r="P71" s="83">
        <v>16.784796955000004</v>
      </c>
      <c r="Q71" s="84">
        <f t="shared" si="0"/>
        <v>5.904557811168905E-4</v>
      </c>
      <c r="R71" s="84">
        <f>P71/'סכום נכסי הקרן'!$C$42</f>
        <v>6.4087088443183195E-5</v>
      </c>
    </row>
    <row r="72" spans="2:18">
      <c r="B72" s="76" t="s">
        <v>1728</v>
      </c>
      <c r="C72" s="86" t="s">
        <v>1501</v>
      </c>
      <c r="D72" s="73">
        <v>7936</v>
      </c>
      <c r="E72" s="73"/>
      <c r="F72" s="73" t="s">
        <v>1531</v>
      </c>
      <c r="G72" s="95">
        <v>44087</v>
      </c>
      <c r="H72" s="73" t="s">
        <v>1491</v>
      </c>
      <c r="I72" s="83">
        <v>5.2499999999881339</v>
      </c>
      <c r="J72" s="86" t="s">
        <v>302</v>
      </c>
      <c r="K72" s="86" t="s">
        <v>122</v>
      </c>
      <c r="L72" s="87">
        <v>1.7947999999999999E-2</v>
      </c>
      <c r="M72" s="87">
        <v>3.1000000000000007E-2</v>
      </c>
      <c r="N72" s="83">
        <v>80876.998044000022</v>
      </c>
      <c r="O72" s="85">
        <v>104.19</v>
      </c>
      <c r="P72" s="83">
        <v>84.265745339999995</v>
      </c>
      <c r="Q72" s="84">
        <f t="shared" si="0"/>
        <v>2.9643013626867352E-3</v>
      </c>
      <c r="R72" s="84">
        <f>P72/'סכום נכסי הקרן'!$C$42</f>
        <v>3.217403397141857E-4</v>
      </c>
    </row>
    <row r="73" spans="2:18">
      <c r="B73" s="76" t="s">
        <v>1728</v>
      </c>
      <c r="C73" s="86" t="s">
        <v>1501</v>
      </c>
      <c r="D73" s="73">
        <v>7937</v>
      </c>
      <c r="E73" s="73"/>
      <c r="F73" s="73" t="s">
        <v>1531</v>
      </c>
      <c r="G73" s="95">
        <v>44087</v>
      </c>
      <c r="H73" s="73" t="s">
        <v>1491</v>
      </c>
      <c r="I73" s="83">
        <v>6.6600000004696076</v>
      </c>
      <c r="J73" s="86" t="s">
        <v>302</v>
      </c>
      <c r="K73" s="86" t="s">
        <v>122</v>
      </c>
      <c r="L73" s="87">
        <v>7.5499999999999998E-2</v>
      </c>
      <c r="M73" s="87">
        <v>7.6000000005217866E-2</v>
      </c>
      <c r="N73" s="83">
        <v>5655.5833860000012</v>
      </c>
      <c r="O73" s="85">
        <v>101.66</v>
      </c>
      <c r="P73" s="83">
        <v>5.7494702550000012</v>
      </c>
      <c r="Q73" s="84">
        <f t="shared" si="0"/>
        <v>2.0225493102632249E-4</v>
      </c>
      <c r="R73" s="84">
        <f>P73/'סכום נכסי הקרן'!$C$42</f>
        <v>2.1952413825528816E-5</v>
      </c>
    </row>
    <row r="74" spans="2:18">
      <c r="B74" s="76" t="s">
        <v>1729</v>
      </c>
      <c r="C74" s="86" t="s">
        <v>1492</v>
      </c>
      <c r="D74" s="73">
        <v>8063</v>
      </c>
      <c r="E74" s="73"/>
      <c r="F74" s="73" t="s">
        <v>393</v>
      </c>
      <c r="G74" s="95">
        <v>44147</v>
      </c>
      <c r="H74" s="73" t="s">
        <v>120</v>
      </c>
      <c r="I74" s="83">
        <v>7.5399999999453557</v>
      </c>
      <c r="J74" s="86" t="s">
        <v>481</v>
      </c>
      <c r="K74" s="86" t="s">
        <v>122</v>
      </c>
      <c r="L74" s="87">
        <v>1.6250000000000001E-2</v>
      </c>
      <c r="M74" s="87">
        <v>3.1799999999817842E-2</v>
      </c>
      <c r="N74" s="83">
        <v>65087.765687000006</v>
      </c>
      <c r="O74" s="85">
        <v>99.53</v>
      </c>
      <c r="P74" s="83">
        <v>64.781855051000008</v>
      </c>
      <c r="Q74" s="84">
        <f t="shared" si="0"/>
        <v>2.2788968450967706E-3</v>
      </c>
      <c r="R74" s="84">
        <f>P74/'סכום נכסי הקרן'!$C$42</f>
        <v>2.4734767333185829E-4</v>
      </c>
    </row>
    <row r="75" spans="2:18">
      <c r="B75" s="76" t="s">
        <v>1729</v>
      </c>
      <c r="C75" s="86" t="s">
        <v>1492</v>
      </c>
      <c r="D75" s="73">
        <v>8145</v>
      </c>
      <c r="E75" s="73"/>
      <c r="F75" s="73" t="s">
        <v>393</v>
      </c>
      <c r="G75" s="95">
        <v>44185</v>
      </c>
      <c r="H75" s="73" t="s">
        <v>120</v>
      </c>
      <c r="I75" s="83">
        <v>7.5500000001102485</v>
      </c>
      <c r="J75" s="86" t="s">
        <v>481</v>
      </c>
      <c r="K75" s="86" t="s">
        <v>122</v>
      </c>
      <c r="L75" s="87">
        <v>1.4990000000000002E-2</v>
      </c>
      <c r="M75" s="87">
        <v>3.260000000052117E-2</v>
      </c>
      <c r="N75" s="83">
        <v>30596.465605000005</v>
      </c>
      <c r="O75" s="85">
        <v>97.83</v>
      </c>
      <c r="P75" s="83">
        <v>29.932521994000002</v>
      </c>
      <c r="Q75" s="84">
        <f t="shared" ref="Q75:Q138" si="1">IFERROR(P75/$P$10,0)</f>
        <v>1.0529666043711621E-3</v>
      </c>
      <c r="R75" s="84">
        <f>P75/'סכום נכסי הקרן'!$C$42</f>
        <v>1.1428724395653577E-4</v>
      </c>
    </row>
    <row r="76" spans="2:18">
      <c r="B76" s="76" t="s">
        <v>1730</v>
      </c>
      <c r="C76" s="86" t="s">
        <v>1492</v>
      </c>
      <c r="D76" s="73" t="s">
        <v>1532</v>
      </c>
      <c r="E76" s="73"/>
      <c r="F76" s="73" t="s">
        <v>390</v>
      </c>
      <c r="G76" s="95">
        <v>42901</v>
      </c>
      <c r="H76" s="73" t="s">
        <v>299</v>
      </c>
      <c r="I76" s="83">
        <v>0.70000000000640705</v>
      </c>
      <c r="J76" s="86" t="s">
        <v>143</v>
      </c>
      <c r="K76" s="86" t="s">
        <v>122</v>
      </c>
      <c r="L76" s="87">
        <v>0.04</v>
      </c>
      <c r="M76" s="87">
        <v>6.0500000000096109E-2</v>
      </c>
      <c r="N76" s="83">
        <v>93824.044888000019</v>
      </c>
      <c r="O76" s="85">
        <v>99.81</v>
      </c>
      <c r="P76" s="83">
        <v>93.645777102000011</v>
      </c>
      <c r="Q76" s="84">
        <f t="shared" si="1"/>
        <v>3.2942722283326913E-3</v>
      </c>
      <c r="R76" s="84">
        <f>P76/'סכום נכסי הקרן'!$C$42</f>
        <v>3.5755482866766037E-4</v>
      </c>
    </row>
    <row r="77" spans="2:18">
      <c r="B77" s="76" t="s">
        <v>1731</v>
      </c>
      <c r="C77" s="86" t="s">
        <v>1492</v>
      </c>
      <c r="D77" s="73">
        <v>8224</v>
      </c>
      <c r="E77" s="73"/>
      <c r="F77" s="73" t="s">
        <v>393</v>
      </c>
      <c r="G77" s="95">
        <v>44223</v>
      </c>
      <c r="H77" s="73" t="s">
        <v>120</v>
      </c>
      <c r="I77" s="83">
        <v>12.349999999998797</v>
      </c>
      <c r="J77" s="86" t="s">
        <v>302</v>
      </c>
      <c r="K77" s="86" t="s">
        <v>122</v>
      </c>
      <c r="L77" s="87">
        <v>2.1537000000000001E-2</v>
      </c>
      <c r="M77" s="87">
        <v>4.0099999999960743E-2</v>
      </c>
      <c r="N77" s="83">
        <v>139577.51132600001</v>
      </c>
      <c r="O77" s="85">
        <v>89.43</v>
      </c>
      <c r="P77" s="83">
        <v>124.82417604900003</v>
      </c>
      <c r="Q77" s="84">
        <f t="shared" si="1"/>
        <v>4.3910663065441025E-3</v>
      </c>
      <c r="R77" s="84">
        <f>P77/'סכום נכסי הקרן'!$C$42</f>
        <v>4.7659903374146787E-4</v>
      </c>
    </row>
    <row r="78" spans="2:18">
      <c r="B78" s="76" t="s">
        <v>1731</v>
      </c>
      <c r="C78" s="86" t="s">
        <v>1492</v>
      </c>
      <c r="D78" s="73">
        <v>2963</v>
      </c>
      <c r="E78" s="73"/>
      <c r="F78" s="73" t="s">
        <v>393</v>
      </c>
      <c r="G78" s="95">
        <v>41423</v>
      </c>
      <c r="H78" s="73" t="s">
        <v>120</v>
      </c>
      <c r="I78" s="83">
        <v>2.8099999999981597</v>
      </c>
      <c r="J78" s="86" t="s">
        <v>302</v>
      </c>
      <c r="K78" s="86" t="s">
        <v>122</v>
      </c>
      <c r="L78" s="87">
        <v>0.05</v>
      </c>
      <c r="M78" s="87">
        <v>2.5199999999840496E-2</v>
      </c>
      <c r="N78" s="83">
        <v>26719.788909000006</v>
      </c>
      <c r="O78" s="85">
        <v>122.01</v>
      </c>
      <c r="P78" s="83">
        <v>32.600814226000004</v>
      </c>
      <c r="Q78" s="84">
        <f t="shared" si="1"/>
        <v>1.1468318193223843E-3</v>
      </c>
      <c r="R78" s="84">
        <f>P78/'סכום נכסי הקרן'!$C$42</f>
        <v>1.2447521827179867E-4</v>
      </c>
    </row>
    <row r="79" spans="2:18">
      <c r="B79" s="76" t="s">
        <v>1731</v>
      </c>
      <c r="C79" s="86" t="s">
        <v>1492</v>
      </c>
      <c r="D79" s="73">
        <v>2968</v>
      </c>
      <c r="E79" s="73"/>
      <c r="F79" s="73" t="s">
        <v>393</v>
      </c>
      <c r="G79" s="95">
        <v>41423</v>
      </c>
      <c r="H79" s="73" t="s">
        <v>120</v>
      </c>
      <c r="I79" s="83">
        <v>2.8099999999074878</v>
      </c>
      <c r="J79" s="86" t="s">
        <v>302</v>
      </c>
      <c r="K79" s="86" t="s">
        <v>122</v>
      </c>
      <c r="L79" s="87">
        <v>0.05</v>
      </c>
      <c r="M79" s="87">
        <v>2.519999999881737E-2</v>
      </c>
      <c r="N79" s="83">
        <v>8593.6152160000001</v>
      </c>
      <c r="O79" s="85">
        <v>122.01</v>
      </c>
      <c r="P79" s="83">
        <v>10.485069837000001</v>
      </c>
      <c r="Q79" s="84">
        <f t="shared" si="1"/>
        <v>3.6884390780948724E-4</v>
      </c>
      <c r="R79" s="84">
        <f>P79/'סכום נכסי הקרן'!$C$42</f>
        <v>4.0033704296708974E-5</v>
      </c>
    </row>
    <row r="80" spans="2:18">
      <c r="B80" s="76" t="s">
        <v>1731</v>
      </c>
      <c r="C80" s="86" t="s">
        <v>1492</v>
      </c>
      <c r="D80" s="73">
        <v>4605</v>
      </c>
      <c r="E80" s="73"/>
      <c r="F80" s="73" t="s">
        <v>393</v>
      </c>
      <c r="G80" s="95">
        <v>42352</v>
      </c>
      <c r="H80" s="73" t="s">
        <v>120</v>
      </c>
      <c r="I80" s="83">
        <v>5.030000000028755</v>
      </c>
      <c r="J80" s="86" t="s">
        <v>302</v>
      </c>
      <c r="K80" s="86" t="s">
        <v>122</v>
      </c>
      <c r="L80" s="87">
        <v>0.05</v>
      </c>
      <c r="M80" s="87">
        <v>2.8000000000096656E-2</v>
      </c>
      <c r="N80" s="83">
        <v>32841.514400000007</v>
      </c>
      <c r="O80" s="85">
        <v>126.01</v>
      </c>
      <c r="P80" s="83">
        <v>41.383594527000007</v>
      </c>
      <c r="Q80" s="84">
        <f t="shared" si="1"/>
        <v>1.455792566176113E-3</v>
      </c>
      <c r="R80" s="84">
        <f>P80/'סכום נכסי הקרן'!$C$42</f>
        <v>1.5800930387535215E-4</v>
      </c>
    </row>
    <row r="81" spans="2:18">
      <c r="B81" s="76" t="s">
        <v>1731</v>
      </c>
      <c r="C81" s="86" t="s">
        <v>1492</v>
      </c>
      <c r="D81" s="73">
        <v>4606</v>
      </c>
      <c r="E81" s="73"/>
      <c r="F81" s="73" t="s">
        <v>393</v>
      </c>
      <c r="G81" s="95">
        <v>42352</v>
      </c>
      <c r="H81" s="73" t="s">
        <v>120</v>
      </c>
      <c r="I81" s="83">
        <v>6.770000000001211</v>
      </c>
      <c r="J81" s="86" t="s">
        <v>302</v>
      </c>
      <c r="K81" s="86" t="s">
        <v>122</v>
      </c>
      <c r="L81" s="87">
        <v>4.0999999999999995E-2</v>
      </c>
      <c r="M81" s="87">
        <v>2.7900000000004033E-2</v>
      </c>
      <c r="N81" s="83">
        <v>100422.63866800001</v>
      </c>
      <c r="O81" s="85">
        <v>123.26</v>
      </c>
      <c r="P81" s="83">
        <v>123.78093850500002</v>
      </c>
      <c r="Q81" s="84">
        <f t="shared" si="1"/>
        <v>4.3543672841737727E-3</v>
      </c>
      <c r="R81" s="84">
        <f>P81/'סכום נכסי הקרן'!$C$42</f>
        <v>4.7261578289078292E-4</v>
      </c>
    </row>
    <row r="82" spans="2:18">
      <c r="B82" s="76" t="s">
        <v>1731</v>
      </c>
      <c r="C82" s="86" t="s">
        <v>1492</v>
      </c>
      <c r="D82" s="73">
        <v>5150</v>
      </c>
      <c r="E82" s="73"/>
      <c r="F82" s="73" t="s">
        <v>393</v>
      </c>
      <c r="G82" s="95">
        <v>42631</v>
      </c>
      <c r="H82" s="73" t="s">
        <v>120</v>
      </c>
      <c r="I82" s="83">
        <v>6.7399999999740823</v>
      </c>
      <c r="J82" s="86" t="s">
        <v>302</v>
      </c>
      <c r="K82" s="86" t="s">
        <v>122</v>
      </c>
      <c r="L82" s="87">
        <v>4.0999999999999995E-2</v>
      </c>
      <c r="M82" s="87">
        <v>3.0399999999933827E-2</v>
      </c>
      <c r="N82" s="83">
        <v>29800.493047000004</v>
      </c>
      <c r="O82" s="85">
        <v>121.7</v>
      </c>
      <c r="P82" s="83">
        <v>36.267199481000006</v>
      </c>
      <c r="Q82" s="84">
        <f t="shared" si="1"/>
        <v>1.2758079621628608E-3</v>
      </c>
      <c r="R82" s="84">
        <f>P82/'סכום נכסי הקרן'!$C$42</f>
        <v>1.3847407430407098E-4</v>
      </c>
    </row>
    <row r="83" spans="2:18">
      <c r="B83" s="76" t="s">
        <v>1732</v>
      </c>
      <c r="C83" s="86" t="s">
        <v>1501</v>
      </c>
      <c r="D83" s="73" t="s">
        <v>1533</v>
      </c>
      <c r="E83" s="73"/>
      <c r="F83" s="73" t="s">
        <v>390</v>
      </c>
      <c r="G83" s="95">
        <v>42033</v>
      </c>
      <c r="H83" s="73" t="s">
        <v>299</v>
      </c>
      <c r="I83" s="83">
        <v>3.669999999914991</v>
      </c>
      <c r="J83" s="86" t="s">
        <v>309</v>
      </c>
      <c r="K83" s="86" t="s">
        <v>122</v>
      </c>
      <c r="L83" s="87">
        <v>5.0999999999999997E-2</v>
      </c>
      <c r="M83" s="87">
        <v>2.8499999999499946E-2</v>
      </c>
      <c r="N83" s="83">
        <v>6518.2289120000005</v>
      </c>
      <c r="O83" s="85">
        <v>122.72</v>
      </c>
      <c r="P83" s="83">
        <v>7.9991708040000011</v>
      </c>
      <c r="Q83" s="84">
        <f t="shared" si="1"/>
        <v>2.8139492291899727E-4</v>
      </c>
      <c r="R83" s="84">
        <f>P83/'סכום נכסי הקרן'!$C$42</f>
        <v>3.0542136920838118E-5</v>
      </c>
    </row>
    <row r="84" spans="2:18">
      <c r="B84" s="76" t="s">
        <v>1732</v>
      </c>
      <c r="C84" s="86" t="s">
        <v>1501</v>
      </c>
      <c r="D84" s="73" t="s">
        <v>1534</v>
      </c>
      <c r="E84" s="73"/>
      <c r="F84" s="73" t="s">
        <v>390</v>
      </c>
      <c r="G84" s="95">
        <v>42054</v>
      </c>
      <c r="H84" s="73" t="s">
        <v>299</v>
      </c>
      <c r="I84" s="83">
        <v>3.6700000000875388</v>
      </c>
      <c r="J84" s="86" t="s">
        <v>309</v>
      </c>
      <c r="K84" s="86" t="s">
        <v>122</v>
      </c>
      <c r="L84" s="87">
        <v>5.0999999999999997E-2</v>
      </c>
      <c r="M84" s="87">
        <v>2.8500000000570909E-2</v>
      </c>
      <c r="N84" s="83">
        <v>12732.777794000001</v>
      </c>
      <c r="O84" s="85">
        <v>123.81</v>
      </c>
      <c r="P84" s="83">
        <v>15.764452886000001</v>
      </c>
      <c r="Q84" s="84">
        <f t="shared" si="1"/>
        <v>5.5456210567448878E-4</v>
      </c>
      <c r="R84" s="84">
        <f>P84/'סכום נכסי הקרן'!$C$42</f>
        <v>6.0191248608611853E-5</v>
      </c>
    </row>
    <row r="85" spans="2:18">
      <c r="B85" s="76" t="s">
        <v>1732</v>
      </c>
      <c r="C85" s="86" t="s">
        <v>1501</v>
      </c>
      <c r="D85" s="73" t="s">
        <v>1535</v>
      </c>
      <c r="E85" s="73"/>
      <c r="F85" s="73" t="s">
        <v>390</v>
      </c>
      <c r="G85" s="95">
        <v>42565</v>
      </c>
      <c r="H85" s="73" t="s">
        <v>299</v>
      </c>
      <c r="I85" s="83">
        <v>3.6699999999875779</v>
      </c>
      <c r="J85" s="86" t="s">
        <v>309</v>
      </c>
      <c r="K85" s="86" t="s">
        <v>122</v>
      </c>
      <c r="L85" s="87">
        <v>5.0999999999999997E-2</v>
      </c>
      <c r="M85" s="87">
        <v>2.849999999989648E-2</v>
      </c>
      <c r="N85" s="83">
        <v>15541.487666000003</v>
      </c>
      <c r="O85" s="85">
        <v>124.31</v>
      </c>
      <c r="P85" s="83">
        <v>19.319624372000003</v>
      </c>
      <c r="Q85" s="84">
        <f t="shared" si="1"/>
        <v>6.7962596926476643E-4</v>
      </c>
      <c r="R85" s="84">
        <f>P85/'סכום נכסי הקרן'!$C$42</f>
        <v>7.3765472357925312E-5</v>
      </c>
    </row>
    <row r="86" spans="2:18">
      <c r="B86" s="76" t="s">
        <v>1732</v>
      </c>
      <c r="C86" s="86" t="s">
        <v>1501</v>
      </c>
      <c r="D86" s="73" t="s">
        <v>1536</v>
      </c>
      <c r="E86" s="73"/>
      <c r="F86" s="73" t="s">
        <v>390</v>
      </c>
      <c r="G86" s="95">
        <v>40570</v>
      </c>
      <c r="H86" s="73" t="s">
        <v>299</v>
      </c>
      <c r="I86" s="83">
        <v>3.6900000000157811</v>
      </c>
      <c r="J86" s="86" t="s">
        <v>309</v>
      </c>
      <c r="K86" s="86" t="s">
        <v>122</v>
      </c>
      <c r="L86" s="87">
        <v>5.0999999999999997E-2</v>
      </c>
      <c r="M86" s="87">
        <v>2.5100000000074552E-2</v>
      </c>
      <c r="N86" s="83">
        <v>78802.23647600002</v>
      </c>
      <c r="O86" s="85">
        <v>131.08000000000001</v>
      </c>
      <c r="P86" s="83">
        <v>103.293974273</v>
      </c>
      <c r="Q86" s="84">
        <f t="shared" si="1"/>
        <v>3.6336766198332721E-3</v>
      </c>
      <c r="R86" s="84">
        <f>P86/'סכום נכסי הקרן'!$C$42</f>
        <v>3.9439321682766454E-4</v>
      </c>
    </row>
    <row r="87" spans="2:18">
      <c r="B87" s="76" t="s">
        <v>1732</v>
      </c>
      <c r="C87" s="86" t="s">
        <v>1501</v>
      </c>
      <c r="D87" s="73" t="s">
        <v>1537</v>
      </c>
      <c r="E87" s="73"/>
      <c r="F87" s="73" t="s">
        <v>390</v>
      </c>
      <c r="G87" s="95">
        <v>41207</v>
      </c>
      <c r="H87" s="73" t="s">
        <v>299</v>
      </c>
      <c r="I87" s="83">
        <v>3.6899999998010564</v>
      </c>
      <c r="J87" s="86" t="s">
        <v>309</v>
      </c>
      <c r="K87" s="86" t="s">
        <v>122</v>
      </c>
      <c r="L87" s="87">
        <v>5.0999999999999997E-2</v>
      </c>
      <c r="M87" s="87">
        <v>2.5000000000000001E-2</v>
      </c>
      <c r="N87" s="83">
        <v>1120.120504</v>
      </c>
      <c r="O87" s="85">
        <v>125.65</v>
      </c>
      <c r="P87" s="83">
        <v>1.4074314120000002</v>
      </c>
      <c r="Q87" s="84">
        <f t="shared" si="1"/>
        <v>4.9510638464610972E-5</v>
      </c>
      <c r="R87" s="84">
        <f>P87/'סכום נכסי הקרן'!$C$42</f>
        <v>5.373802353426097E-6</v>
      </c>
    </row>
    <row r="88" spans="2:18">
      <c r="B88" s="76" t="s">
        <v>1732</v>
      </c>
      <c r="C88" s="86" t="s">
        <v>1501</v>
      </c>
      <c r="D88" s="73" t="s">
        <v>1538</v>
      </c>
      <c r="E88" s="73"/>
      <c r="F88" s="73" t="s">
        <v>390</v>
      </c>
      <c r="G88" s="95">
        <v>41239</v>
      </c>
      <c r="H88" s="73" t="s">
        <v>299</v>
      </c>
      <c r="I88" s="83">
        <v>3.6699999999039279</v>
      </c>
      <c r="J88" s="86" t="s">
        <v>309</v>
      </c>
      <c r="K88" s="86" t="s">
        <v>122</v>
      </c>
      <c r="L88" s="87">
        <v>5.0999999999999997E-2</v>
      </c>
      <c r="M88" s="87">
        <v>2.849999999926725E-2</v>
      </c>
      <c r="N88" s="83">
        <v>9878.0866960000021</v>
      </c>
      <c r="O88" s="85">
        <v>124.34</v>
      </c>
      <c r="P88" s="83">
        <v>12.282413754</v>
      </c>
      <c r="Q88" s="84">
        <f t="shared" si="1"/>
        <v>4.3207089287776901E-4</v>
      </c>
      <c r="R88" s="84">
        <f>P88/'סכום נכסי הקרן'!$C$42</f>
        <v>4.6896256097628048E-5</v>
      </c>
    </row>
    <row r="89" spans="2:18">
      <c r="B89" s="76" t="s">
        <v>1732</v>
      </c>
      <c r="C89" s="86" t="s">
        <v>1501</v>
      </c>
      <c r="D89" s="73" t="s">
        <v>1539</v>
      </c>
      <c r="E89" s="73"/>
      <c r="F89" s="73" t="s">
        <v>390</v>
      </c>
      <c r="G89" s="95">
        <v>41269</v>
      </c>
      <c r="H89" s="73" t="s">
        <v>299</v>
      </c>
      <c r="I89" s="83">
        <v>3.6900000003704534</v>
      </c>
      <c r="J89" s="86" t="s">
        <v>309</v>
      </c>
      <c r="K89" s="86" t="s">
        <v>122</v>
      </c>
      <c r="L89" s="87">
        <v>5.0999999999999997E-2</v>
      </c>
      <c r="M89" s="87">
        <v>2.5100000004527768E-2</v>
      </c>
      <c r="N89" s="83">
        <v>2689.3604330000003</v>
      </c>
      <c r="O89" s="85">
        <v>126.47</v>
      </c>
      <c r="P89" s="83">
        <v>3.4012343460000012</v>
      </c>
      <c r="Q89" s="84">
        <f t="shared" si="1"/>
        <v>1.1964866110166338E-4</v>
      </c>
      <c r="R89" s="84">
        <f>P89/'סכום נכסי הקרן'!$C$42</f>
        <v>1.2986466677701575E-5</v>
      </c>
    </row>
    <row r="90" spans="2:18">
      <c r="B90" s="76" t="s">
        <v>1732</v>
      </c>
      <c r="C90" s="86" t="s">
        <v>1501</v>
      </c>
      <c r="D90" s="73" t="s">
        <v>1540</v>
      </c>
      <c r="E90" s="73"/>
      <c r="F90" s="73" t="s">
        <v>390</v>
      </c>
      <c r="G90" s="95">
        <v>41298</v>
      </c>
      <c r="H90" s="73" t="s">
        <v>299</v>
      </c>
      <c r="I90" s="83">
        <v>3.66999999996905</v>
      </c>
      <c r="J90" s="86" t="s">
        <v>309</v>
      </c>
      <c r="K90" s="86" t="s">
        <v>122</v>
      </c>
      <c r="L90" s="87">
        <v>5.0999999999999997E-2</v>
      </c>
      <c r="M90" s="87">
        <v>2.8500000000663231E-2</v>
      </c>
      <c r="N90" s="83">
        <v>5441.8903100000007</v>
      </c>
      <c r="O90" s="85">
        <v>124.68</v>
      </c>
      <c r="P90" s="83">
        <v>6.7849489629999997</v>
      </c>
      <c r="Q90" s="84">
        <f t="shared" si="1"/>
        <v>2.3868101297424364E-4</v>
      </c>
      <c r="R90" s="84">
        <f>P90/'סכום נכסי הקרן'!$C$42</f>
        <v>2.5906040176716868E-5</v>
      </c>
    </row>
    <row r="91" spans="2:18">
      <c r="B91" s="76" t="s">
        <v>1732</v>
      </c>
      <c r="C91" s="86" t="s">
        <v>1501</v>
      </c>
      <c r="D91" s="73" t="s">
        <v>1541</v>
      </c>
      <c r="E91" s="73"/>
      <c r="F91" s="73" t="s">
        <v>390</v>
      </c>
      <c r="G91" s="95">
        <v>41330</v>
      </c>
      <c r="H91" s="73" t="s">
        <v>299</v>
      </c>
      <c r="I91" s="83">
        <v>3.6700000001157802</v>
      </c>
      <c r="J91" s="86" t="s">
        <v>309</v>
      </c>
      <c r="K91" s="86" t="s">
        <v>122</v>
      </c>
      <c r="L91" s="87">
        <v>5.0999999999999997E-2</v>
      </c>
      <c r="M91" s="87">
        <v>2.8500000001043923E-2</v>
      </c>
      <c r="N91" s="83">
        <v>8435.8577250000017</v>
      </c>
      <c r="O91" s="85">
        <v>124.91</v>
      </c>
      <c r="P91" s="83">
        <v>10.537230534000001</v>
      </c>
      <c r="Q91" s="84">
        <f t="shared" si="1"/>
        <v>3.706788174109145E-4</v>
      </c>
      <c r="R91" s="84">
        <f>P91/'סכום נכסי הקרן'!$C$42</f>
        <v>4.0232862333047407E-5</v>
      </c>
    </row>
    <row r="92" spans="2:18">
      <c r="B92" s="76" t="s">
        <v>1732</v>
      </c>
      <c r="C92" s="86" t="s">
        <v>1501</v>
      </c>
      <c r="D92" s="73" t="s">
        <v>1542</v>
      </c>
      <c r="E92" s="73"/>
      <c r="F92" s="73" t="s">
        <v>390</v>
      </c>
      <c r="G92" s="95">
        <v>41389</v>
      </c>
      <c r="H92" s="73" t="s">
        <v>299</v>
      </c>
      <c r="I92" s="83">
        <v>3.6899999998390536</v>
      </c>
      <c r="J92" s="86" t="s">
        <v>309</v>
      </c>
      <c r="K92" s="86" t="s">
        <v>122</v>
      </c>
      <c r="L92" s="87">
        <v>5.0999999999999997E-2</v>
      </c>
      <c r="M92" s="87">
        <v>2.5099999999463506E-2</v>
      </c>
      <c r="N92" s="83">
        <v>3692.5015730000009</v>
      </c>
      <c r="O92" s="85">
        <v>126.2</v>
      </c>
      <c r="P92" s="83">
        <v>4.6599371750000014</v>
      </c>
      <c r="Q92" s="84">
        <f t="shared" si="1"/>
        <v>1.6392732375595552E-4</v>
      </c>
      <c r="R92" s="84">
        <f>P92/'סכום נכסי הקרן'!$C$42</f>
        <v>1.779239907843748E-5</v>
      </c>
    </row>
    <row r="93" spans="2:18">
      <c r="B93" s="76" t="s">
        <v>1732</v>
      </c>
      <c r="C93" s="86" t="s">
        <v>1501</v>
      </c>
      <c r="D93" s="73" t="s">
        <v>1543</v>
      </c>
      <c r="E93" s="73"/>
      <c r="F93" s="73" t="s">
        <v>390</v>
      </c>
      <c r="G93" s="95">
        <v>41422</v>
      </c>
      <c r="H93" s="73" t="s">
        <v>299</v>
      </c>
      <c r="I93" s="83">
        <v>3.6800000003294975</v>
      </c>
      <c r="J93" s="86" t="s">
        <v>309</v>
      </c>
      <c r="K93" s="86" t="s">
        <v>122</v>
      </c>
      <c r="L93" s="87">
        <v>5.0999999999999997E-2</v>
      </c>
      <c r="M93" s="87">
        <v>2.5100000002471239E-2</v>
      </c>
      <c r="N93" s="83">
        <v>1352.3956929999999</v>
      </c>
      <c r="O93" s="85">
        <v>125.67</v>
      </c>
      <c r="P93" s="83">
        <v>1.6995556580000002</v>
      </c>
      <c r="Q93" s="84">
        <f t="shared" si="1"/>
        <v>5.9786988563903107E-5</v>
      </c>
      <c r="R93" s="84">
        <f>P93/'סכום נכסי הקרן'!$C$42</f>
        <v>6.4891803016963204E-6</v>
      </c>
    </row>
    <row r="94" spans="2:18">
      <c r="B94" s="76" t="s">
        <v>1732</v>
      </c>
      <c r="C94" s="86" t="s">
        <v>1501</v>
      </c>
      <c r="D94" s="73" t="s">
        <v>1544</v>
      </c>
      <c r="E94" s="73"/>
      <c r="F94" s="73" t="s">
        <v>390</v>
      </c>
      <c r="G94" s="95">
        <v>41450</v>
      </c>
      <c r="H94" s="73" t="s">
        <v>299</v>
      </c>
      <c r="I94" s="83">
        <v>3.6799999994136097</v>
      </c>
      <c r="J94" s="86" t="s">
        <v>309</v>
      </c>
      <c r="K94" s="86" t="s">
        <v>122</v>
      </c>
      <c r="L94" s="87">
        <v>5.0999999999999997E-2</v>
      </c>
      <c r="M94" s="87">
        <v>2.5199999996567475E-2</v>
      </c>
      <c r="N94" s="83">
        <v>2227.9679350000006</v>
      </c>
      <c r="O94" s="85">
        <v>125.53</v>
      </c>
      <c r="P94" s="83">
        <v>2.7967682479999998</v>
      </c>
      <c r="Q94" s="84">
        <f t="shared" si="1"/>
        <v>9.8384745725734444E-5</v>
      </c>
      <c r="R94" s="84">
        <f>P94/'סכום נכסי הקרן'!$C$42</f>
        <v>1.0678516668697018E-5</v>
      </c>
    </row>
    <row r="95" spans="2:18">
      <c r="B95" s="76" t="s">
        <v>1732</v>
      </c>
      <c r="C95" s="86" t="s">
        <v>1501</v>
      </c>
      <c r="D95" s="73" t="s">
        <v>1545</v>
      </c>
      <c r="E95" s="73"/>
      <c r="F95" s="73" t="s">
        <v>390</v>
      </c>
      <c r="G95" s="95">
        <v>41480</v>
      </c>
      <c r="H95" s="73" t="s">
        <v>299</v>
      </c>
      <c r="I95" s="83">
        <v>3.6800000000657982</v>
      </c>
      <c r="J95" s="86" t="s">
        <v>309</v>
      </c>
      <c r="K95" s="86" t="s">
        <v>122</v>
      </c>
      <c r="L95" s="87">
        <v>5.0999999999999997E-2</v>
      </c>
      <c r="M95" s="87">
        <v>2.57999999998355E-2</v>
      </c>
      <c r="N95" s="83">
        <v>1956.5946300000005</v>
      </c>
      <c r="O95" s="85">
        <v>124.28</v>
      </c>
      <c r="P95" s="83">
        <v>2.4316558380000006</v>
      </c>
      <c r="Q95" s="84">
        <f t="shared" si="1"/>
        <v>8.5540817150369693E-5</v>
      </c>
      <c r="R95" s="84">
        <f>P95/'סכום נכסי הקרן'!$C$42</f>
        <v>9.2844580230007756E-6</v>
      </c>
    </row>
    <row r="96" spans="2:18">
      <c r="B96" s="76" t="s">
        <v>1732</v>
      </c>
      <c r="C96" s="86" t="s">
        <v>1501</v>
      </c>
      <c r="D96" s="73" t="s">
        <v>1546</v>
      </c>
      <c r="E96" s="73"/>
      <c r="F96" s="73" t="s">
        <v>390</v>
      </c>
      <c r="G96" s="95">
        <v>41512</v>
      </c>
      <c r="H96" s="73" t="s">
        <v>299</v>
      </c>
      <c r="I96" s="83">
        <v>3.629999999967104</v>
      </c>
      <c r="J96" s="86" t="s">
        <v>309</v>
      </c>
      <c r="K96" s="86" t="s">
        <v>122</v>
      </c>
      <c r="L96" s="87">
        <v>5.0999999999999997E-2</v>
      </c>
      <c r="M96" s="87">
        <v>3.5799999998848635E-2</v>
      </c>
      <c r="N96" s="83">
        <v>6100.0382410000011</v>
      </c>
      <c r="O96" s="85">
        <v>119.6</v>
      </c>
      <c r="P96" s="83">
        <v>7.2956460480000009</v>
      </c>
      <c r="Q96" s="84">
        <f t="shared" si="1"/>
        <v>2.5664632092799687E-4</v>
      </c>
      <c r="R96" s="84">
        <f>P96/'סכום נכסי הקרן'!$C$42</f>
        <v>2.7855964822324289E-5</v>
      </c>
    </row>
    <row r="97" spans="2:18">
      <c r="B97" s="76" t="s">
        <v>1732</v>
      </c>
      <c r="C97" s="86" t="s">
        <v>1501</v>
      </c>
      <c r="D97" s="73" t="s">
        <v>1547</v>
      </c>
      <c r="E97" s="73"/>
      <c r="F97" s="73" t="s">
        <v>390</v>
      </c>
      <c r="G97" s="95">
        <v>40871</v>
      </c>
      <c r="H97" s="73" t="s">
        <v>299</v>
      </c>
      <c r="I97" s="83">
        <v>3.6600000001538451</v>
      </c>
      <c r="J97" s="86" t="s">
        <v>309</v>
      </c>
      <c r="K97" s="86" t="s">
        <v>122</v>
      </c>
      <c r="L97" s="87">
        <v>5.1879999999999996E-2</v>
      </c>
      <c r="M97" s="87">
        <v>2.8500000000000001E-2</v>
      </c>
      <c r="N97" s="83">
        <v>3069.912601</v>
      </c>
      <c r="O97" s="85">
        <v>127.04</v>
      </c>
      <c r="P97" s="83">
        <v>3.9000169400000009</v>
      </c>
      <c r="Q97" s="84">
        <f t="shared" si="1"/>
        <v>1.3719484095342784E-4</v>
      </c>
      <c r="R97" s="84">
        <f>P97/'סכום נכסי הקרן'!$C$42</f>
        <v>1.489089985620816E-5</v>
      </c>
    </row>
    <row r="98" spans="2:18">
      <c r="B98" s="76" t="s">
        <v>1732</v>
      </c>
      <c r="C98" s="86" t="s">
        <v>1501</v>
      </c>
      <c r="D98" s="73" t="s">
        <v>1548</v>
      </c>
      <c r="E98" s="73"/>
      <c r="F98" s="73" t="s">
        <v>390</v>
      </c>
      <c r="G98" s="95">
        <v>41547</v>
      </c>
      <c r="H98" s="73" t="s">
        <v>299</v>
      </c>
      <c r="I98" s="83">
        <v>3.6299999998460843</v>
      </c>
      <c r="J98" s="86" t="s">
        <v>309</v>
      </c>
      <c r="K98" s="86" t="s">
        <v>122</v>
      </c>
      <c r="L98" s="87">
        <v>5.0999999999999997E-2</v>
      </c>
      <c r="M98" s="87">
        <v>3.5799999997897743E-2</v>
      </c>
      <c r="N98" s="83">
        <v>4463.4516059999996</v>
      </c>
      <c r="O98" s="85">
        <v>119.36</v>
      </c>
      <c r="P98" s="83">
        <v>5.3275760139999999</v>
      </c>
      <c r="Q98" s="84">
        <f t="shared" si="1"/>
        <v>1.8741353054431271E-4</v>
      </c>
      <c r="R98" s="84">
        <f>P98/'סכום נכסי הקרן'!$C$42</f>
        <v>2.0341552901257558E-5</v>
      </c>
    </row>
    <row r="99" spans="2:18">
      <c r="B99" s="76" t="s">
        <v>1732</v>
      </c>
      <c r="C99" s="86" t="s">
        <v>1501</v>
      </c>
      <c r="D99" s="73" t="s">
        <v>1549</v>
      </c>
      <c r="E99" s="73"/>
      <c r="F99" s="73" t="s">
        <v>390</v>
      </c>
      <c r="G99" s="95">
        <v>41571</v>
      </c>
      <c r="H99" s="73" t="s">
        <v>299</v>
      </c>
      <c r="I99" s="83">
        <v>3.6800000000297959</v>
      </c>
      <c r="J99" s="86" t="s">
        <v>309</v>
      </c>
      <c r="K99" s="86" t="s">
        <v>122</v>
      </c>
      <c r="L99" s="87">
        <v>5.0999999999999997E-2</v>
      </c>
      <c r="M99" s="87">
        <v>2.6499999999627554E-2</v>
      </c>
      <c r="N99" s="83">
        <v>2176.3577260000006</v>
      </c>
      <c r="O99" s="85">
        <v>123.37</v>
      </c>
      <c r="P99" s="83">
        <v>2.6849725940000004</v>
      </c>
      <c r="Q99" s="84">
        <f t="shared" si="1"/>
        <v>9.4451996918285845E-5</v>
      </c>
      <c r="R99" s="84">
        <f>P99/'סכום נכסי הקרן'!$C$42</f>
        <v>1.0251662654038997E-5</v>
      </c>
    </row>
    <row r="100" spans="2:18">
      <c r="B100" s="76" t="s">
        <v>1732</v>
      </c>
      <c r="C100" s="86" t="s">
        <v>1501</v>
      </c>
      <c r="D100" s="73" t="s">
        <v>1550</v>
      </c>
      <c r="E100" s="73"/>
      <c r="F100" s="73" t="s">
        <v>390</v>
      </c>
      <c r="G100" s="95">
        <v>41597</v>
      </c>
      <c r="H100" s="73" t="s">
        <v>299</v>
      </c>
      <c r="I100" s="83">
        <v>3.6799999992472867</v>
      </c>
      <c r="J100" s="86" t="s">
        <v>309</v>
      </c>
      <c r="K100" s="86" t="s">
        <v>122</v>
      </c>
      <c r="L100" s="87">
        <v>5.0999999999999997E-2</v>
      </c>
      <c r="M100" s="87">
        <v>2.6699999998118215E-2</v>
      </c>
      <c r="N100" s="83">
        <v>562.06509200000016</v>
      </c>
      <c r="O100" s="85">
        <v>122.91</v>
      </c>
      <c r="P100" s="83">
        <v>0.69083423900000018</v>
      </c>
      <c r="Q100" s="84">
        <f t="shared" si="1"/>
        <v>2.4302174837421954E-5</v>
      </c>
      <c r="R100" s="84">
        <f>P100/'סכום נכסי הקרן'!$C$42</f>
        <v>2.6377176377569206E-6</v>
      </c>
    </row>
    <row r="101" spans="2:18">
      <c r="B101" s="76" t="s">
        <v>1732</v>
      </c>
      <c r="C101" s="86" t="s">
        <v>1501</v>
      </c>
      <c r="D101" s="73" t="s">
        <v>1551</v>
      </c>
      <c r="E101" s="73"/>
      <c r="F101" s="73" t="s">
        <v>390</v>
      </c>
      <c r="G101" s="95">
        <v>41630</v>
      </c>
      <c r="H101" s="73" t="s">
        <v>299</v>
      </c>
      <c r="I101" s="83">
        <v>3.6699999997588781</v>
      </c>
      <c r="J101" s="86" t="s">
        <v>309</v>
      </c>
      <c r="K101" s="86" t="s">
        <v>122</v>
      </c>
      <c r="L101" s="87">
        <v>5.0999999999999997E-2</v>
      </c>
      <c r="M101" s="87">
        <v>2.8499999998788005E-2</v>
      </c>
      <c r="N101" s="83">
        <v>6394.4862500000008</v>
      </c>
      <c r="O101" s="85">
        <v>122.58</v>
      </c>
      <c r="P101" s="83">
        <v>7.8383616670000018</v>
      </c>
      <c r="Q101" s="84">
        <f t="shared" si="1"/>
        <v>2.7573797724055797E-4</v>
      </c>
      <c r="R101" s="84">
        <f>P101/'סכום נכסי הקרן'!$C$42</f>
        <v>2.992814144546712E-5</v>
      </c>
    </row>
    <row r="102" spans="2:18">
      <c r="B102" s="76" t="s">
        <v>1732</v>
      </c>
      <c r="C102" s="86" t="s">
        <v>1501</v>
      </c>
      <c r="D102" s="73" t="s">
        <v>1552</v>
      </c>
      <c r="E102" s="73"/>
      <c r="F102" s="73" t="s">
        <v>390</v>
      </c>
      <c r="G102" s="95">
        <v>41666</v>
      </c>
      <c r="H102" s="73" t="s">
        <v>299</v>
      </c>
      <c r="I102" s="83">
        <v>3.6699999997359272</v>
      </c>
      <c r="J102" s="86" t="s">
        <v>309</v>
      </c>
      <c r="K102" s="86" t="s">
        <v>122</v>
      </c>
      <c r="L102" s="87">
        <v>5.0999999999999997E-2</v>
      </c>
      <c r="M102" s="87">
        <v>2.8500000000000004E-2</v>
      </c>
      <c r="N102" s="83">
        <v>1236.8201890000003</v>
      </c>
      <c r="O102" s="85">
        <v>122.47</v>
      </c>
      <c r="P102" s="83">
        <v>1.51473372</v>
      </c>
      <c r="Q102" s="84">
        <f t="shared" si="1"/>
        <v>5.3285320294581611E-5</v>
      </c>
      <c r="R102" s="84">
        <f>P102/'סכום נכסי הקרן'!$C$42</f>
        <v>5.7835000412438322E-6</v>
      </c>
    </row>
    <row r="103" spans="2:18">
      <c r="B103" s="76" t="s">
        <v>1732</v>
      </c>
      <c r="C103" s="86" t="s">
        <v>1501</v>
      </c>
      <c r="D103" s="73" t="s">
        <v>1553</v>
      </c>
      <c r="E103" s="73"/>
      <c r="F103" s="73" t="s">
        <v>390</v>
      </c>
      <c r="G103" s="95">
        <v>41696</v>
      </c>
      <c r="H103" s="73" t="s">
        <v>299</v>
      </c>
      <c r="I103" s="83">
        <v>3.6699999998499946</v>
      </c>
      <c r="J103" s="86" t="s">
        <v>309</v>
      </c>
      <c r="K103" s="86" t="s">
        <v>122</v>
      </c>
      <c r="L103" s="87">
        <v>5.0999999999999997E-2</v>
      </c>
      <c r="M103" s="87">
        <v>2.8499999999318161E-2</v>
      </c>
      <c r="N103" s="83">
        <v>1190.4389739999999</v>
      </c>
      <c r="O103" s="85">
        <v>123.2</v>
      </c>
      <c r="P103" s="83">
        <v>1.4666208660000002</v>
      </c>
      <c r="Q103" s="84">
        <f t="shared" si="1"/>
        <v>5.1592805760953595E-5</v>
      </c>
      <c r="R103" s="84">
        <f>P103/'סכום נכסי הקרן'!$C$42</f>
        <v>5.5997973287344968E-6</v>
      </c>
    </row>
    <row r="104" spans="2:18">
      <c r="B104" s="76" t="s">
        <v>1732</v>
      </c>
      <c r="C104" s="86" t="s">
        <v>1501</v>
      </c>
      <c r="D104" s="73" t="s">
        <v>1554</v>
      </c>
      <c r="E104" s="73"/>
      <c r="F104" s="73" t="s">
        <v>390</v>
      </c>
      <c r="G104" s="95">
        <v>41725</v>
      </c>
      <c r="H104" s="73" t="s">
        <v>299</v>
      </c>
      <c r="I104" s="83">
        <v>3.6699999997198032</v>
      </c>
      <c r="J104" s="86" t="s">
        <v>309</v>
      </c>
      <c r="K104" s="86" t="s">
        <v>122</v>
      </c>
      <c r="L104" s="87">
        <v>5.0999999999999997E-2</v>
      </c>
      <c r="M104" s="87">
        <v>2.8499999999658302E-2</v>
      </c>
      <c r="N104" s="83">
        <v>2370.7955710000006</v>
      </c>
      <c r="O104" s="85">
        <v>123.44</v>
      </c>
      <c r="P104" s="83">
        <v>2.9265100460000002</v>
      </c>
      <c r="Q104" s="84">
        <f t="shared" si="1"/>
        <v>1.0294880419406044E-4</v>
      </c>
      <c r="R104" s="84">
        <f>P104/'סכום נכסי הקרן'!$C$42</f>
        <v>1.1173891983959723E-5</v>
      </c>
    </row>
    <row r="105" spans="2:18">
      <c r="B105" s="76" t="s">
        <v>1732</v>
      </c>
      <c r="C105" s="86" t="s">
        <v>1501</v>
      </c>
      <c r="D105" s="73" t="s">
        <v>1555</v>
      </c>
      <c r="E105" s="73"/>
      <c r="F105" s="73" t="s">
        <v>390</v>
      </c>
      <c r="G105" s="95">
        <v>41787</v>
      </c>
      <c r="H105" s="73" t="s">
        <v>299</v>
      </c>
      <c r="I105" s="83">
        <v>3.6700000000272444</v>
      </c>
      <c r="J105" s="86" t="s">
        <v>309</v>
      </c>
      <c r="K105" s="86" t="s">
        <v>122</v>
      </c>
      <c r="L105" s="87">
        <v>5.0999999999999997E-2</v>
      </c>
      <c r="M105" s="87">
        <v>2.8499999998637806E-2</v>
      </c>
      <c r="N105" s="83">
        <v>1492.5746980000001</v>
      </c>
      <c r="O105" s="85">
        <v>122.96</v>
      </c>
      <c r="P105" s="83">
        <v>1.8352698850000002</v>
      </c>
      <c r="Q105" s="84">
        <f t="shared" si="1"/>
        <v>6.4561145208561789E-5</v>
      </c>
      <c r="R105" s="84">
        <f>P105/'סכום נכסי הקרן'!$C$42</f>
        <v>7.0073593235853133E-6</v>
      </c>
    </row>
    <row r="106" spans="2:18">
      <c r="B106" s="76" t="s">
        <v>1732</v>
      </c>
      <c r="C106" s="86" t="s">
        <v>1501</v>
      </c>
      <c r="D106" s="73" t="s">
        <v>1556</v>
      </c>
      <c r="E106" s="73"/>
      <c r="F106" s="73" t="s">
        <v>390</v>
      </c>
      <c r="G106" s="95">
        <v>41815</v>
      </c>
      <c r="H106" s="73" t="s">
        <v>299</v>
      </c>
      <c r="I106" s="83">
        <v>3.6700000010476477</v>
      </c>
      <c r="J106" s="86" t="s">
        <v>309</v>
      </c>
      <c r="K106" s="86" t="s">
        <v>122</v>
      </c>
      <c r="L106" s="87">
        <v>5.0999999999999997E-2</v>
      </c>
      <c r="M106" s="87">
        <v>2.8500000003880178E-2</v>
      </c>
      <c r="N106" s="83">
        <v>839.20589300000006</v>
      </c>
      <c r="O106" s="85">
        <v>122.84</v>
      </c>
      <c r="P106" s="83">
        <v>1.0308805760000002</v>
      </c>
      <c r="Q106" s="84">
        <f t="shared" si="1"/>
        <v>3.6264328807325148E-5</v>
      </c>
      <c r="R106" s="84">
        <f>P106/'סכום נכסי הקרן'!$C$42</f>
        <v>3.9360699343337173E-6</v>
      </c>
    </row>
    <row r="107" spans="2:18">
      <c r="B107" s="76" t="s">
        <v>1732</v>
      </c>
      <c r="C107" s="86" t="s">
        <v>1501</v>
      </c>
      <c r="D107" s="73" t="s">
        <v>1557</v>
      </c>
      <c r="E107" s="73"/>
      <c r="F107" s="73" t="s">
        <v>390</v>
      </c>
      <c r="G107" s="95">
        <v>41836</v>
      </c>
      <c r="H107" s="73" t="s">
        <v>299</v>
      </c>
      <c r="I107" s="83">
        <v>3.6699999998985509</v>
      </c>
      <c r="J107" s="86" t="s">
        <v>309</v>
      </c>
      <c r="K107" s="86" t="s">
        <v>122</v>
      </c>
      <c r="L107" s="87">
        <v>5.0999999999999997E-2</v>
      </c>
      <c r="M107" s="87">
        <v>2.8499999999836375E-2</v>
      </c>
      <c r="N107" s="83">
        <v>2494.8607220000004</v>
      </c>
      <c r="O107" s="85">
        <v>122.48</v>
      </c>
      <c r="P107" s="83">
        <v>3.0557054930000001</v>
      </c>
      <c r="Q107" s="84">
        <f t="shared" si="1"/>
        <v>1.0749364312059905E-4</v>
      </c>
      <c r="R107" s="84">
        <f>P107/'סכום נכסי הקרן'!$C$42</f>
        <v>1.1667181242122547E-5</v>
      </c>
    </row>
    <row r="108" spans="2:18">
      <c r="B108" s="76" t="s">
        <v>1732</v>
      </c>
      <c r="C108" s="86" t="s">
        <v>1501</v>
      </c>
      <c r="D108" s="73" t="s">
        <v>1558</v>
      </c>
      <c r="E108" s="73"/>
      <c r="F108" s="73" t="s">
        <v>390</v>
      </c>
      <c r="G108" s="95">
        <v>40903</v>
      </c>
      <c r="H108" s="73" t="s">
        <v>299</v>
      </c>
      <c r="I108" s="83">
        <v>3.6200000002604202</v>
      </c>
      <c r="J108" s="86" t="s">
        <v>309</v>
      </c>
      <c r="K108" s="86" t="s">
        <v>122</v>
      </c>
      <c r="L108" s="87">
        <v>5.2619999999999993E-2</v>
      </c>
      <c r="M108" s="87">
        <v>3.5600000001940385E-2</v>
      </c>
      <c r="N108" s="83">
        <v>3149.7740410000006</v>
      </c>
      <c r="O108" s="85">
        <v>124.35</v>
      </c>
      <c r="P108" s="83">
        <v>3.9167442290000007</v>
      </c>
      <c r="Q108" s="84">
        <f t="shared" si="1"/>
        <v>1.3778327371903964E-4</v>
      </c>
      <c r="R108" s="84">
        <f>P108/'סכום נכסי הקרן'!$C$42</f>
        <v>1.4954767369913075E-5</v>
      </c>
    </row>
    <row r="109" spans="2:18">
      <c r="B109" s="76" t="s">
        <v>1732</v>
      </c>
      <c r="C109" s="86" t="s">
        <v>1501</v>
      </c>
      <c r="D109" s="73" t="s">
        <v>1559</v>
      </c>
      <c r="E109" s="73"/>
      <c r="F109" s="73" t="s">
        <v>390</v>
      </c>
      <c r="G109" s="95">
        <v>41911</v>
      </c>
      <c r="H109" s="73" t="s">
        <v>299</v>
      </c>
      <c r="I109" s="83">
        <v>3.669999999408017</v>
      </c>
      <c r="J109" s="86" t="s">
        <v>309</v>
      </c>
      <c r="K109" s="86" t="s">
        <v>122</v>
      </c>
      <c r="L109" s="87">
        <v>5.0999999999999997E-2</v>
      </c>
      <c r="M109" s="87">
        <v>2.8499999999583109E-2</v>
      </c>
      <c r="N109" s="83">
        <v>979.22941800000012</v>
      </c>
      <c r="O109" s="85">
        <v>122.48</v>
      </c>
      <c r="P109" s="83">
        <v>1.1993602130000001</v>
      </c>
      <c r="Q109" s="84">
        <f t="shared" si="1"/>
        <v>4.2191107423344766E-5</v>
      </c>
      <c r="R109" s="84">
        <f>P109/'סכום נכסי הקרן'!$C$42</f>
        <v>4.5793526279666585E-6</v>
      </c>
    </row>
    <row r="110" spans="2:18">
      <c r="B110" s="76" t="s">
        <v>1732</v>
      </c>
      <c r="C110" s="86" t="s">
        <v>1501</v>
      </c>
      <c r="D110" s="73" t="s">
        <v>1560</v>
      </c>
      <c r="E110" s="73"/>
      <c r="F110" s="73" t="s">
        <v>390</v>
      </c>
      <c r="G110" s="95">
        <v>40933</v>
      </c>
      <c r="H110" s="73" t="s">
        <v>299</v>
      </c>
      <c r="I110" s="83">
        <v>3.6699999999850732</v>
      </c>
      <c r="J110" s="86" t="s">
        <v>309</v>
      </c>
      <c r="K110" s="86" t="s">
        <v>122</v>
      </c>
      <c r="L110" s="87">
        <v>5.1330999999999995E-2</v>
      </c>
      <c r="M110" s="87">
        <v>2.8499999999932153E-2</v>
      </c>
      <c r="N110" s="83">
        <v>11614.963910000002</v>
      </c>
      <c r="O110" s="85">
        <v>126.89</v>
      </c>
      <c r="P110" s="83">
        <v>14.738227466000001</v>
      </c>
      <c r="Q110" s="84">
        <f t="shared" si="1"/>
        <v>5.1846153599869021E-4</v>
      </c>
      <c r="R110" s="84">
        <f>P110/'סכום נכסי הקרן'!$C$42</f>
        <v>5.6272952818051739E-5</v>
      </c>
    </row>
    <row r="111" spans="2:18">
      <c r="B111" s="76" t="s">
        <v>1732</v>
      </c>
      <c r="C111" s="86" t="s">
        <v>1501</v>
      </c>
      <c r="D111" s="73" t="s">
        <v>1561</v>
      </c>
      <c r="E111" s="73"/>
      <c r="F111" s="73" t="s">
        <v>390</v>
      </c>
      <c r="G111" s="95">
        <v>40993</v>
      </c>
      <c r="H111" s="73" t="s">
        <v>299</v>
      </c>
      <c r="I111" s="83">
        <v>3.6699999997984158</v>
      </c>
      <c r="J111" s="86" t="s">
        <v>309</v>
      </c>
      <c r="K111" s="86" t="s">
        <v>122</v>
      </c>
      <c r="L111" s="87">
        <v>5.1451999999999998E-2</v>
      </c>
      <c r="M111" s="87">
        <v>2.8499999998659993E-2</v>
      </c>
      <c r="N111" s="83">
        <v>6759.607132000001</v>
      </c>
      <c r="O111" s="85">
        <v>126.96</v>
      </c>
      <c r="P111" s="83">
        <v>8.5819976189999991</v>
      </c>
      <c r="Q111" s="84">
        <f t="shared" si="1"/>
        <v>3.0189761134765769E-4</v>
      </c>
      <c r="R111" s="84">
        <f>P111/'סכום נכסי הקרן'!$C$42</f>
        <v>3.2767464623050029E-5</v>
      </c>
    </row>
    <row r="112" spans="2:18">
      <c r="B112" s="76" t="s">
        <v>1732</v>
      </c>
      <c r="C112" s="86" t="s">
        <v>1501</v>
      </c>
      <c r="D112" s="73" t="s">
        <v>1562</v>
      </c>
      <c r="E112" s="73"/>
      <c r="F112" s="73" t="s">
        <v>390</v>
      </c>
      <c r="G112" s="95">
        <v>41053</v>
      </c>
      <c r="H112" s="73" t="s">
        <v>299</v>
      </c>
      <c r="I112" s="83">
        <v>3.6699999996241135</v>
      </c>
      <c r="J112" s="86" t="s">
        <v>309</v>
      </c>
      <c r="K112" s="86" t="s">
        <v>122</v>
      </c>
      <c r="L112" s="87">
        <v>5.0999999999999997E-2</v>
      </c>
      <c r="M112" s="87">
        <v>2.8499999997986327E-2</v>
      </c>
      <c r="N112" s="83">
        <v>4761.3084610000005</v>
      </c>
      <c r="O112" s="85">
        <v>125.16</v>
      </c>
      <c r="P112" s="83">
        <v>5.9592539720000017</v>
      </c>
      <c r="Q112" s="84">
        <f t="shared" si="1"/>
        <v>2.0963470504556917E-4</v>
      </c>
      <c r="R112" s="84">
        <f>P112/'סכום נכסי הקרן'!$C$42</f>
        <v>2.2753402223622831E-5</v>
      </c>
    </row>
    <row r="113" spans="2:18">
      <c r="B113" s="76" t="s">
        <v>1732</v>
      </c>
      <c r="C113" s="86" t="s">
        <v>1501</v>
      </c>
      <c r="D113" s="73" t="s">
        <v>1563</v>
      </c>
      <c r="E113" s="73"/>
      <c r="F113" s="73" t="s">
        <v>390</v>
      </c>
      <c r="G113" s="95">
        <v>41085</v>
      </c>
      <c r="H113" s="73" t="s">
        <v>299</v>
      </c>
      <c r="I113" s="83">
        <v>3.6700000001012274</v>
      </c>
      <c r="J113" s="86" t="s">
        <v>309</v>
      </c>
      <c r="K113" s="86" t="s">
        <v>122</v>
      </c>
      <c r="L113" s="87">
        <v>5.0999999999999997E-2</v>
      </c>
      <c r="M113" s="87">
        <v>2.8500000000957555E-2</v>
      </c>
      <c r="N113" s="83">
        <v>8761.1371810000019</v>
      </c>
      <c r="O113" s="85">
        <v>125.16</v>
      </c>
      <c r="P113" s="83">
        <v>10.965439867000001</v>
      </c>
      <c r="Q113" s="84">
        <f t="shared" si="1"/>
        <v>3.8574237027222803E-4</v>
      </c>
      <c r="R113" s="84">
        <f>P113/'סכום נכסי הקרן'!$C$42</f>
        <v>4.1867835307087026E-5</v>
      </c>
    </row>
    <row r="114" spans="2:18">
      <c r="B114" s="76" t="s">
        <v>1732</v>
      </c>
      <c r="C114" s="86" t="s">
        <v>1501</v>
      </c>
      <c r="D114" s="73" t="s">
        <v>1564</v>
      </c>
      <c r="E114" s="73"/>
      <c r="F114" s="73" t="s">
        <v>390</v>
      </c>
      <c r="G114" s="95">
        <v>41115</v>
      </c>
      <c r="H114" s="73" t="s">
        <v>299</v>
      </c>
      <c r="I114" s="83">
        <v>3.6700000001620632</v>
      </c>
      <c r="J114" s="86" t="s">
        <v>309</v>
      </c>
      <c r="K114" s="86" t="s">
        <v>122</v>
      </c>
      <c r="L114" s="87">
        <v>5.0999999999999997E-2</v>
      </c>
      <c r="M114" s="87">
        <v>2.8600000001682179E-2</v>
      </c>
      <c r="N114" s="83">
        <v>3885.1291770000007</v>
      </c>
      <c r="O114" s="85">
        <v>125.47</v>
      </c>
      <c r="P114" s="83">
        <v>4.8746718629999997</v>
      </c>
      <c r="Q114" s="84">
        <f t="shared" si="1"/>
        <v>1.7148126309021484E-4</v>
      </c>
      <c r="R114" s="84">
        <f>P114/'סכום נכסי הקרן'!$C$42</f>
        <v>1.8612291090153223E-5</v>
      </c>
    </row>
    <row r="115" spans="2:18">
      <c r="B115" s="76" t="s">
        <v>1732</v>
      </c>
      <c r="C115" s="86" t="s">
        <v>1501</v>
      </c>
      <c r="D115" s="73" t="s">
        <v>1565</v>
      </c>
      <c r="E115" s="73"/>
      <c r="F115" s="73" t="s">
        <v>390</v>
      </c>
      <c r="G115" s="95">
        <v>41179</v>
      </c>
      <c r="H115" s="73" t="s">
        <v>299</v>
      </c>
      <c r="I115" s="83">
        <v>3.6700000003223758</v>
      </c>
      <c r="J115" s="86" t="s">
        <v>309</v>
      </c>
      <c r="K115" s="86" t="s">
        <v>122</v>
      </c>
      <c r="L115" s="87">
        <v>5.0999999999999997E-2</v>
      </c>
      <c r="M115" s="87">
        <v>2.8500000001315823E-2</v>
      </c>
      <c r="N115" s="83">
        <v>4899.1482230000001</v>
      </c>
      <c r="O115" s="85">
        <v>124.1</v>
      </c>
      <c r="P115" s="83">
        <v>6.079842912000001</v>
      </c>
      <c r="Q115" s="84">
        <f t="shared" si="1"/>
        <v>2.1387678416947225E-4</v>
      </c>
      <c r="R115" s="84">
        <f>P115/'סכום נכסי הקרן'!$C$42</f>
        <v>2.3213830436354207E-5</v>
      </c>
    </row>
    <row r="116" spans="2:18">
      <c r="B116" s="76" t="s">
        <v>1733</v>
      </c>
      <c r="C116" s="86" t="s">
        <v>1492</v>
      </c>
      <c r="D116" s="73">
        <v>9079</v>
      </c>
      <c r="E116" s="73"/>
      <c r="F116" s="73" t="s">
        <v>1531</v>
      </c>
      <c r="G116" s="95">
        <v>44705</v>
      </c>
      <c r="H116" s="73" t="s">
        <v>1491</v>
      </c>
      <c r="I116" s="83">
        <v>7.520000000023666</v>
      </c>
      <c r="J116" s="86" t="s">
        <v>302</v>
      </c>
      <c r="K116" s="86" t="s">
        <v>122</v>
      </c>
      <c r="L116" s="87">
        <v>2.3671999999999999E-2</v>
      </c>
      <c r="M116" s="87">
        <v>2.7000000000069604E-2</v>
      </c>
      <c r="N116" s="83">
        <v>137890.19602600002</v>
      </c>
      <c r="O116" s="85">
        <v>104.19</v>
      </c>
      <c r="P116" s="83">
        <v>143.66779543000004</v>
      </c>
      <c r="Q116" s="84">
        <f t="shared" si="1"/>
        <v>5.0539473667384786E-3</v>
      </c>
      <c r="R116" s="84">
        <f>P116/'סכום נכסי הקרן'!$C$42</f>
        <v>5.4854704151883257E-4</v>
      </c>
    </row>
    <row r="117" spans="2:18">
      <c r="B117" s="76" t="s">
        <v>1733</v>
      </c>
      <c r="C117" s="86" t="s">
        <v>1492</v>
      </c>
      <c r="D117" s="73">
        <v>9017</v>
      </c>
      <c r="E117" s="73"/>
      <c r="F117" s="73" t="s">
        <v>1531</v>
      </c>
      <c r="G117" s="95">
        <v>44651</v>
      </c>
      <c r="H117" s="73" t="s">
        <v>1491</v>
      </c>
      <c r="I117" s="83">
        <v>7.6200000000061401</v>
      </c>
      <c r="J117" s="86" t="s">
        <v>302</v>
      </c>
      <c r="K117" s="86" t="s">
        <v>122</v>
      </c>
      <c r="L117" s="87">
        <v>1.797E-2</v>
      </c>
      <c r="M117" s="87">
        <v>3.8600000000024302E-2</v>
      </c>
      <c r="N117" s="83">
        <v>337846.38451100007</v>
      </c>
      <c r="O117" s="85">
        <v>92.56</v>
      </c>
      <c r="P117" s="83">
        <v>312.71060198400005</v>
      </c>
      <c r="Q117" s="84">
        <f t="shared" si="1"/>
        <v>1.1000537167832291E-2</v>
      </c>
      <c r="R117" s="84">
        <f>P117/'סכום נכסי הקרן'!$C$42</f>
        <v>1.1939800082299932E-3</v>
      </c>
    </row>
    <row r="118" spans="2:18">
      <c r="B118" s="76" t="s">
        <v>1733</v>
      </c>
      <c r="C118" s="86" t="s">
        <v>1492</v>
      </c>
      <c r="D118" s="73">
        <v>9080</v>
      </c>
      <c r="E118" s="73"/>
      <c r="F118" s="73" t="s">
        <v>1531</v>
      </c>
      <c r="G118" s="95">
        <v>44705</v>
      </c>
      <c r="H118" s="73" t="s">
        <v>1491</v>
      </c>
      <c r="I118" s="83">
        <v>7.1600000000281279</v>
      </c>
      <c r="J118" s="86" t="s">
        <v>302</v>
      </c>
      <c r="K118" s="86" t="s">
        <v>122</v>
      </c>
      <c r="L118" s="87">
        <v>2.3184999999999997E-2</v>
      </c>
      <c r="M118" s="87">
        <v>2.8300000000140643E-2</v>
      </c>
      <c r="N118" s="83">
        <v>97995.557450000008</v>
      </c>
      <c r="O118" s="85">
        <v>103.03</v>
      </c>
      <c r="P118" s="83">
        <v>100.96481952600003</v>
      </c>
      <c r="Q118" s="84">
        <f t="shared" si="1"/>
        <v>3.5517415872458025E-3</v>
      </c>
      <c r="R118" s="84">
        <f>P118/'סכום נכסי הקרן'!$C$42</f>
        <v>3.8550012466402166E-4</v>
      </c>
    </row>
    <row r="119" spans="2:18">
      <c r="B119" s="76" t="s">
        <v>1733</v>
      </c>
      <c r="C119" s="86" t="s">
        <v>1492</v>
      </c>
      <c r="D119" s="73">
        <v>9019</v>
      </c>
      <c r="E119" s="73"/>
      <c r="F119" s="73" t="s">
        <v>1531</v>
      </c>
      <c r="G119" s="95">
        <v>44651</v>
      </c>
      <c r="H119" s="73" t="s">
        <v>1491</v>
      </c>
      <c r="I119" s="83">
        <v>7.2100000000141815</v>
      </c>
      <c r="J119" s="86" t="s">
        <v>302</v>
      </c>
      <c r="K119" s="86" t="s">
        <v>122</v>
      </c>
      <c r="L119" s="87">
        <v>1.8769999999999998E-2</v>
      </c>
      <c r="M119" s="87">
        <v>4.0100000000090258E-2</v>
      </c>
      <c r="N119" s="83">
        <v>208697.32254600004</v>
      </c>
      <c r="O119" s="85">
        <v>92.91</v>
      </c>
      <c r="P119" s="83">
        <v>193.90067412500002</v>
      </c>
      <c r="Q119" s="84">
        <f t="shared" si="1"/>
        <v>6.8210401535696444E-3</v>
      </c>
      <c r="R119" s="84">
        <f>P119/'סכום נכסי הקרן'!$C$42</f>
        <v>7.4034435359314813E-4</v>
      </c>
    </row>
    <row r="120" spans="2:18">
      <c r="B120" s="76" t="s">
        <v>1734</v>
      </c>
      <c r="C120" s="86" t="s">
        <v>1492</v>
      </c>
      <c r="D120" s="73">
        <v>4100</v>
      </c>
      <c r="E120" s="73"/>
      <c r="F120" s="73" t="s">
        <v>393</v>
      </c>
      <c r="G120" s="95">
        <v>42052</v>
      </c>
      <c r="H120" s="73" t="s">
        <v>120</v>
      </c>
      <c r="I120" s="83">
        <v>3.909999999950847</v>
      </c>
      <c r="J120" s="86" t="s">
        <v>517</v>
      </c>
      <c r="K120" s="86" t="s">
        <v>122</v>
      </c>
      <c r="L120" s="87">
        <v>2.9779E-2</v>
      </c>
      <c r="M120" s="87">
        <v>2.3099999999780282E-2</v>
      </c>
      <c r="N120" s="83">
        <v>37732.508293000006</v>
      </c>
      <c r="O120" s="85">
        <v>117</v>
      </c>
      <c r="P120" s="83">
        <v>44.147037686999994</v>
      </c>
      <c r="Q120" s="84">
        <f t="shared" si="1"/>
        <v>1.5530050015713389E-3</v>
      </c>
      <c r="R120" s="84">
        <f>P120/'סכום נכסי הקרן'!$C$42</f>
        <v>1.6856057993054879E-4</v>
      </c>
    </row>
    <row r="121" spans="2:18">
      <c r="B121" s="76" t="s">
        <v>1735</v>
      </c>
      <c r="C121" s="86" t="s">
        <v>1501</v>
      </c>
      <c r="D121" s="73" t="s">
        <v>1566</v>
      </c>
      <c r="E121" s="73"/>
      <c r="F121" s="73" t="s">
        <v>393</v>
      </c>
      <c r="G121" s="95">
        <v>41767</v>
      </c>
      <c r="H121" s="73" t="s">
        <v>120</v>
      </c>
      <c r="I121" s="83">
        <v>4.4800000005860827</v>
      </c>
      <c r="J121" s="86" t="s">
        <v>517</v>
      </c>
      <c r="K121" s="86" t="s">
        <v>122</v>
      </c>
      <c r="L121" s="87">
        <v>5.3499999999999999E-2</v>
      </c>
      <c r="M121" s="87">
        <v>2.7900000004761928E-2</v>
      </c>
      <c r="N121" s="83">
        <v>2185.9129630000007</v>
      </c>
      <c r="O121" s="85">
        <v>124.89</v>
      </c>
      <c r="P121" s="83">
        <v>2.7299867300000007</v>
      </c>
      <c r="Q121" s="84">
        <f t="shared" si="1"/>
        <v>9.6035504714325317E-5</v>
      </c>
      <c r="R121" s="84">
        <f>P121/'סכום נכסי הקרן'!$C$42</f>
        <v>1.0423533956549221E-5</v>
      </c>
    </row>
    <row r="122" spans="2:18">
      <c r="B122" s="76" t="s">
        <v>1735</v>
      </c>
      <c r="C122" s="86" t="s">
        <v>1501</v>
      </c>
      <c r="D122" s="73" t="s">
        <v>1567</v>
      </c>
      <c r="E122" s="73"/>
      <c r="F122" s="73" t="s">
        <v>393</v>
      </c>
      <c r="G122" s="95">
        <v>41269</v>
      </c>
      <c r="H122" s="73" t="s">
        <v>120</v>
      </c>
      <c r="I122" s="83">
        <v>4.5200000001443987</v>
      </c>
      <c r="J122" s="86" t="s">
        <v>517</v>
      </c>
      <c r="K122" s="86" t="s">
        <v>122</v>
      </c>
      <c r="L122" s="87">
        <v>5.3499999999999999E-2</v>
      </c>
      <c r="M122" s="87">
        <v>2.1900000000445941E-2</v>
      </c>
      <c r="N122" s="83">
        <v>10856.464854000002</v>
      </c>
      <c r="O122" s="85">
        <v>130.13</v>
      </c>
      <c r="P122" s="83">
        <v>14.127517223000002</v>
      </c>
      <c r="Q122" s="84">
        <f t="shared" si="1"/>
        <v>4.9697796401784288E-4</v>
      </c>
      <c r="R122" s="84">
        <f>P122/'סכום נכסי הקרן'!$C$42</f>
        <v>5.3941161646479667E-5</v>
      </c>
    </row>
    <row r="123" spans="2:18">
      <c r="B123" s="76" t="s">
        <v>1735</v>
      </c>
      <c r="C123" s="86" t="s">
        <v>1501</v>
      </c>
      <c r="D123" s="73" t="s">
        <v>1568</v>
      </c>
      <c r="E123" s="73"/>
      <c r="F123" s="73" t="s">
        <v>393</v>
      </c>
      <c r="G123" s="95">
        <v>41767</v>
      </c>
      <c r="H123" s="73" t="s">
        <v>120</v>
      </c>
      <c r="I123" s="83">
        <v>4.4799999990826169</v>
      </c>
      <c r="J123" s="86" t="s">
        <v>517</v>
      </c>
      <c r="K123" s="86" t="s">
        <v>122</v>
      </c>
      <c r="L123" s="87">
        <v>5.3499999999999999E-2</v>
      </c>
      <c r="M123" s="87">
        <v>2.7899999996115161E-2</v>
      </c>
      <c r="N123" s="83">
        <v>1710.7146030000001</v>
      </c>
      <c r="O123" s="85">
        <v>124.89</v>
      </c>
      <c r="P123" s="83">
        <v>2.1365114770000004</v>
      </c>
      <c r="Q123" s="84">
        <f t="shared" si="1"/>
        <v>7.5158225410730704E-5</v>
      </c>
      <c r="R123" s="84">
        <f>P123/'סכום נכסי הקרן'!$C$42</f>
        <v>8.1575487837871764E-6</v>
      </c>
    </row>
    <row r="124" spans="2:18">
      <c r="B124" s="76" t="s">
        <v>1735</v>
      </c>
      <c r="C124" s="86" t="s">
        <v>1501</v>
      </c>
      <c r="D124" s="73" t="s">
        <v>1569</v>
      </c>
      <c r="E124" s="73"/>
      <c r="F124" s="73" t="s">
        <v>393</v>
      </c>
      <c r="G124" s="95">
        <v>41767</v>
      </c>
      <c r="H124" s="73" t="s">
        <v>120</v>
      </c>
      <c r="I124" s="83">
        <v>4.4799999993113513</v>
      </c>
      <c r="J124" s="86" t="s">
        <v>517</v>
      </c>
      <c r="K124" s="86" t="s">
        <v>122</v>
      </c>
      <c r="L124" s="87">
        <v>5.3499999999999999E-2</v>
      </c>
      <c r="M124" s="87">
        <v>2.7899999997289364E-2</v>
      </c>
      <c r="N124" s="83">
        <v>2185.9128690000002</v>
      </c>
      <c r="O124" s="85">
        <v>124.89</v>
      </c>
      <c r="P124" s="83">
        <v>2.7299866060000002</v>
      </c>
      <c r="Q124" s="84">
        <f t="shared" si="1"/>
        <v>9.6035500352251871E-5</v>
      </c>
      <c r="R124" s="84">
        <f>P124/'סכום נכסי הקרן'!$C$42</f>
        <v>1.0423533483097023E-5</v>
      </c>
    </row>
    <row r="125" spans="2:18">
      <c r="B125" s="76" t="s">
        <v>1735</v>
      </c>
      <c r="C125" s="86" t="s">
        <v>1501</v>
      </c>
      <c r="D125" s="73" t="s">
        <v>1570</v>
      </c>
      <c r="E125" s="73"/>
      <c r="F125" s="73" t="s">
        <v>393</v>
      </c>
      <c r="G125" s="95">
        <v>41269</v>
      </c>
      <c r="H125" s="73" t="s">
        <v>120</v>
      </c>
      <c r="I125" s="83">
        <v>4.519999999917391</v>
      </c>
      <c r="J125" s="86" t="s">
        <v>517</v>
      </c>
      <c r="K125" s="86" t="s">
        <v>122</v>
      </c>
      <c r="L125" s="87">
        <v>5.3499999999999999E-2</v>
      </c>
      <c r="M125" s="87">
        <v>2.1899999999813468E-2</v>
      </c>
      <c r="N125" s="83">
        <v>11534.993263000004</v>
      </c>
      <c r="O125" s="85">
        <v>130.13</v>
      </c>
      <c r="P125" s="83">
        <v>15.010486212000002</v>
      </c>
      <c r="Q125" s="84">
        <f t="shared" si="1"/>
        <v>5.2803905730957191E-4</v>
      </c>
      <c r="R125" s="84">
        <f>P125/'סכום נכסי הקרן'!$C$42</f>
        <v>5.7312481051911876E-5</v>
      </c>
    </row>
    <row r="126" spans="2:18">
      <c r="B126" s="76" t="s">
        <v>1735</v>
      </c>
      <c r="C126" s="86" t="s">
        <v>1501</v>
      </c>
      <c r="D126" s="73" t="s">
        <v>1571</v>
      </c>
      <c r="E126" s="73"/>
      <c r="F126" s="73" t="s">
        <v>393</v>
      </c>
      <c r="G126" s="95">
        <v>41281</v>
      </c>
      <c r="H126" s="73" t="s">
        <v>120</v>
      </c>
      <c r="I126" s="83">
        <v>4.5200000000719429</v>
      </c>
      <c r="J126" s="86" t="s">
        <v>517</v>
      </c>
      <c r="K126" s="86" t="s">
        <v>122</v>
      </c>
      <c r="L126" s="87">
        <v>5.3499999999999999E-2</v>
      </c>
      <c r="M126" s="87">
        <v>2.2000000000317398E-2</v>
      </c>
      <c r="N126" s="83">
        <v>14532.427469000002</v>
      </c>
      <c r="O126" s="85">
        <v>130.08000000000001</v>
      </c>
      <c r="P126" s="83">
        <v>18.903780957000002</v>
      </c>
      <c r="Q126" s="84">
        <f t="shared" si="1"/>
        <v>6.6499742480966072E-4</v>
      </c>
      <c r="R126" s="84">
        <f>P126/'סכום נכסי הקרן'!$C$42</f>
        <v>7.2177714472794523E-5</v>
      </c>
    </row>
    <row r="127" spans="2:18">
      <c r="B127" s="76" t="s">
        <v>1735</v>
      </c>
      <c r="C127" s="86" t="s">
        <v>1501</v>
      </c>
      <c r="D127" s="73" t="s">
        <v>1572</v>
      </c>
      <c r="E127" s="73"/>
      <c r="F127" s="73" t="s">
        <v>393</v>
      </c>
      <c r="G127" s="95">
        <v>41767</v>
      </c>
      <c r="H127" s="73" t="s">
        <v>120</v>
      </c>
      <c r="I127" s="83">
        <v>4.4800000003619607</v>
      </c>
      <c r="J127" s="86" t="s">
        <v>517</v>
      </c>
      <c r="K127" s="86" t="s">
        <v>122</v>
      </c>
      <c r="L127" s="87">
        <v>5.3499999999999999E-2</v>
      </c>
      <c r="M127" s="87">
        <v>2.7900000002121842E-2</v>
      </c>
      <c r="N127" s="83">
        <v>2566.0716500000003</v>
      </c>
      <c r="O127" s="85">
        <v>124.89</v>
      </c>
      <c r="P127" s="83">
        <v>3.2047669080000003</v>
      </c>
      <c r="Q127" s="84">
        <f t="shared" si="1"/>
        <v>1.1273732729885751E-4</v>
      </c>
      <c r="R127" s="84">
        <f>P127/'סכום נכסי הקרן'!$C$42</f>
        <v>1.2236322001595682E-5</v>
      </c>
    </row>
    <row r="128" spans="2:18">
      <c r="B128" s="76" t="s">
        <v>1735</v>
      </c>
      <c r="C128" s="86" t="s">
        <v>1501</v>
      </c>
      <c r="D128" s="73" t="s">
        <v>1573</v>
      </c>
      <c r="E128" s="73"/>
      <c r="F128" s="73" t="s">
        <v>393</v>
      </c>
      <c r="G128" s="95">
        <v>41281</v>
      </c>
      <c r="H128" s="73" t="s">
        <v>120</v>
      </c>
      <c r="I128" s="83">
        <v>4.5199999999764993</v>
      </c>
      <c r="J128" s="86" t="s">
        <v>517</v>
      </c>
      <c r="K128" s="86" t="s">
        <v>122</v>
      </c>
      <c r="L128" s="87">
        <v>5.3499999999999999E-2</v>
      </c>
      <c r="M128" s="87">
        <v>2.1999999999853127E-2</v>
      </c>
      <c r="N128" s="83">
        <v>10468.274049000001</v>
      </c>
      <c r="O128" s="85">
        <v>130.08000000000001</v>
      </c>
      <c r="P128" s="83">
        <v>13.617130391000002</v>
      </c>
      <c r="Q128" s="84">
        <f t="shared" si="1"/>
        <v>4.7902357014770647E-4</v>
      </c>
      <c r="R128" s="84">
        <f>P128/'סכום נכסי הקרן'!$C$42</f>
        <v>5.1992421597355842E-5</v>
      </c>
    </row>
    <row r="129" spans="2:18">
      <c r="B129" s="76" t="s">
        <v>1735</v>
      </c>
      <c r="C129" s="86" t="s">
        <v>1501</v>
      </c>
      <c r="D129" s="73" t="s">
        <v>1574</v>
      </c>
      <c r="E129" s="73"/>
      <c r="F129" s="73" t="s">
        <v>393</v>
      </c>
      <c r="G129" s="95">
        <v>41767</v>
      </c>
      <c r="H129" s="73" t="s">
        <v>120</v>
      </c>
      <c r="I129" s="83">
        <v>4.4799999996322821</v>
      </c>
      <c r="J129" s="86" t="s">
        <v>517</v>
      </c>
      <c r="K129" s="86" t="s">
        <v>122</v>
      </c>
      <c r="L129" s="87">
        <v>5.3499999999999999E-2</v>
      </c>
      <c r="M129" s="87">
        <v>2.7899999998735967E-2</v>
      </c>
      <c r="N129" s="83">
        <v>2090.3940339999999</v>
      </c>
      <c r="O129" s="85">
        <v>124.89</v>
      </c>
      <c r="P129" s="83">
        <v>2.6106931270000007</v>
      </c>
      <c r="Q129" s="84">
        <f t="shared" si="1"/>
        <v>9.1838992970367007E-5</v>
      </c>
      <c r="R129" s="84">
        <f>P129/'סכום נכסי הקרן'!$C$42</f>
        <v>9.9680515514499105E-6</v>
      </c>
    </row>
    <row r="130" spans="2:18">
      <c r="B130" s="76" t="s">
        <v>1735</v>
      </c>
      <c r="C130" s="86" t="s">
        <v>1501</v>
      </c>
      <c r="D130" s="73" t="s">
        <v>1575</v>
      </c>
      <c r="E130" s="73"/>
      <c r="F130" s="73" t="s">
        <v>393</v>
      </c>
      <c r="G130" s="95">
        <v>41281</v>
      </c>
      <c r="H130" s="73" t="s">
        <v>120</v>
      </c>
      <c r="I130" s="83">
        <v>4.5199999999633116</v>
      </c>
      <c r="J130" s="86" t="s">
        <v>517</v>
      </c>
      <c r="K130" s="86" t="s">
        <v>122</v>
      </c>
      <c r="L130" s="87">
        <v>5.3499999999999999E-2</v>
      </c>
      <c r="M130" s="87">
        <v>2.2000000000000006E-2</v>
      </c>
      <c r="N130" s="83">
        <v>12572.192229000002</v>
      </c>
      <c r="O130" s="85">
        <v>130.08000000000001</v>
      </c>
      <c r="P130" s="83">
        <v>16.353907055000001</v>
      </c>
      <c r="Q130" s="84">
        <f t="shared" si="1"/>
        <v>5.752979312386951E-4</v>
      </c>
      <c r="R130" s="84">
        <f>P130/'סכום נכסי הקרן'!$C$42</f>
        <v>6.2441880627764931E-5</v>
      </c>
    </row>
    <row r="131" spans="2:18">
      <c r="B131" s="76" t="s">
        <v>1736</v>
      </c>
      <c r="C131" s="86" t="s">
        <v>1492</v>
      </c>
      <c r="D131" s="73">
        <v>9533</v>
      </c>
      <c r="E131" s="73"/>
      <c r="F131" s="73" t="s">
        <v>1531</v>
      </c>
      <c r="G131" s="95">
        <v>45015</v>
      </c>
      <c r="H131" s="73" t="s">
        <v>1491</v>
      </c>
      <c r="I131" s="83">
        <v>3.8700000000153607</v>
      </c>
      <c r="J131" s="86" t="s">
        <v>481</v>
      </c>
      <c r="K131" s="86" t="s">
        <v>122</v>
      </c>
      <c r="L131" s="87">
        <v>3.3593000000000005E-2</v>
      </c>
      <c r="M131" s="87">
        <v>3.4200000000144358E-2</v>
      </c>
      <c r="N131" s="83">
        <v>105037.80331500001</v>
      </c>
      <c r="O131" s="85">
        <v>102.88</v>
      </c>
      <c r="P131" s="83">
        <v>108.06289148200003</v>
      </c>
      <c r="Q131" s="84">
        <f t="shared" si="1"/>
        <v>3.8014376444838018E-3</v>
      </c>
      <c r="R131" s="84">
        <f>P131/'סכום נכסי הקרן'!$C$42</f>
        <v>4.1260171942503199E-4</v>
      </c>
    </row>
    <row r="132" spans="2:18">
      <c r="B132" s="76" t="s">
        <v>1737</v>
      </c>
      <c r="C132" s="86" t="s">
        <v>1501</v>
      </c>
      <c r="D132" s="73" t="s">
        <v>1576</v>
      </c>
      <c r="E132" s="73"/>
      <c r="F132" s="73" t="s">
        <v>1531</v>
      </c>
      <c r="G132" s="95">
        <v>44748</v>
      </c>
      <c r="H132" s="73" t="s">
        <v>1491</v>
      </c>
      <c r="I132" s="83">
        <v>1.6399999999997084</v>
      </c>
      <c r="J132" s="86" t="s">
        <v>302</v>
      </c>
      <c r="K132" s="86" t="s">
        <v>122</v>
      </c>
      <c r="L132" s="87">
        <v>7.5660000000000005E-2</v>
      </c>
      <c r="M132" s="87">
        <v>8.210000000000249E-2</v>
      </c>
      <c r="N132" s="83">
        <v>1083805.9111130002</v>
      </c>
      <c r="O132" s="85">
        <v>101.1</v>
      </c>
      <c r="P132" s="83">
        <v>1095.7266132129998</v>
      </c>
      <c r="Q132" s="84">
        <f t="shared" si="1"/>
        <v>3.854548345325793E-2</v>
      </c>
      <c r="R132" s="84">
        <f>P132/'סכום נכסי הקרן'!$C$42</f>
        <v>4.1836626656131673E-3</v>
      </c>
    </row>
    <row r="133" spans="2:18">
      <c r="B133" s="76" t="s">
        <v>1738</v>
      </c>
      <c r="C133" s="86" t="s">
        <v>1501</v>
      </c>
      <c r="D133" s="73">
        <v>7127</v>
      </c>
      <c r="E133" s="73"/>
      <c r="F133" s="73" t="s">
        <v>1531</v>
      </c>
      <c r="G133" s="95">
        <v>43631</v>
      </c>
      <c r="H133" s="73" t="s">
        <v>1491</v>
      </c>
      <c r="I133" s="83">
        <v>4.8499999999730283</v>
      </c>
      <c r="J133" s="86" t="s">
        <v>302</v>
      </c>
      <c r="K133" s="86" t="s">
        <v>122</v>
      </c>
      <c r="L133" s="87">
        <v>3.1E-2</v>
      </c>
      <c r="M133" s="87">
        <v>2.9499999999822387E-2</v>
      </c>
      <c r="N133" s="83">
        <v>67761.13904200001</v>
      </c>
      <c r="O133" s="85">
        <v>112.17</v>
      </c>
      <c r="P133" s="83">
        <v>76.007670433000015</v>
      </c>
      <c r="Q133" s="84">
        <f t="shared" si="1"/>
        <v>2.673798708242533E-3</v>
      </c>
      <c r="R133" s="84">
        <f>P133/'סכום נכסי הקרן'!$C$42</f>
        <v>2.9020966476147583E-4</v>
      </c>
    </row>
    <row r="134" spans="2:18">
      <c r="B134" s="76" t="s">
        <v>1738</v>
      </c>
      <c r="C134" s="86" t="s">
        <v>1501</v>
      </c>
      <c r="D134" s="73">
        <v>7128</v>
      </c>
      <c r="E134" s="73"/>
      <c r="F134" s="73" t="s">
        <v>1531</v>
      </c>
      <c r="G134" s="95">
        <v>43634</v>
      </c>
      <c r="H134" s="73" t="s">
        <v>1491</v>
      </c>
      <c r="I134" s="83">
        <v>4.8600000000361199</v>
      </c>
      <c r="J134" s="86" t="s">
        <v>302</v>
      </c>
      <c r="K134" s="86" t="s">
        <v>122</v>
      </c>
      <c r="L134" s="87">
        <v>2.4900000000000002E-2</v>
      </c>
      <c r="M134" s="87">
        <v>2.9600000000329516E-2</v>
      </c>
      <c r="N134" s="83">
        <v>28484.980655000007</v>
      </c>
      <c r="O134" s="85">
        <v>110.8</v>
      </c>
      <c r="P134" s="83">
        <v>31.561357551000008</v>
      </c>
      <c r="Q134" s="84">
        <f t="shared" si="1"/>
        <v>1.1102658004053989E-3</v>
      </c>
      <c r="R134" s="84">
        <f>P134/'סכום נכסי הקרן'!$C$42</f>
        <v>1.2050640339472993E-4</v>
      </c>
    </row>
    <row r="135" spans="2:18">
      <c r="B135" s="76" t="s">
        <v>1738</v>
      </c>
      <c r="C135" s="86" t="s">
        <v>1501</v>
      </c>
      <c r="D135" s="73">
        <v>7130</v>
      </c>
      <c r="E135" s="73"/>
      <c r="F135" s="73" t="s">
        <v>1531</v>
      </c>
      <c r="G135" s="95">
        <v>43634</v>
      </c>
      <c r="H135" s="73" t="s">
        <v>1491</v>
      </c>
      <c r="I135" s="83">
        <v>5.1300000000405319</v>
      </c>
      <c r="J135" s="86" t="s">
        <v>302</v>
      </c>
      <c r="K135" s="86" t="s">
        <v>122</v>
      </c>
      <c r="L135" s="87">
        <v>3.6000000000000004E-2</v>
      </c>
      <c r="M135" s="87">
        <v>2.980000000022108E-2</v>
      </c>
      <c r="N135" s="83">
        <v>18867.916601000004</v>
      </c>
      <c r="O135" s="85">
        <v>115.07</v>
      </c>
      <c r="P135" s="83">
        <v>21.711311124000005</v>
      </c>
      <c r="Q135" s="84">
        <f t="shared" si="1"/>
        <v>7.637607534462578E-4</v>
      </c>
      <c r="R135" s="84">
        <f>P135/'סכום נכסי הקרן'!$C$42</f>
        <v>8.2897321900981852E-5</v>
      </c>
    </row>
    <row r="136" spans="2:18">
      <c r="B136" s="76" t="s">
        <v>1731</v>
      </c>
      <c r="C136" s="86" t="s">
        <v>1492</v>
      </c>
      <c r="D136" s="73">
        <v>9922</v>
      </c>
      <c r="E136" s="73"/>
      <c r="F136" s="73" t="s">
        <v>393</v>
      </c>
      <c r="G136" s="95">
        <v>40489</v>
      </c>
      <c r="H136" s="73" t="s">
        <v>120</v>
      </c>
      <c r="I136" s="83">
        <v>1.729999999939257</v>
      </c>
      <c r="J136" s="86" t="s">
        <v>302</v>
      </c>
      <c r="K136" s="86" t="s">
        <v>122</v>
      </c>
      <c r="L136" s="87">
        <v>5.7000000000000002E-2</v>
      </c>
      <c r="M136" s="87">
        <v>2.6499999999281286E-2</v>
      </c>
      <c r="N136" s="83">
        <v>17302.857021</v>
      </c>
      <c r="O136" s="85">
        <v>124.64</v>
      </c>
      <c r="P136" s="83">
        <v>21.566280847000005</v>
      </c>
      <c r="Q136" s="84">
        <f t="shared" si="1"/>
        <v>7.5865887668711575E-4</v>
      </c>
      <c r="R136" s="84">
        <f>P136/'סכום נכסי הקרן'!$C$42</f>
        <v>8.2343572682927143E-5</v>
      </c>
    </row>
    <row r="137" spans="2:18">
      <c r="B137" s="76" t="s">
        <v>1739</v>
      </c>
      <c r="C137" s="86" t="s">
        <v>1501</v>
      </c>
      <c r="D137" s="73" t="s">
        <v>1577</v>
      </c>
      <c r="E137" s="73"/>
      <c r="F137" s="73" t="s">
        <v>434</v>
      </c>
      <c r="G137" s="95">
        <v>43801</v>
      </c>
      <c r="H137" s="73" t="s">
        <v>299</v>
      </c>
      <c r="I137" s="83">
        <v>4.6000000000007946</v>
      </c>
      <c r="J137" s="86" t="s">
        <v>309</v>
      </c>
      <c r="K137" s="86" t="s">
        <v>123</v>
      </c>
      <c r="L137" s="87">
        <v>2.3629999999999998E-2</v>
      </c>
      <c r="M137" s="87">
        <v>5.9300000000025256E-2</v>
      </c>
      <c r="N137" s="83">
        <v>145570.78508400003</v>
      </c>
      <c r="O137" s="85">
        <v>85.19</v>
      </c>
      <c r="P137" s="83">
        <v>502.63201816100008</v>
      </c>
      <c r="Q137" s="84">
        <f t="shared" si="1"/>
        <v>1.7681594939353996E-2</v>
      </c>
      <c r="R137" s="84">
        <f>P137/'סכום נכסי הקרן'!$C$42</f>
        <v>1.9191309068927406E-3</v>
      </c>
    </row>
    <row r="138" spans="2:18">
      <c r="B138" s="76" t="s">
        <v>1740</v>
      </c>
      <c r="C138" s="86" t="s">
        <v>1501</v>
      </c>
      <c r="D138" s="73">
        <v>9365</v>
      </c>
      <c r="E138" s="73"/>
      <c r="F138" s="73" t="s">
        <v>286</v>
      </c>
      <c r="G138" s="95">
        <v>44906</v>
      </c>
      <c r="H138" s="73" t="s">
        <v>1491</v>
      </c>
      <c r="I138" s="83">
        <v>1.9800000008107881</v>
      </c>
      <c r="J138" s="86" t="s">
        <v>302</v>
      </c>
      <c r="K138" s="86" t="s">
        <v>122</v>
      </c>
      <c r="L138" s="87">
        <v>7.6799999999999993E-2</v>
      </c>
      <c r="M138" s="87">
        <v>7.7000000003923152E-2</v>
      </c>
      <c r="N138" s="83">
        <v>759.82509000000016</v>
      </c>
      <c r="O138" s="85">
        <v>100.64</v>
      </c>
      <c r="P138" s="83">
        <v>0.76468798100000013</v>
      </c>
      <c r="Q138" s="84">
        <f t="shared" si="1"/>
        <v>2.6900202626374453E-5</v>
      </c>
      <c r="R138" s="84">
        <f>P138/'סכום נכסי הקרן'!$C$42</f>
        <v>2.9197032529599747E-6</v>
      </c>
    </row>
    <row r="139" spans="2:18">
      <c r="B139" s="76" t="s">
        <v>1740</v>
      </c>
      <c r="C139" s="86" t="s">
        <v>1501</v>
      </c>
      <c r="D139" s="73">
        <v>9509</v>
      </c>
      <c r="E139" s="73"/>
      <c r="F139" s="73" t="s">
        <v>286</v>
      </c>
      <c r="G139" s="95">
        <v>44991</v>
      </c>
      <c r="H139" s="73" t="s">
        <v>1491</v>
      </c>
      <c r="I139" s="83">
        <v>1.9800000000226097</v>
      </c>
      <c r="J139" s="86" t="s">
        <v>302</v>
      </c>
      <c r="K139" s="86" t="s">
        <v>122</v>
      </c>
      <c r="L139" s="87">
        <v>7.6799999999999993E-2</v>
      </c>
      <c r="M139" s="87">
        <v>7.3900000000717739E-2</v>
      </c>
      <c r="N139" s="83">
        <v>37577.718505000004</v>
      </c>
      <c r="O139" s="85">
        <v>101.22</v>
      </c>
      <c r="P139" s="83">
        <v>38.03617069300001</v>
      </c>
      <c r="Q139" s="84">
        <f t="shared" ref="Q139:Q202" si="2">IFERROR(P139/$P$10,0)</f>
        <v>1.3380368518869994E-3</v>
      </c>
      <c r="R139" s="84">
        <f>P139/'סכום נכסי הקרן'!$C$42</f>
        <v>1.4522829449635743E-4</v>
      </c>
    </row>
    <row r="140" spans="2:18">
      <c r="B140" s="76" t="s">
        <v>1740</v>
      </c>
      <c r="C140" s="86" t="s">
        <v>1501</v>
      </c>
      <c r="D140" s="73">
        <v>9316</v>
      </c>
      <c r="E140" s="73"/>
      <c r="F140" s="73" t="s">
        <v>286</v>
      </c>
      <c r="G140" s="95">
        <v>44885</v>
      </c>
      <c r="H140" s="73" t="s">
        <v>1491</v>
      </c>
      <c r="I140" s="83">
        <v>1.9799999999985034</v>
      </c>
      <c r="J140" s="86" t="s">
        <v>302</v>
      </c>
      <c r="K140" s="86" t="s">
        <v>122</v>
      </c>
      <c r="L140" s="87">
        <v>7.6799999999999993E-2</v>
      </c>
      <c r="M140" s="87">
        <v>8.039999999992789E-2</v>
      </c>
      <c r="N140" s="83">
        <v>293974.70583000005</v>
      </c>
      <c r="O140" s="85">
        <v>100.01</v>
      </c>
      <c r="P140" s="83">
        <v>294.00413557800005</v>
      </c>
      <c r="Q140" s="84">
        <f t="shared" si="2"/>
        <v>1.0342480876576333E-2</v>
      </c>
      <c r="R140" s="84">
        <f>P140/'סכום נכסי הקרן'!$C$42</f>
        <v>1.1225556728487042E-3</v>
      </c>
    </row>
    <row r="141" spans="2:18">
      <c r="B141" s="76" t="s">
        <v>1741</v>
      </c>
      <c r="C141" s="86" t="s">
        <v>1501</v>
      </c>
      <c r="D141" s="73" t="s">
        <v>1578</v>
      </c>
      <c r="E141" s="73"/>
      <c r="F141" s="73" t="s">
        <v>445</v>
      </c>
      <c r="G141" s="95">
        <v>45015</v>
      </c>
      <c r="H141" s="73" t="s">
        <v>120</v>
      </c>
      <c r="I141" s="83">
        <v>5.0799999999812258</v>
      </c>
      <c r="J141" s="86" t="s">
        <v>309</v>
      </c>
      <c r="K141" s="86" t="s">
        <v>122</v>
      </c>
      <c r="L141" s="87">
        <v>4.4999999999999998E-2</v>
      </c>
      <c r="M141" s="87">
        <v>3.8199999999889059E-2</v>
      </c>
      <c r="N141" s="83">
        <v>66357.71680200001</v>
      </c>
      <c r="O141" s="85">
        <v>105.95</v>
      </c>
      <c r="P141" s="83">
        <v>70.30599952899999</v>
      </c>
      <c r="Q141" s="84">
        <f t="shared" si="2"/>
        <v>2.4732252633376832E-3</v>
      </c>
      <c r="R141" s="84">
        <f>P141/'סכום נכסי הקרן'!$C$42</f>
        <v>2.6843975664294338E-4</v>
      </c>
    </row>
    <row r="142" spans="2:18">
      <c r="B142" s="76" t="s">
        <v>1742</v>
      </c>
      <c r="C142" s="86" t="s">
        <v>1501</v>
      </c>
      <c r="D142" s="73" t="s">
        <v>1579</v>
      </c>
      <c r="E142" s="73"/>
      <c r="F142" s="73" t="s">
        <v>445</v>
      </c>
      <c r="G142" s="95">
        <v>44074</v>
      </c>
      <c r="H142" s="73" t="s">
        <v>120</v>
      </c>
      <c r="I142" s="83">
        <v>8.5899999999489545</v>
      </c>
      <c r="J142" s="86" t="s">
        <v>517</v>
      </c>
      <c r="K142" s="86" t="s">
        <v>122</v>
      </c>
      <c r="L142" s="87">
        <v>2.35E-2</v>
      </c>
      <c r="M142" s="87">
        <v>4.1099999999799693E-2</v>
      </c>
      <c r="N142" s="83">
        <v>80655.197039000021</v>
      </c>
      <c r="O142" s="85">
        <v>95.94</v>
      </c>
      <c r="P142" s="83">
        <v>77.380597405000003</v>
      </c>
      <c r="Q142" s="84">
        <f t="shared" si="2"/>
        <v>2.7220955491183596E-3</v>
      </c>
      <c r="R142" s="84">
        <f>P142/'סכום נכסי הקרן'!$C$42</f>
        <v>2.954517235433895E-4</v>
      </c>
    </row>
    <row r="143" spans="2:18">
      <c r="B143" s="76" t="s">
        <v>1742</v>
      </c>
      <c r="C143" s="86" t="s">
        <v>1501</v>
      </c>
      <c r="D143" s="73" t="s">
        <v>1580</v>
      </c>
      <c r="E143" s="73"/>
      <c r="F143" s="73" t="s">
        <v>445</v>
      </c>
      <c r="G143" s="95">
        <v>44189</v>
      </c>
      <c r="H143" s="73" t="s">
        <v>120</v>
      </c>
      <c r="I143" s="83">
        <v>8.4999999998957669</v>
      </c>
      <c r="J143" s="86" t="s">
        <v>517</v>
      </c>
      <c r="K143" s="86" t="s">
        <v>122</v>
      </c>
      <c r="L143" s="87">
        <v>2.4700000000000003E-2</v>
      </c>
      <c r="M143" s="87">
        <v>4.3499999999687303E-2</v>
      </c>
      <c r="N143" s="83">
        <v>10090.407324000002</v>
      </c>
      <c r="O143" s="85">
        <v>95.08</v>
      </c>
      <c r="P143" s="83">
        <v>9.593958338000002</v>
      </c>
      <c r="Q143" s="84">
        <f t="shared" si="2"/>
        <v>3.3749637720694695E-4</v>
      </c>
      <c r="R143" s="84">
        <f>P143/'סכום נכסי הקרן'!$C$42</f>
        <v>3.663129546196055E-5</v>
      </c>
    </row>
    <row r="144" spans="2:18">
      <c r="B144" s="76" t="s">
        <v>1742</v>
      </c>
      <c r="C144" s="86" t="s">
        <v>1501</v>
      </c>
      <c r="D144" s="73" t="s">
        <v>1581</v>
      </c>
      <c r="E144" s="73"/>
      <c r="F144" s="73" t="s">
        <v>445</v>
      </c>
      <c r="G144" s="95">
        <v>44322</v>
      </c>
      <c r="H144" s="73" t="s">
        <v>120</v>
      </c>
      <c r="I144" s="83">
        <v>8.4000000000508539</v>
      </c>
      <c r="J144" s="86" t="s">
        <v>517</v>
      </c>
      <c r="K144" s="86" t="s">
        <v>122</v>
      </c>
      <c r="L144" s="87">
        <v>2.5600000000000001E-2</v>
      </c>
      <c r="M144" s="87">
        <v>4.6300000000356001E-2</v>
      </c>
      <c r="N144" s="83">
        <v>46450.192049000005</v>
      </c>
      <c r="O144" s="85">
        <v>93.13</v>
      </c>
      <c r="P144" s="83">
        <v>43.259064742000007</v>
      </c>
      <c r="Q144" s="84">
        <f t="shared" si="2"/>
        <v>1.5217678790576557E-3</v>
      </c>
      <c r="R144" s="84">
        <f>P144/'סכום נכסי הקרן'!$C$42</f>
        <v>1.6517015460613545E-4</v>
      </c>
    </row>
    <row r="145" spans="2:18">
      <c r="B145" s="76" t="s">
        <v>1742</v>
      </c>
      <c r="C145" s="86" t="s">
        <v>1501</v>
      </c>
      <c r="D145" s="73" t="s">
        <v>1582</v>
      </c>
      <c r="E145" s="73"/>
      <c r="F145" s="73" t="s">
        <v>445</v>
      </c>
      <c r="G145" s="95">
        <v>44418</v>
      </c>
      <c r="H145" s="73" t="s">
        <v>120</v>
      </c>
      <c r="I145" s="83">
        <v>8.5199999999127165</v>
      </c>
      <c r="J145" s="86" t="s">
        <v>517</v>
      </c>
      <c r="K145" s="86" t="s">
        <v>122</v>
      </c>
      <c r="L145" s="87">
        <v>2.2700000000000001E-2</v>
      </c>
      <c r="M145" s="87">
        <v>4.4699999999589679E-2</v>
      </c>
      <c r="N145" s="83">
        <v>46291.037756999998</v>
      </c>
      <c r="O145" s="85">
        <v>91.08</v>
      </c>
      <c r="P145" s="83">
        <v>42.161877259000008</v>
      </c>
      <c r="Q145" s="84">
        <f t="shared" si="2"/>
        <v>1.4831710051101603E-3</v>
      </c>
      <c r="R145" s="84">
        <f>P145/'סכום נכסי הקרן'!$C$42</f>
        <v>1.6098091410174983E-4</v>
      </c>
    </row>
    <row r="146" spans="2:18">
      <c r="B146" s="76" t="s">
        <v>1742</v>
      </c>
      <c r="C146" s="86" t="s">
        <v>1501</v>
      </c>
      <c r="D146" s="73" t="s">
        <v>1583</v>
      </c>
      <c r="E146" s="73"/>
      <c r="F146" s="73" t="s">
        <v>445</v>
      </c>
      <c r="G146" s="95">
        <v>44530</v>
      </c>
      <c r="H146" s="73" t="s">
        <v>120</v>
      </c>
      <c r="I146" s="83">
        <v>8.5700000000757406</v>
      </c>
      <c r="J146" s="86" t="s">
        <v>517</v>
      </c>
      <c r="K146" s="86" t="s">
        <v>122</v>
      </c>
      <c r="L146" s="87">
        <v>1.7899999999999999E-2</v>
      </c>
      <c r="M146" s="87">
        <v>4.7400000000392739E-2</v>
      </c>
      <c r="N146" s="83">
        <v>38144.347910999997</v>
      </c>
      <c r="O146" s="85">
        <v>84.11</v>
      </c>
      <c r="P146" s="83">
        <v>32.083209901000004</v>
      </c>
      <c r="Q146" s="84">
        <f t="shared" si="2"/>
        <v>1.1286235284001449E-3</v>
      </c>
      <c r="R146" s="84">
        <f>P146/'סכום נכסי הקרן'!$C$42</f>
        <v>1.2249892065891823E-4</v>
      </c>
    </row>
    <row r="147" spans="2:18">
      <c r="B147" s="76" t="s">
        <v>1742</v>
      </c>
      <c r="C147" s="86" t="s">
        <v>1501</v>
      </c>
      <c r="D147" s="73" t="s">
        <v>1584</v>
      </c>
      <c r="E147" s="73"/>
      <c r="F147" s="73" t="s">
        <v>445</v>
      </c>
      <c r="G147" s="95">
        <v>44612</v>
      </c>
      <c r="H147" s="73" t="s">
        <v>120</v>
      </c>
      <c r="I147" s="83">
        <v>8.3900000000317156</v>
      </c>
      <c r="J147" s="86" t="s">
        <v>517</v>
      </c>
      <c r="K147" s="86" t="s">
        <v>122</v>
      </c>
      <c r="L147" s="87">
        <v>2.3599999999999999E-2</v>
      </c>
      <c r="M147" s="87">
        <v>4.8100000000190289E-2</v>
      </c>
      <c r="N147" s="83">
        <v>44733.140790000005</v>
      </c>
      <c r="O147" s="85">
        <v>88.11</v>
      </c>
      <c r="P147" s="83">
        <v>39.41436992500001</v>
      </c>
      <c r="Q147" s="84">
        <f t="shared" si="2"/>
        <v>1.3865191603859919E-3</v>
      </c>
      <c r="R147" s="84">
        <f>P147/'סכום נכסי הקרן'!$C$42</f>
        <v>1.5049048362562181E-4</v>
      </c>
    </row>
    <row r="148" spans="2:18">
      <c r="B148" s="76" t="s">
        <v>1742</v>
      </c>
      <c r="C148" s="86" t="s">
        <v>1501</v>
      </c>
      <c r="D148" s="73" t="s">
        <v>1585</v>
      </c>
      <c r="E148" s="73"/>
      <c r="F148" s="73" t="s">
        <v>445</v>
      </c>
      <c r="G148" s="95">
        <v>44662</v>
      </c>
      <c r="H148" s="73" t="s">
        <v>120</v>
      </c>
      <c r="I148" s="83">
        <v>8.4399999999903326</v>
      </c>
      <c r="J148" s="86" t="s">
        <v>517</v>
      </c>
      <c r="K148" s="86" t="s">
        <v>122</v>
      </c>
      <c r="L148" s="87">
        <v>2.4E-2</v>
      </c>
      <c r="M148" s="87">
        <v>4.5999999999868188E-2</v>
      </c>
      <c r="N148" s="83">
        <v>50947.542717000004</v>
      </c>
      <c r="O148" s="85">
        <v>89.35</v>
      </c>
      <c r="P148" s="83">
        <v>45.521630076000008</v>
      </c>
      <c r="Q148" s="84">
        <f t="shared" si="2"/>
        <v>1.6013604285056253E-3</v>
      </c>
      <c r="R148" s="84">
        <f>P148/'סכום נכסי הקרן'!$C$42</f>
        <v>1.7380899754580793E-4</v>
      </c>
    </row>
    <row r="149" spans="2:18">
      <c r="B149" s="76" t="s">
        <v>1742</v>
      </c>
      <c r="C149" s="86" t="s">
        <v>1501</v>
      </c>
      <c r="D149" s="73">
        <v>9796</v>
      </c>
      <c r="E149" s="73"/>
      <c r="F149" s="73" t="s">
        <v>445</v>
      </c>
      <c r="G149" s="95">
        <v>45197</v>
      </c>
      <c r="H149" s="73" t="s">
        <v>120</v>
      </c>
      <c r="I149" s="83">
        <v>8.1999999954266407</v>
      </c>
      <c r="J149" s="86" t="s">
        <v>517</v>
      </c>
      <c r="K149" s="86" t="s">
        <v>122</v>
      </c>
      <c r="L149" s="87">
        <v>4.1200000000000001E-2</v>
      </c>
      <c r="M149" s="87">
        <v>4.1799999972813924E-2</v>
      </c>
      <c r="N149" s="83">
        <v>787.16750200000013</v>
      </c>
      <c r="O149" s="85">
        <v>100</v>
      </c>
      <c r="P149" s="83">
        <v>0.78716752300000004</v>
      </c>
      <c r="Q149" s="84">
        <f t="shared" si="2"/>
        <v>2.7690988214448305E-5</v>
      </c>
      <c r="R149" s="84">
        <f>P149/'סכום נכסי הקרן'!$C$42</f>
        <v>3.0055338054640427E-6</v>
      </c>
    </row>
    <row r="150" spans="2:18">
      <c r="B150" s="76" t="s">
        <v>1742</v>
      </c>
      <c r="C150" s="86" t="s">
        <v>1501</v>
      </c>
      <c r="D150" s="73">
        <v>9797</v>
      </c>
      <c r="E150" s="73"/>
      <c r="F150" s="73" t="s">
        <v>445</v>
      </c>
      <c r="G150" s="95">
        <v>45197</v>
      </c>
      <c r="H150" s="73" t="s">
        <v>120</v>
      </c>
      <c r="I150" s="83">
        <v>8.2000000000501192</v>
      </c>
      <c r="J150" s="86" t="s">
        <v>517</v>
      </c>
      <c r="K150" s="86" t="s">
        <v>122</v>
      </c>
      <c r="L150" s="87">
        <v>4.1200000000000001E-2</v>
      </c>
      <c r="M150" s="87">
        <v>4.1800000000367536E-2</v>
      </c>
      <c r="N150" s="83">
        <v>23943.011556000005</v>
      </c>
      <c r="O150" s="85">
        <v>100</v>
      </c>
      <c r="P150" s="83">
        <v>23.943012284000005</v>
      </c>
      <c r="Q150" s="84">
        <f t="shared" si="2"/>
        <v>8.4226756262483036E-4</v>
      </c>
      <c r="R150" s="84">
        <f>P150/'סכום נכסי הקרן'!$C$42</f>
        <v>9.1418320397604685E-5</v>
      </c>
    </row>
    <row r="151" spans="2:18">
      <c r="B151" s="76" t="s">
        <v>1743</v>
      </c>
      <c r="C151" s="86" t="s">
        <v>1492</v>
      </c>
      <c r="D151" s="73">
        <v>7490</v>
      </c>
      <c r="E151" s="73"/>
      <c r="F151" s="73" t="s">
        <v>286</v>
      </c>
      <c r="G151" s="95">
        <v>43899</v>
      </c>
      <c r="H151" s="73" t="s">
        <v>1491</v>
      </c>
      <c r="I151" s="83">
        <v>2.9700000000128983</v>
      </c>
      <c r="J151" s="86" t="s">
        <v>118</v>
      </c>
      <c r="K151" s="86" t="s">
        <v>122</v>
      </c>
      <c r="L151" s="87">
        <v>2.3889999999999998E-2</v>
      </c>
      <c r="M151" s="87">
        <v>5.4400000000206374E-2</v>
      </c>
      <c r="N151" s="83">
        <v>105254.13518000001</v>
      </c>
      <c r="O151" s="85">
        <v>92.07</v>
      </c>
      <c r="P151" s="83">
        <v>96.907486575000036</v>
      </c>
      <c r="Q151" s="84">
        <f t="shared" si="2"/>
        <v>3.4090126818407027E-3</v>
      </c>
      <c r="R151" s="84">
        <f>P151/'סכום נכסי הקרן'!$C$42</f>
        <v>3.7000856665642123E-4</v>
      </c>
    </row>
    <row r="152" spans="2:18">
      <c r="B152" s="76" t="s">
        <v>1743</v>
      </c>
      <c r="C152" s="86" t="s">
        <v>1492</v>
      </c>
      <c r="D152" s="73">
        <v>7491</v>
      </c>
      <c r="E152" s="73"/>
      <c r="F152" s="73" t="s">
        <v>286</v>
      </c>
      <c r="G152" s="95">
        <v>43899</v>
      </c>
      <c r="H152" s="73" t="s">
        <v>1491</v>
      </c>
      <c r="I152" s="83">
        <v>3.1200000000092256</v>
      </c>
      <c r="J152" s="86" t="s">
        <v>118</v>
      </c>
      <c r="K152" s="86" t="s">
        <v>122</v>
      </c>
      <c r="L152" s="87">
        <v>1.2969999999999999E-2</v>
      </c>
      <c r="M152" s="87">
        <v>2.5500000000134547E-2</v>
      </c>
      <c r="N152" s="83">
        <v>72770.600094000009</v>
      </c>
      <c r="O152" s="85">
        <v>107.24</v>
      </c>
      <c r="P152" s="83">
        <v>78.039190369000025</v>
      </c>
      <c r="Q152" s="84">
        <f t="shared" si="2"/>
        <v>2.7452635400115042E-3</v>
      </c>
      <c r="R152" s="84">
        <f>P152/'סכום נכסי הקרן'!$C$42</f>
        <v>2.9796633874219617E-4</v>
      </c>
    </row>
    <row r="153" spans="2:18">
      <c r="B153" s="76" t="s">
        <v>1744</v>
      </c>
      <c r="C153" s="86" t="s">
        <v>1501</v>
      </c>
      <c r="D153" s="73" t="s">
        <v>1586</v>
      </c>
      <c r="E153" s="73"/>
      <c r="F153" s="73" t="s">
        <v>445</v>
      </c>
      <c r="G153" s="95">
        <v>43924</v>
      </c>
      <c r="H153" s="73" t="s">
        <v>120</v>
      </c>
      <c r="I153" s="83">
        <v>7.8900000000600192</v>
      </c>
      <c r="J153" s="86" t="s">
        <v>517</v>
      </c>
      <c r="K153" s="86" t="s">
        <v>122</v>
      </c>
      <c r="L153" s="87">
        <v>3.1400000000000004E-2</v>
      </c>
      <c r="M153" s="87">
        <v>3.2100000000257235E-2</v>
      </c>
      <c r="N153" s="83">
        <v>10798.855707000002</v>
      </c>
      <c r="O153" s="85">
        <v>108</v>
      </c>
      <c r="P153" s="83">
        <v>11.662763570000001</v>
      </c>
      <c r="Q153" s="84">
        <f t="shared" si="2"/>
        <v>4.1027283154918351E-4</v>
      </c>
      <c r="R153" s="84">
        <f>P153/'סכום נכסי הקרן'!$C$42</f>
        <v>4.4530330775307537E-5</v>
      </c>
    </row>
    <row r="154" spans="2:18">
      <c r="B154" s="76" t="s">
        <v>1744</v>
      </c>
      <c r="C154" s="86" t="s">
        <v>1501</v>
      </c>
      <c r="D154" s="73" t="s">
        <v>1587</v>
      </c>
      <c r="E154" s="73"/>
      <c r="F154" s="73" t="s">
        <v>445</v>
      </c>
      <c r="G154" s="95">
        <v>44015</v>
      </c>
      <c r="H154" s="73" t="s">
        <v>120</v>
      </c>
      <c r="I154" s="83">
        <v>7.6600000002578668</v>
      </c>
      <c r="J154" s="86" t="s">
        <v>517</v>
      </c>
      <c r="K154" s="86" t="s">
        <v>122</v>
      </c>
      <c r="L154" s="87">
        <v>3.1E-2</v>
      </c>
      <c r="M154" s="87">
        <v>4.2000000001121161E-2</v>
      </c>
      <c r="N154" s="83">
        <v>8902.3700500000014</v>
      </c>
      <c r="O154" s="85">
        <v>100.19</v>
      </c>
      <c r="P154" s="83">
        <v>8.9192842450000018</v>
      </c>
      <c r="Q154" s="84">
        <f t="shared" si="2"/>
        <v>3.1376268417213332E-4</v>
      </c>
      <c r="R154" s="84">
        <f>P154/'סכום נכסי הקרן'!$C$42</f>
        <v>3.4055279893566357E-5</v>
      </c>
    </row>
    <row r="155" spans="2:18">
      <c r="B155" s="76" t="s">
        <v>1744</v>
      </c>
      <c r="C155" s="86" t="s">
        <v>1501</v>
      </c>
      <c r="D155" s="73" t="s">
        <v>1588</v>
      </c>
      <c r="E155" s="73"/>
      <c r="F155" s="73" t="s">
        <v>445</v>
      </c>
      <c r="G155" s="95">
        <v>44108</v>
      </c>
      <c r="H155" s="73" t="s">
        <v>120</v>
      </c>
      <c r="I155" s="83">
        <v>7.5800000001320873</v>
      </c>
      <c r="J155" s="86" t="s">
        <v>517</v>
      </c>
      <c r="K155" s="86" t="s">
        <v>122</v>
      </c>
      <c r="L155" s="87">
        <v>3.1E-2</v>
      </c>
      <c r="M155" s="87">
        <v>4.5500000000958704E-2</v>
      </c>
      <c r="N155" s="83">
        <v>14439.686506000004</v>
      </c>
      <c r="O155" s="85">
        <v>97.52</v>
      </c>
      <c r="P155" s="83">
        <v>14.081582383000002</v>
      </c>
      <c r="Q155" s="84">
        <f t="shared" si="2"/>
        <v>4.9536206768585893E-4</v>
      </c>
      <c r="R155" s="84">
        <f>P155/'סכום נכסי הקרן'!$C$42</f>
        <v>5.3765774946146273E-5</v>
      </c>
    </row>
    <row r="156" spans="2:18">
      <c r="B156" s="76" t="s">
        <v>1744</v>
      </c>
      <c r="C156" s="86" t="s">
        <v>1501</v>
      </c>
      <c r="D156" s="73" t="s">
        <v>1589</v>
      </c>
      <c r="E156" s="73"/>
      <c r="F156" s="73" t="s">
        <v>445</v>
      </c>
      <c r="G156" s="95">
        <v>44200</v>
      </c>
      <c r="H156" s="73" t="s">
        <v>120</v>
      </c>
      <c r="I156" s="83">
        <v>7.460000000502375</v>
      </c>
      <c r="J156" s="86" t="s">
        <v>517</v>
      </c>
      <c r="K156" s="86" t="s">
        <v>122</v>
      </c>
      <c r="L156" s="87">
        <v>3.1E-2</v>
      </c>
      <c r="M156" s="87">
        <v>5.0600000002753144E-2</v>
      </c>
      <c r="N156" s="83">
        <v>7491.5036680000021</v>
      </c>
      <c r="O156" s="85">
        <v>94.06</v>
      </c>
      <c r="P156" s="83">
        <v>7.0465083510000017</v>
      </c>
      <c r="Q156" s="84">
        <f t="shared" si="2"/>
        <v>2.4788215214584328E-4</v>
      </c>
      <c r="R156" s="84">
        <f>P156/'סכום נכסי הקרן'!$C$42</f>
        <v>2.6904716519173762E-5</v>
      </c>
    </row>
    <row r="157" spans="2:18">
      <c r="B157" s="76" t="s">
        <v>1744</v>
      </c>
      <c r="C157" s="86" t="s">
        <v>1501</v>
      </c>
      <c r="D157" s="73" t="s">
        <v>1590</v>
      </c>
      <c r="E157" s="73"/>
      <c r="F157" s="73" t="s">
        <v>445</v>
      </c>
      <c r="G157" s="95">
        <v>44290</v>
      </c>
      <c r="H157" s="73" t="s">
        <v>120</v>
      </c>
      <c r="I157" s="83">
        <v>7.3900000001371424</v>
      </c>
      <c r="J157" s="86" t="s">
        <v>517</v>
      </c>
      <c r="K157" s="86" t="s">
        <v>122</v>
      </c>
      <c r="L157" s="87">
        <v>3.1E-2</v>
      </c>
      <c r="M157" s="87">
        <v>5.4000000001212328E-2</v>
      </c>
      <c r="N157" s="83">
        <v>14389.288977000004</v>
      </c>
      <c r="O157" s="85">
        <v>91.72</v>
      </c>
      <c r="P157" s="83">
        <v>13.197855021000001</v>
      </c>
      <c r="Q157" s="84">
        <f t="shared" si="2"/>
        <v>4.6427429633997793E-4</v>
      </c>
      <c r="R157" s="84">
        <f>P157/'סכום נכסי הקרן'!$C$42</f>
        <v>5.0391559949087043E-5</v>
      </c>
    </row>
    <row r="158" spans="2:18">
      <c r="B158" s="76" t="s">
        <v>1744</v>
      </c>
      <c r="C158" s="86" t="s">
        <v>1501</v>
      </c>
      <c r="D158" s="73" t="s">
        <v>1591</v>
      </c>
      <c r="E158" s="73"/>
      <c r="F158" s="73" t="s">
        <v>445</v>
      </c>
      <c r="G158" s="95">
        <v>44496</v>
      </c>
      <c r="H158" s="73" t="s">
        <v>120</v>
      </c>
      <c r="I158" s="83">
        <v>6.8499999997316134</v>
      </c>
      <c r="J158" s="86" t="s">
        <v>517</v>
      </c>
      <c r="K158" s="86" t="s">
        <v>122</v>
      </c>
      <c r="L158" s="87">
        <v>3.1E-2</v>
      </c>
      <c r="M158" s="87">
        <v>7.8199999997429992E-2</v>
      </c>
      <c r="N158" s="83">
        <v>16119.081807000004</v>
      </c>
      <c r="O158" s="85">
        <v>76.28</v>
      </c>
      <c r="P158" s="83">
        <v>12.295635538000001</v>
      </c>
      <c r="Q158" s="84">
        <f t="shared" si="2"/>
        <v>4.3253600894800859E-4</v>
      </c>
      <c r="R158" s="84">
        <f>P158/'סכום נכסי הקרן'!$C$42</f>
        <v>4.694673902231617E-5</v>
      </c>
    </row>
    <row r="159" spans="2:18">
      <c r="B159" s="76" t="s">
        <v>1744</v>
      </c>
      <c r="C159" s="86" t="s">
        <v>1501</v>
      </c>
      <c r="D159" s="73" t="s">
        <v>1592</v>
      </c>
      <c r="E159" s="73"/>
      <c r="F159" s="73" t="s">
        <v>445</v>
      </c>
      <c r="G159" s="95">
        <v>44615</v>
      </c>
      <c r="H159" s="73" t="s">
        <v>120</v>
      </c>
      <c r="I159" s="83">
        <v>7.0800000002183552</v>
      </c>
      <c r="J159" s="86" t="s">
        <v>517</v>
      </c>
      <c r="K159" s="86" t="s">
        <v>122</v>
      </c>
      <c r="L159" s="87">
        <v>3.1E-2</v>
      </c>
      <c r="M159" s="87">
        <v>6.740000000184472E-2</v>
      </c>
      <c r="N159" s="83">
        <v>19567.094301000005</v>
      </c>
      <c r="O159" s="85">
        <v>81.45</v>
      </c>
      <c r="P159" s="83">
        <v>15.937398319000001</v>
      </c>
      <c r="Q159" s="84">
        <f t="shared" si="2"/>
        <v>5.6064598211376826E-4</v>
      </c>
      <c r="R159" s="84">
        <f>P159/'סכום נכסי הקרן'!$C$42</f>
        <v>6.0851582438698132E-5</v>
      </c>
    </row>
    <row r="160" spans="2:18">
      <c r="B160" s="76" t="s">
        <v>1744</v>
      </c>
      <c r="C160" s="86" t="s">
        <v>1501</v>
      </c>
      <c r="D160" s="73" t="s">
        <v>1593</v>
      </c>
      <c r="E160" s="73"/>
      <c r="F160" s="73" t="s">
        <v>445</v>
      </c>
      <c r="G160" s="95">
        <v>44753</v>
      </c>
      <c r="H160" s="73" t="s">
        <v>120</v>
      </c>
      <c r="I160" s="83">
        <v>7.6499999999588066</v>
      </c>
      <c r="J160" s="86" t="s">
        <v>517</v>
      </c>
      <c r="K160" s="86" t="s">
        <v>122</v>
      </c>
      <c r="L160" s="87">
        <v>3.2599999999999997E-2</v>
      </c>
      <c r="M160" s="87">
        <v>4.1099999999853136E-2</v>
      </c>
      <c r="N160" s="83">
        <v>28884.758868000004</v>
      </c>
      <c r="O160" s="85">
        <v>96.65</v>
      </c>
      <c r="P160" s="83">
        <v>27.917119831000004</v>
      </c>
      <c r="Q160" s="84">
        <f t="shared" si="2"/>
        <v>9.8206876380691594E-4</v>
      </c>
      <c r="R160" s="84">
        <f>P160/'סכום נכסי הקרן'!$C$42</f>
        <v>1.065921102581631E-4</v>
      </c>
    </row>
    <row r="161" spans="2:18">
      <c r="B161" s="76" t="s">
        <v>1744</v>
      </c>
      <c r="C161" s="86" t="s">
        <v>1501</v>
      </c>
      <c r="D161" s="73" t="s">
        <v>1594</v>
      </c>
      <c r="E161" s="73"/>
      <c r="F161" s="73" t="s">
        <v>445</v>
      </c>
      <c r="G161" s="95">
        <v>44959</v>
      </c>
      <c r="H161" s="73" t="s">
        <v>120</v>
      </c>
      <c r="I161" s="83">
        <v>7.5299999998549829</v>
      </c>
      <c r="J161" s="86" t="s">
        <v>517</v>
      </c>
      <c r="K161" s="86" t="s">
        <v>122</v>
      </c>
      <c r="L161" s="87">
        <v>3.8100000000000002E-2</v>
      </c>
      <c r="M161" s="87">
        <v>4.2399999999384777E-2</v>
      </c>
      <c r="N161" s="83">
        <v>13976.495919000003</v>
      </c>
      <c r="O161" s="85">
        <v>97.69</v>
      </c>
      <c r="P161" s="83">
        <v>13.653639266000003</v>
      </c>
      <c r="Q161" s="84">
        <f t="shared" si="2"/>
        <v>4.8030787977406769E-4</v>
      </c>
      <c r="R161" s="84">
        <f>P161/'סכום נכסי הקרן'!$C$42</f>
        <v>5.2131818428152126E-5</v>
      </c>
    </row>
    <row r="162" spans="2:18">
      <c r="B162" s="76" t="s">
        <v>1744</v>
      </c>
      <c r="C162" s="86" t="s">
        <v>1501</v>
      </c>
      <c r="D162" s="73" t="s">
        <v>1595</v>
      </c>
      <c r="E162" s="73"/>
      <c r="F162" s="73" t="s">
        <v>445</v>
      </c>
      <c r="G162" s="95">
        <v>45153</v>
      </c>
      <c r="H162" s="73" t="s">
        <v>120</v>
      </c>
      <c r="I162" s="83">
        <v>7.4199999998015924</v>
      </c>
      <c r="J162" s="86" t="s">
        <v>517</v>
      </c>
      <c r="K162" s="86" t="s">
        <v>122</v>
      </c>
      <c r="L162" s="87">
        <v>4.3205999999999994E-2</v>
      </c>
      <c r="M162" s="87">
        <v>4.3799999998783957E-2</v>
      </c>
      <c r="N162" s="83">
        <v>15880.144636000005</v>
      </c>
      <c r="O162" s="85">
        <v>98.39</v>
      </c>
      <c r="P162" s="83">
        <v>15.624474105000003</v>
      </c>
      <c r="Q162" s="84">
        <f t="shared" si="2"/>
        <v>5.4963793049997032E-4</v>
      </c>
      <c r="R162" s="84">
        <f>P162/'סכום נכסי הקרן'!$C$42</f>
        <v>5.9656786825000973E-5</v>
      </c>
    </row>
    <row r="163" spans="2:18">
      <c r="B163" s="76" t="s">
        <v>1744</v>
      </c>
      <c r="C163" s="86" t="s">
        <v>1501</v>
      </c>
      <c r="D163" s="73" t="s">
        <v>1596</v>
      </c>
      <c r="E163" s="73"/>
      <c r="F163" s="73" t="s">
        <v>445</v>
      </c>
      <c r="G163" s="95">
        <v>43011</v>
      </c>
      <c r="H163" s="73" t="s">
        <v>120</v>
      </c>
      <c r="I163" s="83">
        <v>7.6499999996581067</v>
      </c>
      <c r="J163" s="86" t="s">
        <v>517</v>
      </c>
      <c r="K163" s="86" t="s">
        <v>122</v>
      </c>
      <c r="L163" s="87">
        <v>3.9E-2</v>
      </c>
      <c r="M163" s="87">
        <v>3.6799999998109539E-2</v>
      </c>
      <c r="N163" s="83">
        <v>8888.6745300000002</v>
      </c>
      <c r="O163" s="85">
        <v>111.88</v>
      </c>
      <c r="P163" s="83">
        <v>9.944649216000002</v>
      </c>
      <c r="Q163" s="84">
        <f t="shared" si="2"/>
        <v>3.4983298496307324E-4</v>
      </c>
      <c r="R163" s="84">
        <f>P163/'סכום נכסי הקרן'!$C$42</f>
        <v>3.7970290349706786E-5</v>
      </c>
    </row>
    <row r="164" spans="2:18">
      <c r="B164" s="76" t="s">
        <v>1744</v>
      </c>
      <c r="C164" s="86" t="s">
        <v>1501</v>
      </c>
      <c r="D164" s="73" t="s">
        <v>1597</v>
      </c>
      <c r="E164" s="73"/>
      <c r="F164" s="73" t="s">
        <v>445</v>
      </c>
      <c r="G164" s="95">
        <v>43104</v>
      </c>
      <c r="H164" s="73" t="s">
        <v>120</v>
      </c>
      <c r="I164" s="83">
        <v>7.5000000000899423</v>
      </c>
      <c r="J164" s="86" t="s">
        <v>517</v>
      </c>
      <c r="K164" s="86" t="s">
        <v>122</v>
      </c>
      <c r="L164" s="87">
        <v>3.8199999999999998E-2</v>
      </c>
      <c r="M164" s="87">
        <v>4.3700000000677572E-2</v>
      </c>
      <c r="N164" s="83">
        <v>15794.209741000002</v>
      </c>
      <c r="O164" s="85">
        <v>105.59</v>
      </c>
      <c r="P164" s="83">
        <v>16.677106551000005</v>
      </c>
      <c r="Q164" s="84">
        <f t="shared" si="2"/>
        <v>5.8666744684135008E-4</v>
      </c>
      <c r="R164" s="84">
        <f>P164/'סכום נכסי הקרן'!$C$42</f>
        <v>6.3675908941629905E-5</v>
      </c>
    </row>
    <row r="165" spans="2:18">
      <c r="B165" s="76" t="s">
        <v>1744</v>
      </c>
      <c r="C165" s="86" t="s">
        <v>1501</v>
      </c>
      <c r="D165" s="73" t="s">
        <v>1598</v>
      </c>
      <c r="E165" s="73"/>
      <c r="F165" s="73" t="s">
        <v>445</v>
      </c>
      <c r="G165" s="95">
        <v>43194</v>
      </c>
      <c r="H165" s="73" t="s">
        <v>120</v>
      </c>
      <c r="I165" s="83">
        <v>7.6499999996717412</v>
      </c>
      <c r="J165" s="86" t="s">
        <v>517</v>
      </c>
      <c r="K165" s="86" t="s">
        <v>122</v>
      </c>
      <c r="L165" s="87">
        <v>3.7900000000000003E-2</v>
      </c>
      <c r="M165" s="87">
        <v>3.7499999998669223E-2</v>
      </c>
      <c r="N165" s="83">
        <v>10190.384159000001</v>
      </c>
      <c r="O165" s="85">
        <v>110.61</v>
      </c>
      <c r="P165" s="83">
        <v>11.271583838000002</v>
      </c>
      <c r="Q165" s="84">
        <f t="shared" si="2"/>
        <v>3.9651190641947257E-4</v>
      </c>
      <c r="R165" s="84">
        <f>P165/'סכום נכסי הקרן'!$C$42</f>
        <v>4.3036742848740649E-5</v>
      </c>
    </row>
    <row r="166" spans="2:18">
      <c r="B166" s="76" t="s">
        <v>1744</v>
      </c>
      <c r="C166" s="86" t="s">
        <v>1501</v>
      </c>
      <c r="D166" s="73" t="s">
        <v>1599</v>
      </c>
      <c r="E166" s="73"/>
      <c r="F166" s="73" t="s">
        <v>445</v>
      </c>
      <c r="G166" s="95">
        <v>43285</v>
      </c>
      <c r="H166" s="73" t="s">
        <v>120</v>
      </c>
      <c r="I166" s="83">
        <v>7.6100000000450354</v>
      </c>
      <c r="J166" s="86" t="s">
        <v>517</v>
      </c>
      <c r="K166" s="86" t="s">
        <v>122</v>
      </c>
      <c r="L166" s="87">
        <v>4.0099999999999997E-2</v>
      </c>
      <c r="M166" s="87">
        <v>3.7500000000000006E-2</v>
      </c>
      <c r="N166" s="83">
        <v>13594.663019000001</v>
      </c>
      <c r="O166" s="85">
        <v>111.07</v>
      </c>
      <c r="P166" s="83">
        <v>15.099592512000001</v>
      </c>
      <c r="Q166" s="84">
        <f t="shared" si="2"/>
        <v>5.3117363975998773E-4</v>
      </c>
      <c r="R166" s="84">
        <f>P166/'סכום נכסי הקרן'!$C$42</f>
        <v>5.7652703417678634E-5</v>
      </c>
    </row>
    <row r="167" spans="2:18">
      <c r="B167" s="76" t="s">
        <v>1744</v>
      </c>
      <c r="C167" s="86" t="s">
        <v>1501</v>
      </c>
      <c r="D167" s="73" t="s">
        <v>1600</v>
      </c>
      <c r="E167" s="73"/>
      <c r="F167" s="73" t="s">
        <v>445</v>
      </c>
      <c r="G167" s="95">
        <v>43377</v>
      </c>
      <c r="H167" s="73" t="s">
        <v>120</v>
      </c>
      <c r="I167" s="83">
        <v>7.5699999998751695</v>
      </c>
      <c r="J167" s="86" t="s">
        <v>517</v>
      </c>
      <c r="K167" s="86" t="s">
        <v>122</v>
      </c>
      <c r="L167" s="87">
        <v>3.9699999999999999E-2</v>
      </c>
      <c r="M167" s="87">
        <v>3.9399999999190284E-2</v>
      </c>
      <c r="N167" s="83">
        <v>27180.124716000002</v>
      </c>
      <c r="O167" s="85">
        <v>109.05</v>
      </c>
      <c r="P167" s="83">
        <v>29.639925010000002</v>
      </c>
      <c r="Q167" s="84">
        <f t="shared" si="2"/>
        <v>1.0426736242890467E-3</v>
      </c>
      <c r="R167" s="84">
        <f>P167/'סכום נכסי הקרן'!$C$42</f>
        <v>1.131700610175887E-4</v>
      </c>
    </row>
    <row r="168" spans="2:18">
      <c r="B168" s="76" t="s">
        <v>1744</v>
      </c>
      <c r="C168" s="86" t="s">
        <v>1501</v>
      </c>
      <c r="D168" s="73" t="s">
        <v>1601</v>
      </c>
      <c r="E168" s="73"/>
      <c r="F168" s="73" t="s">
        <v>445</v>
      </c>
      <c r="G168" s="95">
        <v>43469</v>
      </c>
      <c r="H168" s="73" t="s">
        <v>120</v>
      </c>
      <c r="I168" s="83">
        <v>7.6599999999165442</v>
      </c>
      <c r="J168" s="86" t="s">
        <v>517</v>
      </c>
      <c r="K168" s="86" t="s">
        <v>122</v>
      </c>
      <c r="L168" s="87">
        <v>4.1700000000000001E-2</v>
      </c>
      <c r="M168" s="87">
        <v>3.4299999999401296E-2</v>
      </c>
      <c r="N168" s="83">
        <v>19200.212910999999</v>
      </c>
      <c r="O168" s="85">
        <v>114.83</v>
      </c>
      <c r="P168" s="83">
        <v>22.047603424000005</v>
      </c>
      <c r="Q168" s="84">
        <f t="shared" si="2"/>
        <v>7.7559084785922276E-4</v>
      </c>
      <c r="R168" s="84">
        <f>P168/'סכום נכסי הקרן'!$C$42</f>
        <v>8.4181340672888499E-5</v>
      </c>
    </row>
    <row r="169" spans="2:18">
      <c r="B169" s="76" t="s">
        <v>1744</v>
      </c>
      <c r="C169" s="86" t="s">
        <v>1501</v>
      </c>
      <c r="D169" s="73" t="s">
        <v>1602</v>
      </c>
      <c r="E169" s="73"/>
      <c r="F169" s="73" t="s">
        <v>445</v>
      </c>
      <c r="G169" s="95">
        <v>43559</v>
      </c>
      <c r="H169" s="73" t="s">
        <v>120</v>
      </c>
      <c r="I169" s="83">
        <v>7.6699999999600283</v>
      </c>
      <c r="J169" s="86" t="s">
        <v>517</v>
      </c>
      <c r="K169" s="86" t="s">
        <v>122</v>
      </c>
      <c r="L169" s="87">
        <v>3.7200000000000004E-2</v>
      </c>
      <c r="M169" s="87">
        <v>3.6799999999807168E-2</v>
      </c>
      <c r="N169" s="83">
        <v>45591.171491000008</v>
      </c>
      <c r="O169" s="85">
        <v>109.2</v>
      </c>
      <c r="P169" s="83">
        <v>49.78556149700001</v>
      </c>
      <c r="Q169" s="84">
        <f t="shared" si="2"/>
        <v>1.7513570572742221E-3</v>
      </c>
      <c r="R169" s="84">
        <f>P169/'סכום נכסי הקרן'!$C$42</f>
        <v>1.9008938215968872E-4</v>
      </c>
    </row>
    <row r="170" spans="2:18">
      <c r="B170" s="76" t="s">
        <v>1744</v>
      </c>
      <c r="C170" s="86" t="s">
        <v>1501</v>
      </c>
      <c r="D170" s="73" t="s">
        <v>1603</v>
      </c>
      <c r="E170" s="73"/>
      <c r="F170" s="73" t="s">
        <v>445</v>
      </c>
      <c r="G170" s="95">
        <v>43742</v>
      </c>
      <c r="H170" s="73" t="s">
        <v>120</v>
      </c>
      <c r="I170" s="83">
        <v>7.5699999999404595</v>
      </c>
      <c r="J170" s="86" t="s">
        <v>517</v>
      </c>
      <c r="K170" s="86" t="s">
        <v>122</v>
      </c>
      <c r="L170" s="87">
        <v>3.1E-2</v>
      </c>
      <c r="M170" s="87">
        <v>4.5899999999541252E-2</v>
      </c>
      <c r="N170" s="83">
        <v>53077.819603000011</v>
      </c>
      <c r="O170" s="85">
        <v>96.51</v>
      </c>
      <c r="P170" s="83">
        <v>51.225404165</v>
      </c>
      <c r="Q170" s="84">
        <f t="shared" si="2"/>
        <v>1.8020078592766919E-3</v>
      </c>
      <c r="R170" s="84">
        <f>P170/'סכום נכסי הקרן'!$C$42</f>
        <v>1.9558693596720715E-4</v>
      </c>
    </row>
    <row r="171" spans="2:18">
      <c r="B171" s="76" t="s">
        <v>1744</v>
      </c>
      <c r="C171" s="86" t="s">
        <v>1501</v>
      </c>
      <c r="D171" s="73" t="s">
        <v>1604</v>
      </c>
      <c r="E171" s="73"/>
      <c r="F171" s="73" t="s">
        <v>445</v>
      </c>
      <c r="G171" s="95">
        <v>42935</v>
      </c>
      <c r="H171" s="73" t="s">
        <v>120</v>
      </c>
      <c r="I171" s="83">
        <v>7.6200000000249029</v>
      </c>
      <c r="J171" s="86" t="s">
        <v>517</v>
      </c>
      <c r="K171" s="86" t="s">
        <v>122</v>
      </c>
      <c r="L171" s="87">
        <v>4.0800000000000003E-2</v>
      </c>
      <c r="M171" s="87">
        <v>3.6600000000156167E-2</v>
      </c>
      <c r="N171" s="83">
        <v>41634.815064000009</v>
      </c>
      <c r="O171" s="85">
        <v>113.81</v>
      </c>
      <c r="P171" s="83">
        <v>47.384582261000006</v>
      </c>
      <c r="Q171" s="84">
        <f t="shared" si="2"/>
        <v>1.6668953819832673E-3</v>
      </c>
      <c r="R171" s="84">
        <f>P171/'סכום נכסי הקרן'!$C$42</f>
        <v>1.8092205239929253E-4</v>
      </c>
    </row>
    <row r="172" spans="2:18">
      <c r="B172" s="76" t="s">
        <v>1725</v>
      </c>
      <c r="C172" s="86" t="s">
        <v>1501</v>
      </c>
      <c r="D172" s="73" t="s">
        <v>1605</v>
      </c>
      <c r="E172" s="73"/>
      <c r="F172" s="73" t="s">
        <v>286</v>
      </c>
      <c r="G172" s="95">
        <v>40742</v>
      </c>
      <c r="H172" s="73" t="s">
        <v>1491</v>
      </c>
      <c r="I172" s="83">
        <v>5.1100000000075605</v>
      </c>
      <c r="J172" s="86" t="s">
        <v>302</v>
      </c>
      <c r="K172" s="86" t="s">
        <v>122</v>
      </c>
      <c r="L172" s="87">
        <v>0.06</v>
      </c>
      <c r="M172" s="87">
        <v>2.160000000003872E-2</v>
      </c>
      <c r="N172" s="83">
        <v>153941.46845200003</v>
      </c>
      <c r="O172" s="85">
        <v>140.91999999999999</v>
      </c>
      <c r="P172" s="83">
        <v>216.93431017600003</v>
      </c>
      <c r="Q172" s="84">
        <f t="shared" si="2"/>
        <v>7.6313176685683581E-3</v>
      </c>
      <c r="R172" s="84">
        <f>P172/'סכום נכסי הקרן'!$C$42</f>
        <v>8.2829052742689228E-4</v>
      </c>
    </row>
    <row r="173" spans="2:18">
      <c r="B173" s="76" t="s">
        <v>1725</v>
      </c>
      <c r="C173" s="86" t="s">
        <v>1501</v>
      </c>
      <c r="D173" s="73" t="s">
        <v>1606</v>
      </c>
      <c r="E173" s="73"/>
      <c r="F173" s="73" t="s">
        <v>286</v>
      </c>
      <c r="G173" s="95">
        <v>42201</v>
      </c>
      <c r="H173" s="73" t="s">
        <v>1491</v>
      </c>
      <c r="I173" s="83">
        <v>4.7099999998671951</v>
      </c>
      <c r="J173" s="86" t="s">
        <v>302</v>
      </c>
      <c r="K173" s="86" t="s">
        <v>122</v>
      </c>
      <c r="L173" s="87">
        <v>4.2030000000000005E-2</v>
      </c>
      <c r="M173" s="87">
        <v>3.2999999998893297E-2</v>
      </c>
      <c r="N173" s="83">
        <v>10767.941093000001</v>
      </c>
      <c r="O173" s="85">
        <v>117.48</v>
      </c>
      <c r="P173" s="83">
        <v>12.650176708000002</v>
      </c>
      <c r="Q173" s="84">
        <f t="shared" si="2"/>
        <v>4.450080623205748E-4</v>
      </c>
      <c r="R173" s="84">
        <f>P173/'סכום נכסי הקרן'!$C$42</f>
        <v>4.830043495199921E-5</v>
      </c>
    </row>
    <row r="174" spans="2:18">
      <c r="B174" s="76" t="s">
        <v>1745</v>
      </c>
      <c r="C174" s="86" t="s">
        <v>1501</v>
      </c>
      <c r="D174" s="73" t="s">
        <v>1607</v>
      </c>
      <c r="E174" s="73"/>
      <c r="F174" s="73" t="s">
        <v>286</v>
      </c>
      <c r="G174" s="95">
        <v>42521</v>
      </c>
      <c r="H174" s="73" t="s">
        <v>1491</v>
      </c>
      <c r="I174" s="83">
        <v>1.3599999999785601</v>
      </c>
      <c r="J174" s="86" t="s">
        <v>118</v>
      </c>
      <c r="K174" s="86" t="s">
        <v>122</v>
      </c>
      <c r="L174" s="87">
        <v>2.3E-2</v>
      </c>
      <c r="M174" s="87">
        <v>3.8999999999464012E-2</v>
      </c>
      <c r="N174" s="83">
        <v>8414.7239990000016</v>
      </c>
      <c r="O174" s="85">
        <v>110.86</v>
      </c>
      <c r="P174" s="83">
        <v>9.3285630450000028</v>
      </c>
      <c r="Q174" s="84">
        <f t="shared" si="2"/>
        <v>3.2816029852495966E-4</v>
      </c>
      <c r="R174" s="84">
        <f>P174/'סכום נכסי הקרן'!$C$42</f>
        <v>3.5617973009476018E-5</v>
      </c>
    </row>
    <row r="175" spans="2:18">
      <c r="B175" s="76" t="s">
        <v>1746</v>
      </c>
      <c r="C175" s="86" t="s">
        <v>1501</v>
      </c>
      <c r="D175" s="73" t="s">
        <v>1608</v>
      </c>
      <c r="E175" s="73"/>
      <c r="F175" s="73" t="s">
        <v>445</v>
      </c>
      <c r="G175" s="95">
        <v>44592</v>
      </c>
      <c r="H175" s="73" t="s">
        <v>120</v>
      </c>
      <c r="I175" s="83">
        <v>11.329999999696113</v>
      </c>
      <c r="J175" s="86" t="s">
        <v>517</v>
      </c>
      <c r="K175" s="86" t="s">
        <v>122</v>
      </c>
      <c r="L175" s="87">
        <v>2.7473999999999998E-2</v>
      </c>
      <c r="M175" s="87">
        <v>4.2599999999031857E-2</v>
      </c>
      <c r="N175" s="83">
        <v>17341.756035999999</v>
      </c>
      <c r="O175" s="85">
        <v>85.77</v>
      </c>
      <c r="P175" s="83">
        <v>14.874024444000003</v>
      </c>
      <c r="Q175" s="84">
        <f t="shared" si="2"/>
        <v>5.2323860365898259E-4</v>
      </c>
      <c r="R175" s="84">
        <f>P175/'סכום נכסי הקרן'!$C$42</f>
        <v>5.6791447796736044E-5</v>
      </c>
    </row>
    <row r="176" spans="2:18">
      <c r="B176" s="76" t="s">
        <v>1746</v>
      </c>
      <c r="C176" s="86" t="s">
        <v>1501</v>
      </c>
      <c r="D176" s="73" t="s">
        <v>1609</v>
      </c>
      <c r="E176" s="73"/>
      <c r="F176" s="73" t="s">
        <v>445</v>
      </c>
      <c r="G176" s="95">
        <v>44837</v>
      </c>
      <c r="H176" s="73" t="s">
        <v>120</v>
      </c>
      <c r="I176" s="83">
        <v>11.160000000087331</v>
      </c>
      <c r="J176" s="86" t="s">
        <v>517</v>
      </c>
      <c r="K176" s="86" t="s">
        <v>122</v>
      </c>
      <c r="L176" s="87">
        <v>3.9636999999999999E-2</v>
      </c>
      <c r="M176" s="87">
        <v>3.910000000054252E-2</v>
      </c>
      <c r="N176" s="83">
        <v>15230.596932000004</v>
      </c>
      <c r="O176" s="85">
        <v>99.24</v>
      </c>
      <c r="P176" s="83">
        <v>15.114844398000001</v>
      </c>
      <c r="Q176" s="84">
        <f t="shared" si="2"/>
        <v>5.3171017078182728E-4</v>
      </c>
      <c r="R176" s="84">
        <f>P176/'סכום נכסי הקרן'!$C$42</f>
        <v>5.7710937602436894E-5</v>
      </c>
    </row>
    <row r="177" spans="2:18">
      <c r="B177" s="76" t="s">
        <v>1746</v>
      </c>
      <c r="C177" s="86" t="s">
        <v>1501</v>
      </c>
      <c r="D177" s="73" t="s">
        <v>1610</v>
      </c>
      <c r="E177" s="73"/>
      <c r="F177" s="73" t="s">
        <v>445</v>
      </c>
      <c r="G177" s="95">
        <v>45076</v>
      </c>
      <c r="H177" s="73" t="s">
        <v>120</v>
      </c>
      <c r="I177" s="83">
        <v>10.979999999991341</v>
      </c>
      <c r="J177" s="86" t="s">
        <v>517</v>
      </c>
      <c r="K177" s="86" t="s">
        <v>122</v>
      </c>
      <c r="L177" s="87">
        <v>4.4936999999999998E-2</v>
      </c>
      <c r="M177" s="87">
        <v>4.1499999999837653E-2</v>
      </c>
      <c r="N177" s="83">
        <v>18527.719369000002</v>
      </c>
      <c r="O177" s="85">
        <v>99.74</v>
      </c>
      <c r="P177" s="83">
        <v>18.479547342000004</v>
      </c>
      <c r="Q177" s="84">
        <f t="shared" si="2"/>
        <v>6.5007372980206344E-4</v>
      </c>
      <c r="R177" s="84">
        <f>P177/'סכום נכסי הקרן'!$C$42</f>
        <v>7.0557921437587319E-5</v>
      </c>
    </row>
    <row r="178" spans="2:18">
      <c r="B178" s="76" t="s">
        <v>1747</v>
      </c>
      <c r="C178" s="86" t="s">
        <v>1492</v>
      </c>
      <c r="D178" s="73" t="s">
        <v>1611</v>
      </c>
      <c r="E178" s="73"/>
      <c r="F178" s="73" t="s">
        <v>445</v>
      </c>
      <c r="G178" s="95">
        <v>42432</v>
      </c>
      <c r="H178" s="73" t="s">
        <v>120</v>
      </c>
      <c r="I178" s="83">
        <v>4.2399999999944011</v>
      </c>
      <c r="J178" s="86" t="s">
        <v>517</v>
      </c>
      <c r="K178" s="86" t="s">
        <v>122</v>
      </c>
      <c r="L178" s="87">
        <v>2.5399999999999999E-2</v>
      </c>
      <c r="M178" s="87">
        <v>2.3799999999950239E-2</v>
      </c>
      <c r="N178" s="83">
        <v>55808.691401000004</v>
      </c>
      <c r="O178" s="85">
        <v>115.24</v>
      </c>
      <c r="P178" s="83">
        <v>64.313932514000015</v>
      </c>
      <c r="Q178" s="84">
        <f t="shared" si="2"/>
        <v>2.2624362606865297E-3</v>
      </c>
      <c r="R178" s="84">
        <f>P178/'סכום נכסי הקרן'!$C$42</f>
        <v>2.4556106887702489E-4</v>
      </c>
    </row>
    <row r="179" spans="2:18">
      <c r="B179" s="76" t="s">
        <v>1748</v>
      </c>
      <c r="C179" s="86" t="s">
        <v>1501</v>
      </c>
      <c r="D179" s="73" t="s">
        <v>1612</v>
      </c>
      <c r="E179" s="73"/>
      <c r="F179" s="73" t="s">
        <v>445</v>
      </c>
      <c r="G179" s="95">
        <v>42242</v>
      </c>
      <c r="H179" s="73" t="s">
        <v>120</v>
      </c>
      <c r="I179" s="83">
        <v>2.8999999999939226</v>
      </c>
      <c r="J179" s="86" t="s">
        <v>442</v>
      </c>
      <c r="K179" s="86" t="s">
        <v>122</v>
      </c>
      <c r="L179" s="87">
        <v>2.3599999999999999E-2</v>
      </c>
      <c r="M179" s="87">
        <v>3.2399999999882509E-2</v>
      </c>
      <c r="N179" s="83">
        <v>90377.90701700002</v>
      </c>
      <c r="O179" s="85">
        <v>109.24</v>
      </c>
      <c r="P179" s="83">
        <v>98.72882838400001</v>
      </c>
      <c r="Q179" s="84">
        <f t="shared" si="2"/>
        <v>3.473083865030892E-3</v>
      </c>
      <c r="R179" s="84">
        <f>P179/'סכום נכסי הקרן'!$C$42</f>
        <v>3.7696274631743152E-4</v>
      </c>
    </row>
    <row r="180" spans="2:18">
      <c r="B180" s="76" t="s">
        <v>1749</v>
      </c>
      <c r="C180" s="86" t="s">
        <v>1492</v>
      </c>
      <c r="D180" s="73">
        <v>7134</v>
      </c>
      <c r="E180" s="73"/>
      <c r="F180" s="73" t="s">
        <v>445</v>
      </c>
      <c r="G180" s="95">
        <v>43705</v>
      </c>
      <c r="H180" s="73" t="s">
        <v>120</v>
      </c>
      <c r="I180" s="83">
        <v>5.1199999998198651</v>
      </c>
      <c r="J180" s="86" t="s">
        <v>517</v>
      </c>
      <c r="K180" s="86" t="s">
        <v>122</v>
      </c>
      <c r="L180" s="87">
        <v>0.04</v>
      </c>
      <c r="M180" s="87">
        <v>3.6699999998520312E-2</v>
      </c>
      <c r="N180" s="83">
        <v>5463.0934690000013</v>
      </c>
      <c r="O180" s="85">
        <v>113.81</v>
      </c>
      <c r="P180" s="83">
        <v>6.2175463760000014</v>
      </c>
      <c r="Q180" s="84">
        <f t="shared" si="2"/>
        <v>2.1872091821628902E-4</v>
      </c>
      <c r="R180" s="84">
        <f>P180/'סכום נכסי הקרן'!$C$42</f>
        <v>2.3739604689087828E-5</v>
      </c>
    </row>
    <row r="181" spans="2:18">
      <c r="B181" s="76" t="s">
        <v>1749</v>
      </c>
      <c r="C181" s="86" t="s">
        <v>1492</v>
      </c>
      <c r="D181" s="73" t="s">
        <v>1613</v>
      </c>
      <c r="E181" s="73"/>
      <c r="F181" s="73" t="s">
        <v>445</v>
      </c>
      <c r="G181" s="95">
        <v>43256</v>
      </c>
      <c r="H181" s="73" t="s">
        <v>120</v>
      </c>
      <c r="I181" s="83">
        <v>5.1199999999872619</v>
      </c>
      <c r="J181" s="86" t="s">
        <v>517</v>
      </c>
      <c r="K181" s="86" t="s">
        <v>122</v>
      </c>
      <c r="L181" s="87">
        <v>0.04</v>
      </c>
      <c r="M181" s="87">
        <v>3.59999999998456E-2</v>
      </c>
      <c r="N181" s="83">
        <v>89758.159591000018</v>
      </c>
      <c r="O181" s="85">
        <v>115.45</v>
      </c>
      <c r="P181" s="83">
        <v>103.62579511100002</v>
      </c>
      <c r="Q181" s="84">
        <f t="shared" si="2"/>
        <v>3.6453494171043641E-3</v>
      </c>
      <c r="R181" s="84">
        <f>P181/'סכום נכסי הקרן'!$C$42</f>
        <v>3.9566016282940712E-4</v>
      </c>
    </row>
    <row r="182" spans="2:18">
      <c r="B182" s="76" t="s">
        <v>1750</v>
      </c>
      <c r="C182" s="86" t="s">
        <v>1501</v>
      </c>
      <c r="D182" s="73" t="s">
        <v>1614</v>
      </c>
      <c r="E182" s="73"/>
      <c r="F182" s="73" t="s">
        <v>445</v>
      </c>
      <c r="G182" s="95">
        <v>44294</v>
      </c>
      <c r="H182" s="73" t="s">
        <v>120</v>
      </c>
      <c r="I182" s="83">
        <v>7.6700000000582804</v>
      </c>
      <c r="J182" s="86" t="s">
        <v>517</v>
      </c>
      <c r="K182" s="86" t="s">
        <v>122</v>
      </c>
      <c r="L182" s="87">
        <v>0.03</v>
      </c>
      <c r="M182" s="87">
        <v>4.3000000000255098E-2</v>
      </c>
      <c r="N182" s="83">
        <v>50068.413240000009</v>
      </c>
      <c r="O182" s="85">
        <v>101.78</v>
      </c>
      <c r="P182" s="83">
        <v>50.959631909000009</v>
      </c>
      <c r="Q182" s="84">
        <f t="shared" si="2"/>
        <v>1.7926585197859375E-3</v>
      </c>
      <c r="R182" s="84">
        <f>P182/'סכום נכסי הקרן'!$C$42</f>
        <v>1.9457217420859428E-4</v>
      </c>
    </row>
    <row r="183" spans="2:18">
      <c r="B183" s="76" t="s">
        <v>1751</v>
      </c>
      <c r="C183" s="86" t="s">
        <v>1501</v>
      </c>
      <c r="D183" s="73" t="s">
        <v>1615</v>
      </c>
      <c r="E183" s="73"/>
      <c r="F183" s="73" t="s">
        <v>445</v>
      </c>
      <c r="G183" s="95">
        <v>42326</v>
      </c>
      <c r="H183" s="73" t="s">
        <v>120</v>
      </c>
      <c r="I183" s="83">
        <v>6.3100000000207119</v>
      </c>
      <c r="J183" s="86" t="s">
        <v>517</v>
      </c>
      <c r="K183" s="86" t="s">
        <v>122</v>
      </c>
      <c r="L183" s="87">
        <v>8.0500000000000002E-2</v>
      </c>
      <c r="M183" s="87">
        <v>7.4299999999974109E-2</v>
      </c>
      <c r="N183" s="83">
        <v>14431.669644000001</v>
      </c>
      <c r="O183" s="85">
        <v>107.06</v>
      </c>
      <c r="P183" s="83">
        <v>15.450602928000002</v>
      </c>
      <c r="Q183" s="84">
        <f t="shared" si="2"/>
        <v>5.4352148822756823E-4</v>
      </c>
      <c r="R183" s="84">
        <f>P183/'סכום נכסי הקרן'!$C$42</f>
        <v>5.8992918353550676E-5</v>
      </c>
    </row>
    <row r="184" spans="2:18">
      <c r="B184" s="76" t="s">
        <v>1751</v>
      </c>
      <c r="C184" s="86" t="s">
        <v>1501</v>
      </c>
      <c r="D184" s="73" t="s">
        <v>1616</v>
      </c>
      <c r="E184" s="73"/>
      <c r="F184" s="73" t="s">
        <v>445</v>
      </c>
      <c r="G184" s="95">
        <v>42606</v>
      </c>
      <c r="H184" s="73" t="s">
        <v>120</v>
      </c>
      <c r="I184" s="83">
        <v>6.3100000000003078</v>
      </c>
      <c r="J184" s="86" t="s">
        <v>517</v>
      </c>
      <c r="K184" s="86" t="s">
        <v>122</v>
      </c>
      <c r="L184" s="87">
        <v>8.0500000000000002E-2</v>
      </c>
      <c r="M184" s="87">
        <v>7.4300000000009248E-2</v>
      </c>
      <c r="N184" s="83">
        <v>60703.611109000005</v>
      </c>
      <c r="O184" s="85">
        <v>107.07</v>
      </c>
      <c r="P184" s="83">
        <v>64.995594458000014</v>
      </c>
      <c r="Q184" s="84">
        <f t="shared" si="2"/>
        <v>2.2864157724245184E-3</v>
      </c>
      <c r="R184" s="84">
        <f>P184/'סכום נכסי הקרן'!$C$42</f>
        <v>2.4816376519861885E-4</v>
      </c>
    </row>
    <row r="185" spans="2:18">
      <c r="B185" s="76" t="s">
        <v>1751</v>
      </c>
      <c r="C185" s="86" t="s">
        <v>1501</v>
      </c>
      <c r="D185" s="73" t="s">
        <v>1617</v>
      </c>
      <c r="E185" s="73"/>
      <c r="F185" s="73" t="s">
        <v>445</v>
      </c>
      <c r="G185" s="95">
        <v>42648</v>
      </c>
      <c r="H185" s="73" t="s">
        <v>120</v>
      </c>
      <c r="I185" s="83">
        <v>6.3099999999864131</v>
      </c>
      <c r="J185" s="86" t="s">
        <v>517</v>
      </c>
      <c r="K185" s="86" t="s">
        <v>122</v>
      </c>
      <c r="L185" s="87">
        <v>8.0500000000000002E-2</v>
      </c>
      <c r="M185" s="87">
        <v>7.4299999999843991E-2</v>
      </c>
      <c r="N185" s="83">
        <v>55683.769645000008</v>
      </c>
      <c r="O185" s="85">
        <v>107.06</v>
      </c>
      <c r="P185" s="83">
        <v>59.61526155100001</v>
      </c>
      <c r="Q185" s="84">
        <f t="shared" si="2"/>
        <v>2.0971463592890055E-3</v>
      </c>
      <c r="R185" s="84">
        <f>P185/'סכום נכסי הקרן'!$C$42</f>
        <v>2.2762077788759493E-4</v>
      </c>
    </row>
    <row r="186" spans="2:18">
      <c r="B186" s="76" t="s">
        <v>1751</v>
      </c>
      <c r="C186" s="86" t="s">
        <v>1501</v>
      </c>
      <c r="D186" s="73" t="s">
        <v>1618</v>
      </c>
      <c r="E186" s="73"/>
      <c r="F186" s="73" t="s">
        <v>445</v>
      </c>
      <c r="G186" s="95">
        <v>42718</v>
      </c>
      <c r="H186" s="73" t="s">
        <v>120</v>
      </c>
      <c r="I186" s="83">
        <v>6.3099999999899152</v>
      </c>
      <c r="J186" s="86" t="s">
        <v>517</v>
      </c>
      <c r="K186" s="86" t="s">
        <v>122</v>
      </c>
      <c r="L186" s="87">
        <v>8.0500000000000002E-2</v>
      </c>
      <c r="M186" s="87">
        <v>7.4299999999697497E-2</v>
      </c>
      <c r="N186" s="83">
        <v>38904.849489000007</v>
      </c>
      <c r="O186" s="85">
        <v>107.06</v>
      </c>
      <c r="P186" s="83">
        <v>41.651683882000007</v>
      </c>
      <c r="Q186" s="84">
        <f t="shared" si="2"/>
        <v>1.465223416602248E-3</v>
      </c>
      <c r="R186" s="84">
        <f>P186/'סכום נכסי הקרן'!$C$42</f>
        <v>1.5903291269532319E-4</v>
      </c>
    </row>
    <row r="187" spans="2:18">
      <c r="B187" s="76" t="s">
        <v>1751</v>
      </c>
      <c r="C187" s="86" t="s">
        <v>1501</v>
      </c>
      <c r="D187" s="73" t="s">
        <v>1619</v>
      </c>
      <c r="E187" s="73"/>
      <c r="F187" s="73" t="s">
        <v>445</v>
      </c>
      <c r="G187" s="95">
        <v>42900</v>
      </c>
      <c r="H187" s="73" t="s">
        <v>120</v>
      </c>
      <c r="I187" s="83">
        <v>6.3100000000370917</v>
      </c>
      <c r="J187" s="86" t="s">
        <v>517</v>
      </c>
      <c r="K187" s="86" t="s">
        <v>122</v>
      </c>
      <c r="L187" s="87">
        <v>8.0500000000000002E-2</v>
      </c>
      <c r="M187" s="87">
        <v>7.4300000000403363E-2</v>
      </c>
      <c r="N187" s="83">
        <v>46084.272200000007</v>
      </c>
      <c r="O187" s="85">
        <v>107.06</v>
      </c>
      <c r="P187" s="83">
        <v>49.338002507000006</v>
      </c>
      <c r="Q187" s="84">
        <f t="shared" si="2"/>
        <v>1.735612821955509E-3</v>
      </c>
      <c r="R187" s="84">
        <f>P187/'סכום נכסי הקרן'!$C$42</f>
        <v>1.8838052904382617E-4</v>
      </c>
    </row>
    <row r="188" spans="2:18">
      <c r="B188" s="76" t="s">
        <v>1751</v>
      </c>
      <c r="C188" s="86" t="s">
        <v>1501</v>
      </c>
      <c r="D188" s="73" t="s">
        <v>1620</v>
      </c>
      <c r="E188" s="73"/>
      <c r="F188" s="73" t="s">
        <v>445</v>
      </c>
      <c r="G188" s="95">
        <v>43075</v>
      </c>
      <c r="H188" s="73" t="s">
        <v>120</v>
      </c>
      <c r="I188" s="83">
        <v>6.3099999999085394</v>
      </c>
      <c r="J188" s="86" t="s">
        <v>517</v>
      </c>
      <c r="K188" s="86" t="s">
        <v>122</v>
      </c>
      <c r="L188" s="87">
        <v>8.0500000000000002E-2</v>
      </c>
      <c r="M188" s="87">
        <v>7.4299999999216049E-2</v>
      </c>
      <c r="N188" s="83">
        <v>28595.551959000008</v>
      </c>
      <c r="O188" s="85">
        <v>107.06</v>
      </c>
      <c r="P188" s="83">
        <v>30.614509080000005</v>
      </c>
      <c r="Q188" s="84">
        <f t="shared" si="2"/>
        <v>1.0769575539581818E-3</v>
      </c>
      <c r="R188" s="84">
        <f>P188/'סכום נכסי הקרן'!$C$42</f>
        <v>1.1689118172324025E-4</v>
      </c>
    </row>
    <row r="189" spans="2:18">
      <c r="B189" s="76" t="s">
        <v>1751</v>
      </c>
      <c r="C189" s="86" t="s">
        <v>1501</v>
      </c>
      <c r="D189" s="73" t="s">
        <v>1621</v>
      </c>
      <c r="E189" s="73"/>
      <c r="F189" s="73" t="s">
        <v>445</v>
      </c>
      <c r="G189" s="95">
        <v>43292</v>
      </c>
      <c r="H189" s="73" t="s">
        <v>120</v>
      </c>
      <c r="I189" s="83">
        <v>6.3099999999694543</v>
      </c>
      <c r="J189" s="86" t="s">
        <v>517</v>
      </c>
      <c r="K189" s="86" t="s">
        <v>122</v>
      </c>
      <c r="L189" s="87">
        <v>8.0500000000000002E-2</v>
      </c>
      <c r="M189" s="87">
        <v>7.429999999962264E-2</v>
      </c>
      <c r="N189" s="83">
        <v>77973.569682000016</v>
      </c>
      <c r="O189" s="85">
        <v>107.06</v>
      </c>
      <c r="P189" s="83">
        <v>83.478808905000008</v>
      </c>
      <c r="Q189" s="84">
        <f t="shared" si="2"/>
        <v>2.9366185036886201E-3</v>
      </c>
      <c r="R189" s="84">
        <f>P189/'סכום נכסי הקרן'!$C$42</f>
        <v>3.1873568824034205E-4</v>
      </c>
    </row>
    <row r="190" spans="2:18">
      <c r="B190" s="76" t="s">
        <v>1752</v>
      </c>
      <c r="C190" s="86" t="s">
        <v>1501</v>
      </c>
      <c r="D190" s="73" t="s">
        <v>1622</v>
      </c>
      <c r="E190" s="73"/>
      <c r="F190" s="73" t="s">
        <v>434</v>
      </c>
      <c r="G190" s="95">
        <v>44376</v>
      </c>
      <c r="H190" s="73" t="s">
        <v>299</v>
      </c>
      <c r="I190" s="83">
        <v>4.4799999999981459</v>
      </c>
      <c r="J190" s="86" t="s">
        <v>118</v>
      </c>
      <c r="K190" s="86" t="s">
        <v>122</v>
      </c>
      <c r="L190" s="87">
        <v>7.400000000000001E-2</v>
      </c>
      <c r="M190" s="87">
        <v>7.8299999999973419E-2</v>
      </c>
      <c r="N190" s="83">
        <v>1001900.0967180001</v>
      </c>
      <c r="O190" s="85">
        <v>99.06</v>
      </c>
      <c r="P190" s="83">
        <v>992.48227560800012</v>
      </c>
      <c r="Q190" s="84">
        <f t="shared" si="2"/>
        <v>3.4913552952704791E-2</v>
      </c>
      <c r="R190" s="84">
        <f>P190/'סכום נכסי הקרן'!$C$42</f>
        <v>3.7894589696680428E-3</v>
      </c>
    </row>
    <row r="191" spans="2:18">
      <c r="B191" s="76" t="s">
        <v>1752</v>
      </c>
      <c r="C191" s="86" t="s">
        <v>1501</v>
      </c>
      <c r="D191" s="73" t="s">
        <v>1623</v>
      </c>
      <c r="E191" s="73"/>
      <c r="F191" s="73" t="s">
        <v>434</v>
      </c>
      <c r="G191" s="95">
        <v>44431</v>
      </c>
      <c r="H191" s="73" t="s">
        <v>299</v>
      </c>
      <c r="I191" s="83">
        <v>4.4800000000049014</v>
      </c>
      <c r="J191" s="86" t="s">
        <v>118</v>
      </c>
      <c r="K191" s="86" t="s">
        <v>122</v>
      </c>
      <c r="L191" s="87">
        <v>7.400000000000001E-2</v>
      </c>
      <c r="M191" s="87">
        <v>7.8100000000144706E-2</v>
      </c>
      <c r="N191" s="83">
        <v>172935.31463500002</v>
      </c>
      <c r="O191" s="85">
        <v>99.11</v>
      </c>
      <c r="P191" s="83">
        <v>171.39619719199999</v>
      </c>
      <c r="Q191" s="84">
        <f t="shared" si="2"/>
        <v>6.0293774041347602E-3</v>
      </c>
      <c r="R191" s="84">
        <f>P191/'סכום נכסי הקרן'!$C$42</f>
        <v>6.5441859545383862E-4</v>
      </c>
    </row>
    <row r="192" spans="2:18">
      <c r="B192" s="76" t="s">
        <v>1752</v>
      </c>
      <c r="C192" s="86" t="s">
        <v>1501</v>
      </c>
      <c r="D192" s="73" t="s">
        <v>1624</v>
      </c>
      <c r="E192" s="73"/>
      <c r="F192" s="73" t="s">
        <v>434</v>
      </c>
      <c r="G192" s="95">
        <v>44859</v>
      </c>
      <c r="H192" s="73" t="s">
        <v>299</v>
      </c>
      <c r="I192" s="83">
        <v>4.4900000000022233</v>
      </c>
      <c r="J192" s="86" t="s">
        <v>118</v>
      </c>
      <c r="K192" s="86" t="s">
        <v>122</v>
      </c>
      <c r="L192" s="87">
        <v>7.400000000000001E-2</v>
      </c>
      <c r="M192" s="87">
        <v>7.2100000000046918E-2</v>
      </c>
      <c r="N192" s="83">
        <v>526349.43844400009</v>
      </c>
      <c r="O192" s="85">
        <v>101.65</v>
      </c>
      <c r="P192" s="83">
        <v>535.03422506900017</v>
      </c>
      <c r="Q192" s="84">
        <f t="shared" si="2"/>
        <v>1.8821440148150223E-2</v>
      </c>
      <c r="R192" s="84">
        <f>P192/'סכום נכסי הקרן'!$C$42</f>
        <v>2.0428478100780805E-3</v>
      </c>
    </row>
    <row r="193" spans="2:18">
      <c r="B193" s="76" t="s">
        <v>1753</v>
      </c>
      <c r="C193" s="86" t="s">
        <v>1501</v>
      </c>
      <c r="D193" s="73" t="s">
        <v>1625</v>
      </c>
      <c r="E193" s="73"/>
      <c r="F193" s="73" t="s">
        <v>434</v>
      </c>
      <c r="G193" s="95">
        <v>42516</v>
      </c>
      <c r="H193" s="73" t="s">
        <v>299</v>
      </c>
      <c r="I193" s="83">
        <v>3.4499999999909532</v>
      </c>
      <c r="J193" s="86" t="s">
        <v>309</v>
      </c>
      <c r="K193" s="86" t="s">
        <v>122</v>
      </c>
      <c r="L193" s="87">
        <v>2.3269999999999999E-2</v>
      </c>
      <c r="M193" s="87">
        <v>3.469999999991788E-2</v>
      </c>
      <c r="N193" s="83">
        <v>65996.27883000001</v>
      </c>
      <c r="O193" s="85">
        <v>108.87</v>
      </c>
      <c r="P193" s="83">
        <v>71.850149797000014</v>
      </c>
      <c r="Q193" s="84">
        <f t="shared" si="2"/>
        <v>2.5275453992975173E-3</v>
      </c>
      <c r="R193" s="84">
        <f>P193/'סכום נכסי הקרן'!$C$42</f>
        <v>2.7433557385540022E-4</v>
      </c>
    </row>
    <row r="194" spans="2:18">
      <c r="B194" s="76" t="s">
        <v>1754</v>
      </c>
      <c r="C194" s="86" t="s">
        <v>1492</v>
      </c>
      <c r="D194" s="73" t="s">
        <v>1626</v>
      </c>
      <c r="E194" s="73"/>
      <c r="F194" s="73" t="s">
        <v>286</v>
      </c>
      <c r="G194" s="95">
        <v>42978</v>
      </c>
      <c r="H194" s="73" t="s">
        <v>1491</v>
      </c>
      <c r="I194" s="83">
        <v>0.80999999999709138</v>
      </c>
      <c r="J194" s="86" t="s">
        <v>118</v>
      </c>
      <c r="K194" s="86" t="s">
        <v>122</v>
      </c>
      <c r="L194" s="87">
        <v>2.76E-2</v>
      </c>
      <c r="M194" s="87">
        <v>6.2899999999738221E-2</v>
      </c>
      <c r="N194" s="83">
        <v>31727.710643000002</v>
      </c>
      <c r="O194" s="85">
        <v>97.53</v>
      </c>
      <c r="P194" s="83">
        <v>30.944035989000007</v>
      </c>
      <c r="Q194" s="84">
        <f t="shared" si="2"/>
        <v>1.0885496553684206E-3</v>
      </c>
      <c r="R194" s="84">
        <f>P194/'סכום נכסי הקרן'!$C$42</f>
        <v>1.1814936913045824E-4</v>
      </c>
    </row>
    <row r="195" spans="2:18">
      <c r="B195" s="76" t="s">
        <v>1755</v>
      </c>
      <c r="C195" s="86" t="s">
        <v>1501</v>
      </c>
      <c r="D195" s="73" t="s">
        <v>1627</v>
      </c>
      <c r="E195" s="73"/>
      <c r="F195" s="73" t="s">
        <v>445</v>
      </c>
      <c r="G195" s="95">
        <v>42794</v>
      </c>
      <c r="H195" s="73" t="s">
        <v>120</v>
      </c>
      <c r="I195" s="83">
        <v>4.9999999999940075</v>
      </c>
      <c r="J195" s="86" t="s">
        <v>517</v>
      </c>
      <c r="K195" s="86" t="s">
        <v>122</v>
      </c>
      <c r="L195" s="87">
        <v>2.8999999999999998E-2</v>
      </c>
      <c r="M195" s="87">
        <v>2.8499999999955058E-2</v>
      </c>
      <c r="N195" s="83">
        <v>145354.12697600003</v>
      </c>
      <c r="O195" s="85">
        <v>114.82</v>
      </c>
      <c r="P195" s="83">
        <v>166.89561161500004</v>
      </c>
      <c r="Q195" s="84">
        <f t="shared" si="2"/>
        <v>5.8710557527334719E-3</v>
      </c>
      <c r="R195" s="84">
        <f>P195/'סכום נכסי הקרן'!$C$42</f>
        <v>6.3723462672948708E-4</v>
      </c>
    </row>
    <row r="196" spans="2:18">
      <c r="B196" s="76" t="s">
        <v>1756</v>
      </c>
      <c r="C196" s="86" t="s">
        <v>1501</v>
      </c>
      <c r="D196" s="73" t="s">
        <v>1628</v>
      </c>
      <c r="E196" s="73"/>
      <c r="F196" s="73" t="s">
        <v>445</v>
      </c>
      <c r="G196" s="95">
        <v>44728</v>
      </c>
      <c r="H196" s="73" t="s">
        <v>120</v>
      </c>
      <c r="I196" s="83">
        <v>9.6200000000382904</v>
      </c>
      <c r="J196" s="86" t="s">
        <v>517</v>
      </c>
      <c r="K196" s="86" t="s">
        <v>122</v>
      </c>
      <c r="L196" s="87">
        <v>2.6314999999999998E-2</v>
      </c>
      <c r="M196" s="87">
        <v>3.2000000000000001E-2</v>
      </c>
      <c r="N196" s="83">
        <v>18271.675410000003</v>
      </c>
      <c r="O196" s="85">
        <v>100.05</v>
      </c>
      <c r="P196" s="83">
        <v>18.280810615000004</v>
      </c>
      <c r="Q196" s="84">
        <f t="shared" si="2"/>
        <v>6.4308256692460948E-4</v>
      </c>
      <c r="R196" s="84">
        <f>P196/'סכום נכסי הקרן'!$C$42</f>
        <v>6.9799112246489908E-5</v>
      </c>
    </row>
    <row r="197" spans="2:18">
      <c r="B197" s="76" t="s">
        <v>1756</v>
      </c>
      <c r="C197" s="86" t="s">
        <v>1501</v>
      </c>
      <c r="D197" s="73" t="s">
        <v>1629</v>
      </c>
      <c r="E197" s="73"/>
      <c r="F197" s="73" t="s">
        <v>445</v>
      </c>
      <c r="G197" s="95">
        <v>44923</v>
      </c>
      <c r="H197" s="73" t="s">
        <v>120</v>
      </c>
      <c r="I197" s="83">
        <v>9.350000000394278</v>
      </c>
      <c r="J197" s="86" t="s">
        <v>517</v>
      </c>
      <c r="K197" s="86" t="s">
        <v>122</v>
      </c>
      <c r="L197" s="87">
        <v>3.0750000000000003E-2</v>
      </c>
      <c r="M197" s="87">
        <v>3.6600000001851395E-2</v>
      </c>
      <c r="N197" s="83">
        <v>5946.4058440000008</v>
      </c>
      <c r="O197" s="85">
        <v>98.1</v>
      </c>
      <c r="P197" s="83">
        <v>5.8334243620000015</v>
      </c>
      <c r="Q197" s="84">
        <f t="shared" si="2"/>
        <v>2.0520826957188585E-4</v>
      </c>
      <c r="R197" s="84">
        <f>P197/'סכום נכסי הקרן'!$C$42</f>
        <v>2.2272964279305662E-5</v>
      </c>
    </row>
    <row r="198" spans="2:18">
      <c r="B198" s="76" t="s">
        <v>1745</v>
      </c>
      <c r="C198" s="86" t="s">
        <v>1501</v>
      </c>
      <c r="D198" s="73" t="s">
        <v>1630</v>
      </c>
      <c r="E198" s="73"/>
      <c r="F198" s="73" t="s">
        <v>286</v>
      </c>
      <c r="G198" s="95">
        <v>42474</v>
      </c>
      <c r="H198" s="73" t="s">
        <v>1491</v>
      </c>
      <c r="I198" s="83">
        <v>0.36000000000392579</v>
      </c>
      <c r="J198" s="86" t="s">
        <v>118</v>
      </c>
      <c r="K198" s="86" t="s">
        <v>122</v>
      </c>
      <c r="L198" s="87">
        <v>6.8499999999999991E-2</v>
      </c>
      <c r="M198" s="87">
        <v>6.4400000000647772E-2</v>
      </c>
      <c r="N198" s="83">
        <v>20278.220059000003</v>
      </c>
      <c r="O198" s="85">
        <v>100.49</v>
      </c>
      <c r="P198" s="83">
        <v>20.377577947000006</v>
      </c>
      <c r="Q198" s="84">
        <f t="shared" si="2"/>
        <v>7.1684267234355754E-4</v>
      </c>
      <c r="R198" s="84">
        <f>P198/'סכום נכסי הקרן'!$C$42</f>
        <v>7.780491141170605E-5</v>
      </c>
    </row>
    <row r="199" spans="2:18">
      <c r="B199" s="76" t="s">
        <v>1745</v>
      </c>
      <c r="C199" s="86" t="s">
        <v>1501</v>
      </c>
      <c r="D199" s="73" t="s">
        <v>1631</v>
      </c>
      <c r="E199" s="73"/>
      <c r="F199" s="73" t="s">
        <v>286</v>
      </c>
      <c r="G199" s="95">
        <v>42562</v>
      </c>
      <c r="H199" s="73" t="s">
        <v>1491</v>
      </c>
      <c r="I199" s="83">
        <v>1.3499999999545909</v>
      </c>
      <c r="J199" s="86" t="s">
        <v>118</v>
      </c>
      <c r="K199" s="86" t="s">
        <v>122</v>
      </c>
      <c r="L199" s="87">
        <v>3.3700000000000001E-2</v>
      </c>
      <c r="M199" s="87">
        <v>6.8299999998026772E-2</v>
      </c>
      <c r="N199" s="83">
        <v>12641.819590000001</v>
      </c>
      <c r="O199" s="85">
        <v>95.81</v>
      </c>
      <c r="P199" s="83">
        <v>12.112126833000001</v>
      </c>
      <c r="Q199" s="84">
        <f t="shared" si="2"/>
        <v>4.2608053760432657E-4</v>
      </c>
      <c r="R199" s="84">
        <f>P199/'סכום נכסי הקרן'!$C$42</f>
        <v>4.6246072899338398E-5</v>
      </c>
    </row>
    <row r="200" spans="2:18">
      <c r="B200" s="76" t="s">
        <v>1745</v>
      </c>
      <c r="C200" s="86" t="s">
        <v>1501</v>
      </c>
      <c r="D200" s="73" t="s">
        <v>1632</v>
      </c>
      <c r="E200" s="73"/>
      <c r="F200" s="73" t="s">
        <v>286</v>
      </c>
      <c r="G200" s="95">
        <v>42717</v>
      </c>
      <c r="H200" s="73" t="s">
        <v>1491</v>
      </c>
      <c r="I200" s="83">
        <v>1.5299999997579474</v>
      </c>
      <c r="J200" s="86" t="s">
        <v>118</v>
      </c>
      <c r="K200" s="86" t="s">
        <v>122</v>
      </c>
      <c r="L200" s="87">
        <v>3.85E-2</v>
      </c>
      <c r="M200" s="87">
        <v>6.7599999996671767E-2</v>
      </c>
      <c r="N200" s="83">
        <v>2752.7881080000002</v>
      </c>
      <c r="O200" s="85">
        <v>96.05</v>
      </c>
      <c r="P200" s="83">
        <v>2.644052888</v>
      </c>
      <c r="Q200" s="84">
        <f t="shared" si="2"/>
        <v>9.3012523028069595E-5</v>
      </c>
      <c r="R200" s="84">
        <f>P200/'סכום נכסי הקרן'!$C$42</f>
        <v>1.0095424552111295E-5</v>
      </c>
    </row>
    <row r="201" spans="2:18">
      <c r="B201" s="76" t="s">
        <v>1745</v>
      </c>
      <c r="C201" s="86" t="s">
        <v>1501</v>
      </c>
      <c r="D201" s="73" t="s">
        <v>1633</v>
      </c>
      <c r="E201" s="73"/>
      <c r="F201" s="73" t="s">
        <v>286</v>
      </c>
      <c r="G201" s="95">
        <v>42710</v>
      </c>
      <c r="H201" s="73" t="s">
        <v>1491</v>
      </c>
      <c r="I201" s="83">
        <v>1.5299999999886125</v>
      </c>
      <c r="J201" s="86" t="s">
        <v>118</v>
      </c>
      <c r="K201" s="86" t="s">
        <v>122</v>
      </c>
      <c r="L201" s="87">
        <v>3.8399999999999997E-2</v>
      </c>
      <c r="M201" s="87">
        <v>6.7599999997115134E-2</v>
      </c>
      <c r="N201" s="83">
        <v>8230.074719000002</v>
      </c>
      <c r="O201" s="85">
        <v>96.03</v>
      </c>
      <c r="P201" s="83">
        <v>7.9033406530000008</v>
      </c>
      <c r="Q201" s="84">
        <f t="shared" si="2"/>
        <v>2.7802380876045516E-4</v>
      </c>
      <c r="R201" s="84">
        <f>P201/'סכום נכסי הקרן'!$C$42</f>
        <v>3.0176241796868142E-5</v>
      </c>
    </row>
    <row r="202" spans="2:18">
      <c r="B202" s="76" t="s">
        <v>1745</v>
      </c>
      <c r="C202" s="86" t="s">
        <v>1501</v>
      </c>
      <c r="D202" s="73" t="s">
        <v>1634</v>
      </c>
      <c r="E202" s="73"/>
      <c r="F202" s="73" t="s">
        <v>286</v>
      </c>
      <c r="G202" s="95">
        <v>42474</v>
      </c>
      <c r="H202" s="73" t="s">
        <v>1491</v>
      </c>
      <c r="I202" s="83">
        <v>0.35999999999416149</v>
      </c>
      <c r="J202" s="86" t="s">
        <v>118</v>
      </c>
      <c r="K202" s="86" t="s">
        <v>122</v>
      </c>
      <c r="L202" s="87">
        <v>3.1800000000000002E-2</v>
      </c>
      <c r="M202" s="87">
        <v>7.1099999998603627E-2</v>
      </c>
      <c r="N202" s="83">
        <v>20798.742444000003</v>
      </c>
      <c r="O202" s="85">
        <v>98.82</v>
      </c>
      <c r="P202" s="83">
        <v>20.553316717000005</v>
      </c>
      <c r="Q202" s="84">
        <f t="shared" si="2"/>
        <v>7.23024812824081E-4</v>
      </c>
      <c r="R202" s="84">
        <f>P202/'סכום נכסי הקרן'!$C$42</f>
        <v>7.847591065739732E-5</v>
      </c>
    </row>
    <row r="203" spans="2:18">
      <c r="B203" s="76" t="s">
        <v>1757</v>
      </c>
      <c r="C203" s="86" t="s">
        <v>1492</v>
      </c>
      <c r="D203" s="73">
        <v>7355</v>
      </c>
      <c r="E203" s="73"/>
      <c r="F203" s="73" t="s">
        <v>286</v>
      </c>
      <c r="G203" s="95">
        <v>43842</v>
      </c>
      <c r="H203" s="73" t="s">
        <v>1491</v>
      </c>
      <c r="I203" s="83">
        <v>0.15999999999999998</v>
      </c>
      <c r="J203" s="86" t="s">
        <v>118</v>
      </c>
      <c r="K203" s="86" t="s">
        <v>122</v>
      </c>
      <c r="L203" s="87">
        <v>2.0838000000000002E-2</v>
      </c>
      <c r="M203" s="87">
        <v>6.5000000001599487E-2</v>
      </c>
      <c r="N203" s="83">
        <v>18795.381250000002</v>
      </c>
      <c r="O203" s="85">
        <v>99.79</v>
      </c>
      <c r="P203" s="83">
        <v>18.755911400000006</v>
      </c>
      <c r="Q203" s="84">
        <f t="shared" ref="Q203:Q246" si="3">IFERROR(P203/$P$10,0)</f>
        <v>6.597956678258901E-4</v>
      </c>
      <c r="R203" s="84">
        <f>P203/'סכום נכסי הקרן'!$C$42</f>
        <v>7.1613124421278287E-5</v>
      </c>
    </row>
    <row r="204" spans="2:18">
      <c r="B204" s="76" t="s">
        <v>1758</v>
      </c>
      <c r="C204" s="86" t="s">
        <v>1501</v>
      </c>
      <c r="D204" s="73" t="s">
        <v>1635</v>
      </c>
      <c r="E204" s="73"/>
      <c r="F204" s="73" t="s">
        <v>445</v>
      </c>
      <c r="G204" s="95">
        <v>45015</v>
      </c>
      <c r="H204" s="73" t="s">
        <v>120</v>
      </c>
      <c r="I204" s="83">
        <v>5.2199999999947639</v>
      </c>
      <c r="J204" s="86" t="s">
        <v>309</v>
      </c>
      <c r="K204" s="86" t="s">
        <v>122</v>
      </c>
      <c r="L204" s="87">
        <v>4.5499999999999999E-2</v>
      </c>
      <c r="M204" s="87">
        <v>3.8699999999957699E-2</v>
      </c>
      <c r="N204" s="83">
        <v>140460.78102300002</v>
      </c>
      <c r="O204" s="85">
        <v>106.06</v>
      </c>
      <c r="P204" s="83">
        <v>148.97270094900003</v>
      </c>
      <c r="Q204" s="84">
        <f t="shared" si="3"/>
        <v>5.2405633943478783E-3</v>
      </c>
      <c r="R204" s="84">
        <f>P204/'סכום נכסי הקרן'!$C$42</f>
        <v>5.6880203477793236E-4</v>
      </c>
    </row>
    <row r="205" spans="2:18">
      <c r="B205" s="76" t="s">
        <v>1756</v>
      </c>
      <c r="C205" s="86" t="s">
        <v>1501</v>
      </c>
      <c r="D205" s="73" t="s">
        <v>1636</v>
      </c>
      <c r="E205" s="73"/>
      <c r="F205" s="73" t="s">
        <v>445</v>
      </c>
      <c r="G205" s="95">
        <v>44143</v>
      </c>
      <c r="H205" s="73" t="s">
        <v>120</v>
      </c>
      <c r="I205" s="83">
        <v>6.7899999999351612</v>
      </c>
      <c r="J205" s="86" t="s">
        <v>517</v>
      </c>
      <c r="K205" s="86" t="s">
        <v>122</v>
      </c>
      <c r="L205" s="87">
        <v>2.5243000000000002E-2</v>
      </c>
      <c r="M205" s="87">
        <v>3.2899999999805037E-2</v>
      </c>
      <c r="N205" s="83">
        <v>41612.44430000001</v>
      </c>
      <c r="O205" s="85">
        <v>106</v>
      </c>
      <c r="P205" s="83">
        <v>44.109189334</v>
      </c>
      <c r="Q205" s="84">
        <f t="shared" si="3"/>
        <v>1.5516735717724254E-3</v>
      </c>
      <c r="R205" s="84">
        <f>P205/'סכום נכסי הקרן'!$C$42</f>
        <v>1.6841606875459339E-4</v>
      </c>
    </row>
    <row r="206" spans="2:18">
      <c r="B206" s="76" t="s">
        <v>1756</v>
      </c>
      <c r="C206" s="86" t="s">
        <v>1501</v>
      </c>
      <c r="D206" s="73" t="s">
        <v>1637</v>
      </c>
      <c r="E206" s="73"/>
      <c r="F206" s="73" t="s">
        <v>445</v>
      </c>
      <c r="G206" s="95">
        <v>43779</v>
      </c>
      <c r="H206" s="73" t="s">
        <v>120</v>
      </c>
      <c r="I206" s="83">
        <v>7.0900000001679935</v>
      </c>
      <c r="J206" s="86" t="s">
        <v>517</v>
      </c>
      <c r="K206" s="86" t="s">
        <v>122</v>
      </c>
      <c r="L206" s="87">
        <v>2.5243000000000002E-2</v>
      </c>
      <c r="M206" s="87">
        <v>3.6300000000707343E-2</v>
      </c>
      <c r="N206" s="83">
        <v>13231.962290000001</v>
      </c>
      <c r="O206" s="85">
        <v>102.57</v>
      </c>
      <c r="P206" s="83">
        <v>13.572023108000002</v>
      </c>
      <c r="Q206" s="84">
        <f t="shared" si="3"/>
        <v>4.7743678562542537E-4</v>
      </c>
      <c r="R206" s="84">
        <f>P206/'סכום נכסי הקרן'!$C$42</f>
        <v>5.1820194644429157E-5</v>
      </c>
    </row>
    <row r="207" spans="2:18">
      <c r="B207" s="76" t="s">
        <v>1756</v>
      </c>
      <c r="C207" s="86" t="s">
        <v>1501</v>
      </c>
      <c r="D207" s="73" t="s">
        <v>1638</v>
      </c>
      <c r="E207" s="73"/>
      <c r="F207" s="73" t="s">
        <v>445</v>
      </c>
      <c r="G207" s="95">
        <v>43835</v>
      </c>
      <c r="H207" s="73" t="s">
        <v>120</v>
      </c>
      <c r="I207" s="83">
        <v>7.0799999997452581</v>
      </c>
      <c r="J207" s="86" t="s">
        <v>517</v>
      </c>
      <c r="K207" s="86" t="s">
        <v>122</v>
      </c>
      <c r="L207" s="87">
        <v>2.5243000000000002E-2</v>
      </c>
      <c r="M207" s="87">
        <v>3.6699999998235394E-2</v>
      </c>
      <c r="N207" s="83">
        <v>7368.3403320000007</v>
      </c>
      <c r="O207" s="85">
        <v>102.29</v>
      </c>
      <c r="P207" s="83">
        <v>7.5370749990000014</v>
      </c>
      <c r="Q207" s="84">
        <f t="shared" si="3"/>
        <v>2.6513931135434054E-4</v>
      </c>
      <c r="R207" s="84">
        <f>P207/'סכום נכסי הקרן'!$C$42</f>
        <v>2.877777987775592E-5</v>
      </c>
    </row>
    <row r="208" spans="2:18">
      <c r="B208" s="76" t="s">
        <v>1756</v>
      </c>
      <c r="C208" s="86" t="s">
        <v>1501</v>
      </c>
      <c r="D208" s="73" t="s">
        <v>1639</v>
      </c>
      <c r="E208" s="73"/>
      <c r="F208" s="73" t="s">
        <v>445</v>
      </c>
      <c r="G208" s="95">
        <v>43227</v>
      </c>
      <c r="H208" s="73" t="s">
        <v>120</v>
      </c>
      <c r="I208" s="83">
        <v>7.1199999999577761</v>
      </c>
      <c r="J208" s="86" t="s">
        <v>517</v>
      </c>
      <c r="K208" s="86" t="s">
        <v>122</v>
      </c>
      <c r="L208" s="87">
        <v>2.7806000000000001E-2</v>
      </c>
      <c r="M208" s="87">
        <v>3.249999999894438E-2</v>
      </c>
      <c r="N208" s="83">
        <v>4352.2675790000012</v>
      </c>
      <c r="O208" s="85">
        <v>108.83</v>
      </c>
      <c r="P208" s="83">
        <v>4.736573110000001</v>
      </c>
      <c r="Q208" s="84">
        <f t="shared" si="3"/>
        <v>1.6662322356239128E-4</v>
      </c>
      <c r="R208" s="84">
        <f>P208/'סכום נכסי הקרן'!$C$42</f>
        <v>1.8085007559638557E-5</v>
      </c>
    </row>
    <row r="209" spans="2:18">
      <c r="B209" s="76" t="s">
        <v>1756</v>
      </c>
      <c r="C209" s="86" t="s">
        <v>1501</v>
      </c>
      <c r="D209" s="73" t="s">
        <v>1640</v>
      </c>
      <c r="E209" s="73"/>
      <c r="F209" s="73" t="s">
        <v>445</v>
      </c>
      <c r="G209" s="95">
        <v>43279</v>
      </c>
      <c r="H209" s="73" t="s">
        <v>120</v>
      </c>
      <c r="I209" s="83">
        <v>7.1399999999167783</v>
      </c>
      <c r="J209" s="86" t="s">
        <v>517</v>
      </c>
      <c r="K209" s="86" t="s">
        <v>122</v>
      </c>
      <c r="L209" s="87">
        <v>2.7797000000000002E-2</v>
      </c>
      <c r="M209" s="87">
        <v>3.1599999999565795E-2</v>
      </c>
      <c r="N209" s="83">
        <v>5090.1109400000005</v>
      </c>
      <c r="O209" s="85">
        <v>108.59</v>
      </c>
      <c r="P209" s="83">
        <v>5.5273514890000008</v>
      </c>
      <c r="Q209" s="84">
        <f t="shared" si="3"/>
        <v>1.9444123451090638E-4</v>
      </c>
      <c r="R209" s="84">
        <f>P209/'סכום נכסי הקרן'!$C$42</f>
        <v>2.1104328201395467E-5</v>
      </c>
    </row>
    <row r="210" spans="2:18">
      <c r="B210" s="76" t="s">
        <v>1756</v>
      </c>
      <c r="C210" s="86" t="s">
        <v>1501</v>
      </c>
      <c r="D210" s="73" t="s">
        <v>1641</v>
      </c>
      <c r="E210" s="73"/>
      <c r="F210" s="73" t="s">
        <v>445</v>
      </c>
      <c r="G210" s="95">
        <v>43321</v>
      </c>
      <c r="H210" s="73" t="s">
        <v>120</v>
      </c>
      <c r="I210" s="83">
        <v>7.1299999999829966</v>
      </c>
      <c r="J210" s="86" t="s">
        <v>517</v>
      </c>
      <c r="K210" s="86" t="s">
        <v>122</v>
      </c>
      <c r="L210" s="87">
        <v>2.8528999999999999E-2</v>
      </c>
      <c r="M210" s="87">
        <v>3.1200000000089826E-2</v>
      </c>
      <c r="N210" s="83">
        <v>28514.070359000005</v>
      </c>
      <c r="O210" s="85">
        <v>109.32</v>
      </c>
      <c r="P210" s="83">
        <v>31.171580181000003</v>
      </c>
      <c r="Q210" s="84">
        <f t="shared" si="3"/>
        <v>1.0965542075823183E-3</v>
      </c>
      <c r="R210" s="84">
        <f>P210/'סכום נכסי הקרן'!$C$42</f>
        <v>1.190181699146758E-4</v>
      </c>
    </row>
    <row r="211" spans="2:18">
      <c r="B211" s="76" t="s">
        <v>1756</v>
      </c>
      <c r="C211" s="86" t="s">
        <v>1501</v>
      </c>
      <c r="D211" s="73" t="s">
        <v>1642</v>
      </c>
      <c r="E211" s="73"/>
      <c r="F211" s="73" t="s">
        <v>445</v>
      </c>
      <c r="G211" s="95">
        <v>43138</v>
      </c>
      <c r="H211" s="73" t="s">
        <v>120</v>
      </c>
      <c r="I211" s="83">
        <v>7.0699999999263543</v>
      </c>
      <c r="J211" s="86" t="s">
        <v>517</v>
      </c>
      <c r="K211" s="86" t="s">
        <v>122</v>
      </c>
      <c r="L211" s="87">
        <v>2.6242999999999999E-2</v>
      </c>
      <c r="M211" s="87">
        <v>3.6699999999614243E-2</v>
      </c>
      <c r="N211" s="83">
        <v>27289.376153000005</v>
      </c>
      <c r="O211" s="85">
        <v>104.49</v>
      </c>
      <c r="P211" s="83">
        <v>28.514669230000003</v>
      </c>
      <c r="Q211" s="84">
        <f t="shared" si="3"/>
        <v>1.0030893634655476E-3</v>
      </c>
      <c r="R211" s="84">
        <f>P211/'סכום נכסי הקרן'!$C$42</f>
        <v>1.0887365118389209E-4</v>
      </c>
    </row>
    <row r="212" spans="2:18">
      <c r="B212" s="76" t="s">
        <v>1756</v>
      </c>
      <c r="C212" s="86" t="s">
        <v>1501</v>
      </c>
      <c r="D212" s="73" t="s">
        <v>1643</v>
      </c>
      <c r="E212" s="73"/>
      <c r="F212" s="73" t="s">
        <v>445</v>
      </c>
      <c r="G212" s="95">
        <v>43417</v>
      </c>
      <c r="H212" s="73" t="s">
        <v>120</v>
      </c>
      <c r="I212" s="83">
        <v>7.0799999999932881</v>
      </c>
      <c r="J212" s="86" t="s">
        <v>517</v>
      </c>
      <c r="K212" s="86" t="s">
        <v>122</v>
      </c>
      <c r="L212" s="87">
        <v>3.0796999999999998E-2</v>
      </c>
      <c r="M212" s="87">
        <v>3.2199999999955251E-2</v>
      </c>
      <c r="N212" s="83">
        <v>32464.562806000005</v>
      </c>
      <c r="O212" s="85">
        <v>110.14</v>
      </c>
      <c r="P212" s="83">
        <v>35.756469878000004</v>
      </c>
      <c r="Q212" s="84">
        <f t="shared" si="3"/>
        <v>1.2578415102905279E-3</v>
      </c>
      <c r="R212" s="84">
        <f>P212/'סכום נכסי הקרן'!$C$42</f>
        <v>1.365240254994435E-4</v>
      </c>
    </row>
    <row r="213" spans="2:18">
      <c r="B213" s="76" t="s">
        <v>1756</v>
      </c>
      <c r="C213" s="86" t="s">
        <v>1501</v>
      </c>
      <c r="D213" s="73" t="s">
        <v>1644</v>
      </c>
      <c r="E213" s="73"/>
      <c r="F213" s="73" t="s">
        <v>445</v>
      </c>
      <c r="G213" s="95">
        <v>43485</v>
      </c>
      <c r="H213" s="73" t="s">
        <v>120</v>
      </c>
      <c r="I213" s="83">
        <v>7.1200000000736825</v>
      </c>
      <c r="J213" s="86" t="s">
        <v>517</v>
      </c>
      <c r="K213" s="86" t="s">
        <v>122</v>
      </c>
      <c r="L213" s="87">
        <v>3.0190999999999999E-2</v>
      </c>
      <c r="M213" s="87">
        <v>3.0600000000368423E-2</v>
      </c>
      <c r="N213" s="83">
        <v>41025.417686000008</v>
      </c>
      <c r="O213" s="85">
        <v>111.15</v>
      </c>
      <c r="P213" s="83">
        <v>45.599751872000006</v>
      </c>
      <c r="Q213" s="84">
        <f t="shared" si="3"/>
        <v>1.6041085979474779E-3</v>
      </c>
      <c r="R213" s="84">
        <f>P213/'סכום נכסי הקרן'!$C$42</f>
        <v>1.7410727928630291E-4</v>
      </c>
    </row>
    <row r="214" spans="2:18">
      <c r="B214" s="76" t="s">
        <v>1756</v>
      </c>
      <c r="C214" s="86" t="s">
        <v>1501</v>
      </c>
      <c r="D214" s="73" t="s">
        <v>1645</v>
      </c>
      <c r="E214" s="73"/>
      <c r="F214" s="73" t="s">
        <v>445</v>
      </c>
      <c r="G214" s="95">
        <v>43613</v>
      </c>
      <c r="H214" s="73" t="s">
        <v>120</v>
      </c>
      <c r="I214" s="83">
        <v>7.1599999999753612</v>
      </c>
      <c r="J214" s="86" t="s">
        <v>517</v>
      </c>
      <c r="K214" s="86" t="s">
        <v>122</v>
      </c>
      <c r="L214" s="87">
        <v>2.5243000000000002E-2</v>
      </c>
      <c r="M214" s="87">
        <v>3.2699999999639212E-2</v>
      </c>
      <c r="N214" s="83">
        <v>10828.026478000002</v>
      </c>
      <c r="O214" s="85">
        <v>104.95</v>
      </c>
      <c r="P214" s="83">
        <v>11.364013883000002</v>
      </c>
      <c r="Q214" s="84">
        <f t="shared" si="3"/>
        <v>3.9976341160988162E-4</v>
      </c>
      <c r="R214" s="84">
        <f>P214/'סכום נכסי הקרן'!$C$42</f>
        <v>4.3389655814241726E-5</v>
      </c>
    </row>
    <row r="215" spans="2:18">
      <c r="B215" s="76" t="s">
        <v>1756</v>
      </c>
      <c r="C215" s="86" t="s">
        <v>1501</v>
      </c>
      <c r="D215" s="73" t="s">
        <v>1646</v>
      </c>
      <c r="E215" s="73"/>
      <c r="F215" s="73" t="s">
        <v>445</v>
      </c>
      <c r="G215" s="95">
        <v>43657</v>
      </c>
      <c r="H215" s="73" t="s">
        <v>120</v>
      </c>
      <c r="I215" s="83">
        <v>7.0800000001219043</v>
      </c>
      <c r="J215" s="86" t="s">
        <v>517</v>
      </c>
      <c r="K215" s="86" t="s">
        <v>122</v>
      </c>
      <c r="L215" s="87">
        <v>2.5243000000000002E-2</v>
      </c>
      <c r="M215" s="87">
        <v>3.6700000000627987E-2</v>
      </c>
      <c r="N215" s="83">
        <v>10682.982894000001</v>
      </c>
      <c r="O215" s="85">
        <v>101.36</v>
      </c>
      <c r="P215" s="83">
        <v>10.828270695999999</v>
      </c>
      <c r="Q215" s="84">
        <f t="shared" si="3"/>
        <v>3.8091703159073533E-4</v>
      </c>
      <c r="R215" s="84">
        <f>P215/'סכום נכסי הקרן'!$C$42</f>
        <v>4.1344101072045443E-5</v>
      </c>
    </row>
    <row r="216" spans="2:18">
      <c r="B216" s="76" t="s">
        <v>1756</v>
      </c>
      <c r="C216" s="86" t="s">
        <v>1501</v>
      </c>
      <c r="D216" s="73" t="s">
        <v>1647</v>
      </c>
      <c r="E216" s="73"/>
      <c r="F216" s="73" t="s">
        <v>445</v>
      </c>
      <c r="G216" s="95">
        <v>43541</v>
      </c>
      <c r="H216" s="73" t="s">
        <v>120</v>
      </c>
      <c r="I216" s="83">
        <v>7.1399999990655729</v>
      </c>
      <c r="J216" s="86" t="s">
        <v>517</v>
      </c>
      <c r="K216" s="86" t="s">
        <v>122</v>
      </c>
      <c r="L216" s="87">
        <v>2.7271E-2</v>
      </c>
      <c r="M216" s="87">
        <v>3.1599999995695335E-2</v>
      </c>
      <c r="N216" s="83">
        <v>3523.0460620000003</v>
      </c>
      <c r="O216" s="85">
        <v>108.14</v>
      </c>
      <c r="P216" s="83">
        <v>3.8098223040000008</v>
      </c>
      <c r="Q216" s="84">
        <f t="shared" si="3"/>
        <v>1.3402197300663572E-4</v>
      </c>
      <c r="R216" s="84">
        <f>P216/'סכום נכסי הקרן'!$C$42</f>
        <v>1.4546522046340711E-5</v>
      </c>
    </row>
    <row r="217" spans="2:18">
      <c r="B217" s="76" t="s">
        <v>1759</v>
      </c>
      <c r="C217" s="86" t="s">
        <v>1492</v>
      </c>
      <c r="D217" s="73">
        <v>22333</v>
      </c>
      <c r="E217" s="73"/>
      <c r="F217" s="73" t="s">
        <v>434</v>
      </c>
      <c r="G217" s="95">
        <v>41639</v>
      </c>
      <c r="H217" s="73" t="s">
        <v>299</v>
      </c>
      <c r="I217" s="83">
        <v>0.25999999998833889</v>
      </c>
      <c r="J217" s="86" t="s">
        <v>117</v>
      </c>
      <c r="K217" s="86" t="s">
        <v>122</v>
      </c>
      <c r="L217" s="87">
        <v>3.7000000000000005E-2</v>
      </c>
      <c r="M217" s="87">
        <v>6.9700000001807483E-2</v>
      </c>
      <c r="N217" s="83">
        <v>16947.648992000002</v>
      </c>
      <c r="O217" s="85">
        <v>111.32</v>
      </c>
      <c r="P217" s="83">
        <v>18.866122847000003</v>
      </c>
      <c r="Q217" s="84">
        <f t="shared" si="3"/>
        <v>6.6367268738119799E-4</v>
      </c>
      <c r="R217" s="84">
        <f>P217/'סכום נכסי הקרן'!$C$42</f>
        <v>7.20339296755972E-5</v>
      </c>
    </row>
    <row r="218" spans="2:18">
      <c r="B218" s="76" t="s">
        <v>1759</v>
      </c>
      <c r="C218" s="86" t="s">
        <v>1492</v>
      </c>
      <c r="D218" s="73">
        <v>22334</v>
      </c>
      <c r="E218" s="73"/>
      <c r="F218" s="73" t="s">
        <v>434</v>
      </c>
      <c r="G218" s="95">
        <v>42004</v>
      </c>
      <c r="H218" s="73" t="s">
        <v>299</v>
      </c>
      <c r="I218" s="83">
        <v>0.73000000000883003</v>
      </c>
      <c r="J218" s="86" t="s">
        <v>117</v>
      </c>
      <c r="K218" s="86" t="s">
        <v>122</v>
      </c>
      <c r="L218" s="87">
        <v>3.7000000000000005E-2</v>
      </c>
      <c r="M218" s="87">
        <v>0.1088000000010817</v>
      </c>
      <c r="N218" s="83">
        <v>16947.649033999998</v>
      </c>
      <c r="O218" s="85">
        <v>106.92</v>
      </c>
      <c r="P218" s="83">
        <v>18.120425407999999</v>
      </c>
      <c r="Q218" s="84">
        <f t="shared" si="3"/>
        <v>6.3744053426060567E-4</v>
      </c>
      <c r="R218" s="84">
        <f>P218/'סכום נכסי הקרן'!$C$42</f>
        <v>6.9186735404902581E-5</v>
      </c>
    </row>
    <row r="219" spans="2:18">
      <c r="B219" s="76" t="s">
        <v>1759</v>
      </c>
      <c r="C219" s="86" t="s">
        <v>1492</v>
      </c>
      <c r="D219" s="73" t="s">
        <v>1648</v>
      </c>
      <c r="E219" s="73"/>
      <c r="F219" s="73" t="s">
        <v>434</v>
      </c>
      <c r="G219" s="95">
        <v>42759</v>
      </c>
      <c r="H219" s="73" t="s">
        <v>299</v>
      </c>
      <c r="I219" s="83">
        <v>1.6899999999976056</v>
      </c>
      <c r="J219" s="86" t="s">
        <v>117</v>
      </c>
      <c r="K219" s="86" t="s">
        <v>122</v>
      </c>
      <c r="L219" s="87">
        <v>7.0499999999999993E-2</v>
      </c>
      <c r="M219" s="87">
        <v>7.1699999999848357E-2</v>
      </c>
      <c r="N219" s="83">
        <v>61846.939053000009</v>
      </c>
      <c r="O219" s="85">
        <v>101.29</v>
      </c>
      <c r="P219" s="83">
        <v>62.644566135000005</v>
      </c>
      <c r="Q219" s="84">
        <f t="shared" si="3"/>
        <v>2.2037112709279195E-3</v>
      </c>
      <c r="R219" s="84">
        <f>P219/'סכום נכסי הקרן'!$C$42</f>
        <v>2.3918715615935091E-4</v>
      </c>
    </row>
    <row r="220" spans="2:18">
      <c r="B220" s="76" t="s">
        <v>1759</v>
      </c>
      <c r="C220" s="86" t="s">
        <v>1492</v>
      </c>
      <c r="D220" s="73" t="s">
        <v>1649</v>
      </c>
      <c r="E220" s="73"/>
      <c r="F220" s="73" t="s">
        <v>434</v>
      </c>
      <c r="G220" s="95">
        <v>42759</v>
      </c>
      <c r="H220" s="73" t="s">
        <v>299</v>
      </c>
      <c r="I220" s="83">
        <v>1.7300000000077862</v>
      </c>
      <c r="J220" s="86" t="s">
        <v>117</v>
      </c>
      <c r="K220" s="86" t="s">
        <v>122</v>
      </c>
      <c r="L220" s="87">
        <v>3.8800000000000001E-2</v>
      </c>
      <c r="M220" s="87">
        <v>5.810000000009774E-2</v>
      </c>
      <c r="N220" s="83">
        <v>61846.939053000009</v>
      </c>
      <c r="O220" s="85">
        <v>97.6</v>
      </c>
      <c r="P220" s="83">
        <v>60.362612161000001</v>
      </c>
      <c r="Q220" s="84">
        <f t="shared" si="3"/>
        <v>2.1234366676781261E-3</v>
      </c>
      <c r="R220" s="84">
        <f>P220/'סכום נכסי הקרן'!$C$42</f>
        <v>2.304742842344125E-4</v>
      </c>
    </row>
    <row r="221" spans="2:18">
      <c r="B221" s="76" t="s">
        <v>1760</v>
      </c>
      <c r="C221" s="86" t="s">
        <v>1492</v>
      </c>
      <c r="D221" s="73">
        <v>7561</v>
      </c>
      <c r="E221" s="73"/>
      <c r="F221" s="73" t="s">
        <v>474</v>
      </c>
      <c r="G221" s="95">
        <v>43920</v>
      </c>
      <c r="H221" s="73" t="s">
        <v>120</v>
      </c>
      <c r="I221" s="83">
        <v>4.1700000000069286</v>
      </c>
      <c r="J221" s="86" t="s">
        <v>143</v>
      </c>
      <c r="K221" s="86" t="s">
        <v>122</v>
      </c>
      <c r="L221" s="87">
        <v>4.8917999999999996E-2</v>
      </c>
      <c r="M221" s="87">
        <v>5.8700000000116256E-2</v>
      </c>
      <c r="N221" s="83">
        <v>174738.82796900003</v>
      </c>
      <c r="O221" s="85">
        <v>97.48</v>
      </c>
      <c r="P221" s="83">
        <v>170.33540734599998</v>
      </c>
      <c r="Q221" s="84">
        <f t="shared" si="3"/>
        <v>5.9920609266819773E-3</v>
      </c>
      <c r="R221" s="84">
        <f>P221/'סכום נכסי הקרן'!$C$42</f>
        <v>6.5036832705544839E-4</v>
      </c>
    </row>
    <row r="222" spans="2:18">
      <c r="B222" s="76" t="s">
        <v>1760</v>
      </c>
      <c r="C222" s="86" t="s">
        <v>1492</v>
      </c>
      <c r="D222" s="73">
        <v>8991</v>
      </c>
      <c r="E222" s="73"/>
      <c r="F222" s="73" t="s">
        <v>474</v>
      </c>
      <c r="G222" s="95">
        <v>44636</v>
      </c>
      <c r="H222" s="73" t="s">
        <v>120</v>
      </c>
      <c r="I222" s="83">
        <v>4.4899999999972806</v>
      </c>
      <c r="J222" s="86" t="s">
        <v>143</v>
      </c>
      <c r="K222" s="86" t="s">
        <v>122</v>
      </c>
      <c r="L222" s="87">
        <v>4.2824000000000001E-2</v>
      </c>
      <c r="M222" s="87">
        <v>7.5799999999931297E-2</v>
      </c>
      <c r="N222" s="83">
        <v>159139.74161900004</v>
      </c>
      <c r="O222" s="85">
        <v>87.81</v>
      </c>
      <c r="P222" s="83">
        <v>139.74061056200003</v>
      </c>
      <c r="Q222" s="84">
        <f t="shared" si="3"/>
        <v>4.9157968121001268E-3</v>
      </c>
      <c r="R222" s="84">
        <f>P222/'סכום נכסי הקרן'!$C$42</f>
        <v>5.335524100887947E-4</v>
      </c>
    </row>
    <row r="223" spans="2:18">
      <c r="B223" s="76" t="s">
        <v>1760</v>
      </c>
      <c r="C223" s="86" t="s">
        <v>1492</v>
      </c>
      <c r="D223" s="73">
        <v>9112</v>
      </c>
      <c r="E223" s="73"/>
      <c r="F223" s="73" t="s">
        <v>474</v>
      </c>
      <c r="G223" s="95">
        <v>44722</v>
      </c>
      <c r="H223" s="73" t="s">
        <v>120</v>
      </c>
      <c r="I223" s="83">
        <v>4.4299999999983308</v>
      </c>
      <c r="J223" s="86" t="s">
        <v>143</v>
      </c>
      <c r="K223" s="86" t="s">
        <v>122</v>
      </c>
      <c r="L223" s="87">
        <v>5.2750000000000005E-2</v>
      </c>
      <c r="M223" s="87">
        <v>7.0999999999958263E-2</v>
      </c>
      <c r="N223" s="83">
        <v>254807.17681400003</v>
      </c>
      <c r="O223" s="85">
        <v>94.02</v>
      </c>
      <c r="P223" s="83">
        <v>239.56971378000003</v>
      </c>
      <c r="Q223" s="84">
        <f t="shared" si="3"/>
        <v>8.4275861579476453E-3</v>
      </c>
      <c r="R223" s="84">
        <f>P223/'סכום נכסי הקרן'!$C$42</f>
        <v>9.1471618491955362E-4</v>
      </c>
    </row>
    <row r="224" spans="2:18">
      <c r="B224" s="76" t="s">
        <v>1760</v>
      </c>
      <c r="C224" s="86" t="s">
        <v>1492</v>
      </c>
      <c r="D224" s="73">
        <v>9247</v>
      </c>
      <c r="E224" s="73"/>
      <c r="F224" s="73" t="s">
        <v>474</v>
      </c>
      <c r="G224" s="95">
        <v>44816</v>
      </c>
      <c r="H224" s="73" t="s">
        <v>120</v>
      </c>
      <c r="I224" s="83">
        <v>4.3600000000027821</v>
      </c>
      <c r="J224" s="86" t="s">
        <v>143</v>
      </c>
      <c r="K224" s="86" t="s">
        <v>122</v>
      </c>
      <c r="L224" s="87">
        <v>5.6036999999999997E-2</v>
      </c>
      <c r="M224" s="87">
        <v>8.2200000000073034E-2</v>
      </c>
      <c r="N224" s="83">
        <v>315095.55915800005</v>
      </c>
      <c r="O224" s="85">
        <v>91.27</v>
      </c>
      <c r="P224" s="83">
        <v>287.58772634500002</v>
      </c>
      <c r="Q224" s="84">
        <f t="shared" si="3"/>
        <v>1.0116764358479993E-2</v>
      </c>
      <c r="R224" s="84">
        <f>P224/'סכום נכסי הקרן'!$C$42</f>
        <v>1.0980567773836367E-3</v>
      </c>
    </row>
    <row r="225" spans="2:18">
      <c r="B225" s="76" t="s">
        <v>1760</v>
      </c>
      <c r="C225" s="86" t="s">
        <v>1492</v>
      </c>
      <c r="D225" s="73">
        <v>9486</v>
      </c>
      <c r="E225" s="73"/>
      <c r="F225" s="73" t="s">
        <v>474</v>
      </c>
      <c r="G225" s="95">
        <v>44976</v>
      </c>
      <c r="H225" s="73" t="s">
        <v>120</v>
      </c>
      <c r="I225" s="83">
        <v>4.3800000000080157</v>
      </c>
      <c r="J225" s="86" t="s">
        <v>143</v>
      </c>
      <c r="K225" s="86" t="s">
        <v>122</v>
      </c>
      <c r="L225" s="87">
        <v>6.1999000000000005E-2</v>
      </c>
      <c r="M225" s="87">
        <v>6.7600000000095153E-2</v>
      </c>
      <c r="N225" s="83">
        <v>308227.41391300008</v>
      </c>
      <c r="O225" s="85">
        <v>99.57</v>
      </c>
      <c r="P225" s="83">
        <v>306.90203643300003</v>
      </c>
      <c r="Q225" s="84">
        <f t="shared" si="3"/>
        <v>1.0796203381800836E-2</v>
      </c>
      <c r="R225" s="84">
        <f>P225/'סכום נכסי הקרן'!$C$42</f>
        <v>1.171801958939735E-3</v>
      </c>
    </row>
    <row r="226" spans="2:18">
      <c r="B226" s="76" t="s">
        <v>1760</v>
      </c>
      <c r="C226" s="86" t="s">
        <v>1492</v>
      </c>
      <c r="D226" s="73">
        <v>9567</v>
      </c>
      <c r="E226" s="73"/>
      <c r="F226" s="73" t="s">
        <v>474</v>
      </c>
      <c r="G226" s="95">
        <v>45056</v>
      </c>
      <c r="H226" s="73" t="s">
        <v>120</v>
      </c>
      <c r="I226" s="83">
        <v>4.3699999999955219</v>
      </c>
      <c r="J226" s="86" t="s">
        <v>143</v>
      </c>
      <c r="K226" s="86" t="s">
        <v>122</v>
      </c>
      <c r="L226" s="87">
        <v>6.3411999999999996E-2</v>
      </c>
      <c r="M226" s="87">
        <v>6.7799999999940297E-2</v>
      </c>
      <c r="N226" s="83">
        <v>334591.74045200006</v>
      </c>
      <c r="O226" s="85">
        <v>100.12</v>
      </c>
      <c r="P226" s="83">
        <v>334.99323635000007</v>
      </c>
      <c r="Q226" s="84">
        <f t="shared" si="3"/>
        <v>1.1784395936883371E-2</v>
      </c>
      <c r="R226" s="84">
        <f>P226/'סכום נכסי הקרן'!$C$42</f>
        <v>1.2790587353179346E-3</v>
      </c>
    </row>
    <row r="227" spans="2:18">
      <c r="B227" s="76" t="s">
        <v>1760</v>
      </c>
      <c r="C227" s="86" t="s">
        <v>1492</v>
      </c>
      <c r="D227" s="73">
        <v>7894</v>
      </c>
      <c r="E227" s="73"/>
      <c r="F227" s="73" t="s">
        <v>474</v>
      </c>
      <c r="G227" s="95">
        <v>44068</v>
      </c>
      <c r="H227" s="73" t="s">
        <v>120</v>
      </c>
      <c r="I227" s="83">
        <v>4.12999999998957</v>
      </c>
      <c r="J227" s="86" t="s">
        <v>143</v>
      </c>
      <c r="K227" s="86" t="s">
        <v>122</v>
      </c>
      <c r="L227" s="87">
        <v>4.5102999999999997E-2</v>
      </c>
      <c r="M227" s="87">
        <v>6.8899999999837536E-2</v>
      </c>
      <c r="N227" s="83">
        <v>216557.84183700001</v>
      </c>
      <c r="O227" s="85">
        <v>92.09</v>
      </c>
      <c r="P227" s="83">
        <v>199.42811211600002</v>
      </c>
      <c r="Q227" s="84">
        <f t="shared" si="3"/>
        <v>7.0154844310489056E-3</v>
      </c>
      <c r="R227" s="84">
        <f>P227/'סכום נכסי הקרן'!$C$42</f>
        <v>7.6144901207326782E-4</v>
      </c>
    </row>
    <row r="228" spans="2:18">
      <c r="B228" s="76" t="s">
        <v>1760</v>
      </c>
      <c r="C228" s="86" t="s">
        <v>1492</v>
      </c>
      <c r="D228" s="73">
        <v>8076</v>
      </c>
      <c r="E228" s="73"/>
      <c r="F228" s="73" t="s">
        <v>474</v>
      </c>
      <c r="G228" s="95">
        <v>44160</v>
      </c>
      <c r="H228" s="73" t="s">
        <v>120</v>
      </c>
      <c r="I228" s="83">
        <v>3.9800000000002385</v>
      </c>
      <c r="J228" s="86" t="s">
        <v>143</v>
      </c>
      <c r="K228" s="86" t="s">
        <v>122</v>
      </c>
      <c r="L228" s="87">
        <v>4.5465999999999999E-2</v>
      </c>
      <c r="M228" s="87">
        <v>9.2900000000025032E-2</v>
      </c>
      <c r="N228" s="83">
        <v>198898.55609800003</v>
      </c>
      <c r="O228" s="85">
        <v>84.31</v>
      </c>
      <c r="P228" s="83">
        <v>167.69136420200002</v>
      </c>
      <c r="Q228" s="84">
        <f t="shared" si="3"/>
        <v>5.8990487464284534E-3</v>
      </c>
      <c r="R228" s="84">
        <f>P228/'סכום נכסי הקרן'!$C$42</f>
        <v>6.4027293970751612E-4</v>
      </c>
    </row>
    <row r="229" spans="2:18">
      <c r="B229" s="76" t="s">
        <v>1760</v>
      </c>
      <c r="C229" s="86" t="s">
        <v>1492</v>
      </c>
      <c r="D229" s="73">
        <v>9311</v>
      </c>
      <c r="E229" s="73"/>
      <c r="F229" s="73" t="s">
        <v>474</v>
      </c>
      <c r="G229" s="95">
        <v>44880</v>
      </c>
      <c r="H229" s="73" t="s">
        <v>120</v>
      </c>
      <c r="I229" s="83">
        <v>3.7999999999951268</v>
      </c>
      <c r="J229" s="86" t="s">
        <v>143</v>
      </c>
      <c r="K229" s="86" t="s">
        <v>122</v>
      </c>
      <c r="L229" s="87">
        <v>7.2695999999999997E-2</v>
      </c>
      <c r="M229" s="87">
        <v>9.899999999988425E-2</v>
      </c>
      <c r="N229" s="83">
        <v>176375.85734900003</v>
      </c>
      <c r="O229" s="85">
        <v>93.07</v>
      </c>
      <c r="P229" s="83">
        <v>164.15300488100004</v>
      </c>
      <c r="Q229" s="84">
        <f t="shared" si="3"/>
        <v>5.7745763013726968E-3</v>
      </c>
      <c r="R229" s="84">
        <f>P229/'סכום נכסי הקרן'!$C$42</f>
        <v>6.2676290754229912E-4</v>
      </c>
    </row>
    <row r="230" spans="2:18">
      <c r="B230" s="76" t="s">
        <v>1761</v>
      </c>
      <c r="C230" s="86" t="s">
        <v>1492</v>
      </c>
      <c r="D230" s="73">
        <v>8811</v>
      </c>
      <c r="E230" s="73"/>
      <c r="F230" s="73" t="s">
        <v>672</v>
      </c>
      <c r="G230" s="95">
        <v>44550</v>
      </c>
      <c r="H230" s="73" t="s">
        <v>1491</v>
      </c>
      <c r="I230" s="83">
        <v>4.8699999999919843</v>
      </c>
      <c r="J230" s="86" t="s">
        <v>302</v>
      </c>
      <c r="K230" s="86" t="s">
        <v>122</v>
      </c>
      <c r="L230" s="87">
        <v>7.85E-2</v>
      </c>
      <c r="M230" s="87">
        <v>7.8899999999912554E-2</v>
      </c>
      <c r="N230" s="83">
        <v>267383.27990200004</v>
      </c>
      <c r="O230" s="85">
        <v>102.65</v>
      </c>
      <c r="P230" s="83">
        <v>274.46812236000005</v>
      </c>
      <c r="Q230" s="84">
        <f t="shared" si="3"/>
        <v>9.6552427779880799E-3</v>
      </c>
      <c r="R230" s="84">
        <f>P230/'סכום נכסי הקרן'!$C$42</f>
        <v>1.0479639926344133E-3</v>
      </c>
    </row>
    <row r="231" spans="2:18">
      <c r="B231" s="76" t="s">
        <v>1762</v>
      </c>
      <c r="C231" s="86" t="s">
        <v>1501</v>
      </c>
      <c r="D231" s="73" t="s">
        <v>1650</v>
      </c>
      <c r="E231" s="73"/>
      <c r="F231" s="73" t="s">
        <v>672</v>
      </c>
      <c r="G231" s="95">
        <v>42732</v>
      </c>
      <c r="H231" s="73" t="s">
        <v>1491</v>
      </c>
      <c r="I231" s="83">
        <v>2.0099999999939913</v>
      </c>
      <c r="J231" s="86" t="s">
        <v>118</v>
      </c>
      <c r="K231" s="86" t="s">
        <v>122</v>
      </c>
      <c r="L231" s="87">
        <v>2.1613000000000004E-2</v>
      </c>
      <c r="M231" s="87">
        <v>3.0299999999819752E-2</v>
      </c>
      <c r="N231" s="83">
        <v>43560.442851000007</v>
      </c>
      <c r="O231" s="85">
        <v>110.8</v>
      </c>
      <c r="P231" s="83">
        <v>48.264970929</v>
      </c>
      <c r="Q231" s="84">
        <f t="shared" si="3"/>
        <v>1.6978657047130603E-3</v>
      </c>
      <c r="R231" s="84">
        <f>P231/'סכום נכסי הקרן'!$C$42</f>
        <v>1.8428351971890074E-4</v>
      </c>
    </row>
    <row r="232" spans="2:18">
      <c r="B232" s="76" t="s">
        <v>1763</v>
      </c>
      <c r="C232" s="86" t="s">
        <v>1501</v>
      </c>
      <c r="D232" s="73" t="s">
        <v>1651</v>
      </c>
      <c r="E232" s="73"/>
      <c r="F232" s="73" t="s">
        <v>474</v>
      </c>
      <c r="G232" s="95">
        <v>45169</v>
      </c>
      <c r="H232" s="73" t="s">
        <v>120</v>
      </c>
      <c r="I232" s="83">
        <v>2.0699999999897836</v>
      </c>
      <c r="J232" s="86" t="s">
        <v>118</v>
      </c>
      <c r="K232" s="86" t="s">
        <v>122</v>
      </c>
      <c r="L232" s="87">
        <v>6.9500000000000006E-2</v>
      </c>
      <c r="M232" s="87">
        <v>7.2499999999874387E-2</v>
      </c>
      <c r="N232" s="83">
        <v>59812.816255000012</v>
      </c>
      <c r="O232" s="85">
        <v>99.83</v>
      </c>
      <c r="P232" s="83">
        <v>59.711137723000014</v>
      </c>
      <c r="Q232" s="84">
        <f t="shared" si="3"/>
        <v>2.1005190923748169E-3</v>
      </c>
      <c r="R232" s="84">
        <f>P232/'סכום נכסי הקרן'!$C$42</f>
        <v>2.2798684872723818E-4</v>
      </c>
    </row>
    <row r="233" spans="2:18">
      <c r="B233" s="76" t="s">
        <v>1763</v>
      </c>
      <c r="C233" s="86" t="s">
        <v>1501</v>
      </c>
      <c r="D233" s="73" t="s">
        <v>1652</v>
      </c>
      <c r="E233" s="73"/>
      <c r="F233" s="73" t="s">
        <v>474</v>
      </c>
      <c r="G233" s="95">
        <v>45195</v>
      </c>
      <c r="H233" s="73" t="s">
        <v>120</v>
      </c>
      <c r="I233" s="83">
        <v>2.070000000024141</v>
      </c>
      <c r="J233" s="86" t="s">
        <v>118</v>
      </c>
      <c r="K233" s="86" t="s">
        <v>122</v>
      </c>
      <c r="L233" s="87">
        <v>6.9500000000000006E-2</v>
      </c>
      <c r="M233" s="87">
        <v>7.2500000000635278E-2</v>
      </c>
      <c r="N233" s="83">
        <v>31535.536170000007</v>
      </c>
      <c r="O233" s="85">
        <v>99.83</v>
      </c>
      <c r="P233" s="83">
        <v>31.481927532000004</v>
      </c>
      <c r="Q233" s="84">
        <f t="shared" si="3"/>
        <v>1.1074716102797443E-3</v>
      </c>
      <c r="R233" s="84">
        <f>P233/'סכום נכסי הקרן'!$C$42</f>
        <v>1.2020312664575618E-4</v>
      </c>
    </row>
    <row r="234" spans="2:18">
      <c r="B234" s="76" t="s">
        <v>1763</v>
      </c>
      <c r="C234" s="86" t="s">
        <v>1501</v>
      </c>
      <c r="D234" s="73" t="s">
        <v>1653</v>
      </c>
      <c r="E234" s="73"/>
      <c r="F234" s="73" t="s">
        <v>474</v>
      </c>
      <c r="G234" s="95">
        <v>45195</v>
      </c>
      <c r="H234" s="73" t="s">
        <v>120</v>
      </c>
      <c r="I234" s="83">
        <v>1.9500000000005913</v>
      </c>
      <c r="J234" s="86" t="s">
        <v>118</v>
      </c>
      <c r="K234" s="86" t="s">
        <v>122</v>
      </c>
      <c r="L234" s="87">
        <v>6.7500000000000004E-2</v>
      </c>
      <c r="M234" s="87">
        <v>7.170000000000569E-2</v>
      </c>
      <c r="N234" s="83">
        <v>934181.73792400013</v>
      </c>
      <c r="O234" s="85">
        <v>99.6</v>
      </c>
      <c r="P234" s="83">
        <v>930.44515809100017</v>
      </c>
      <c r="Q234" s="84">
        <f t="shared" si="3"/>
        <v>3.2731210516275804E-2</v>
      </c>
      <c r="R234" s="84">
        <f>P234/'סכום נכסי הקרן'!$C$42</f>
        <v>3.552591151264807E-3</v>
      </c>
    </row>
    <row r="235" spans="2:18">
      <c r="B235" s="76" t="s">
        <v>1735</v>
      </c>
      <c r="C235" s="86" t="s">
        <v>1501</v>
      </c>
      <c r="D235" s="73" t="s">
        <v>1654</v>
      </c>
      <c r="E235" s="73"/>
      <c r="F235" s="73" t="s">
        <v>494</v>
      </c>
      <c r="G235" s="95">
        <v>44858</v>
      </c>
      <c r="H235" s="73" t="s">
        <v>120</v>
      </c>
      <c r="I235" s="83">
        <v>5.640000000025255</v>
      </c>
      <c r="J235" s="86" t="s">
        <v>517</v>
      </c>
      <c r="K235" s="86" t="s">
        <v>122</v>
      </c>
      <c r="L235" s="87">
        <v>3.49E-2</v>
      </c>
      <c r="M235" s="87">
        <v>4.5399999999621181E-2</v>
      </c>
      <c r="N235" s="83">
        <v>6441.1648570000007</v>
      </c>
      <c r="O235" s="85">
        <v>98.36</v>
      </c>
      <c r="P235" s="83">
        <v>6.3355303060000008</v>
      </c>
      <c r="Q235" s="84">
        <f t="shared" si="3"/>
        <v>2.2287135826832896E-4</v>
      </c>
      <c r="R235" s="84">
        <f>P235/'סכום נכסי הקרן'!$C$42</f>
        <v>2.4190086549372226E-5</v>
      </c>
    </row>
    <row r="236" spans="2:18">
      <c r="B236" s="76" t="s">
        <v>1735</v>
      </c>
      <c r="C236" s="86" t="s">
        <v>1501</v>
      </c>
      <c r="D236" s="73" t="s">
        <v>1655</v>
      </c>
      <c r="E236" s="73"/>
      <c r="F236" s="73" t="s">
        <v>494</v>
      </c>
      <c r="G236" s="95">
        <v>44858</v>
      </c>
      <c r="H236" s="73" t="s">
        <v>120</v>
      </c>
      <c r="I236" s="83">
        <v>5.6800000000228792</v>
      </c>
      <c r="J236" s="86" t="s">
        <v>517</v>
      </c>
      <c r="K236" s="86" t="s">
        <v>122</v>
      </c>
      <c r="L236" s="87">
        <v>3.49E-2</v>
      </c>
      <c r="M236" s="87">
        <v>4.5300000000038129E-2</v>
      </c>
      <c r="N236" s="83">
        <v>5332.9708310000005</v>
      </c>
      <c r="O236" s="85">
        <v>98.35</v>
      </c>
      <c r="P236" s="83">
        <v>5.2449772660000011</v>
      </c>
      <c r="Q236" s="84">
        <f t="shared" si="3"/>
        <v>1.8450787083330332E-4</v>
      </c>
      <c r="R236" s="84">
        <f>P236/'סכום נכסי הקרן'!$C$42</f>
        <v>2.0026177428884313E-5</v>
      </c>
    </row>
    <row r="237" spans="2:18">
      <c r="B237" s="76" t="s">
        <v>1735</v>
      </c>
      <c r="C237" s="86" t="s">
        <v>1501</v>
      </c>
      <c r="D237" s="73" t="s">
        <v>1656</v>
      </c>
      <c r="E237" s="73"/>
      <c r="F237" s="73" t="s">
        <v>494</v>
      </c>
      <c r="G237" s="95">
        <v>44858</v>
      </c>
      <c r="H237" s="73" t="s">
        <v>120</v>
      </c>
      <c r="I237" s="83">
        <v>5.5699999999878083</v>
      </c>
      <c r="J237" s="86" t="s">
        <v>517</v>
      </c>
      <c r="K237" s="86" t="s">
        <v>122</v>
      </c>
      <c r="L237" s="87">
        <v>3.49E-2</v>
      </c>
      <c r="M237" s="87">
        <v>4.5499999999695201E-2</v>
      </c>
      <c r="N237" s="83">
        <v>6669.7799240000013</v>
      </c>
      <c r="O237" s="85">
        <v>98.38</v>
      </c>
      <c r="P237" s="83">
        <v>6.5617300440000008</v>
      </c>
      <c r="Q237" s="84">
        <f t="shared" si="3"/>
        <v>2.3082861526388883E-4</v>
      </c>
      <c r="R237" s="84">
        <f>P237/'סכום נכסי הקרן'!$C$42</f>
        <v>2.5053753989252251E-5</v>
      </c>
    </row>
    <row r="238" spans="2:18">
      <c r="B238" s="76" t="s">
        <v>1735</v>
      </c>
      <c r="C238" s="86" t="s">
        <v>1501</v>
      </c>
      <c r="D238" s="73" t="s">
        <v>1657</v>
      </c>
      <c r="E238" s="73"/>
      <c r="F238" s="73" t="s">
        <v>494</v>
      </c>
      <c r="G238" s="95">
        <v>44858</v>
      </c>
      <c r="H238" s="73" t="s">
        <v>120</v>
      </c>
      <c r="I238" s="83">
        <v>5.599999999924842</v>
      </c>
      <c r="J238" s="86" t="s">
        <v>517</v>
      </c>
      <c r="K238" s="86" t="s">
        <v>122</v>
      </c>
      <c r="L238" s="87">
        <v>3.49E-2</v>
      </c>
      <c r="M238" s="87">
        <v>4.5399999999699368E-2</v>
      </c>
      <c r="N238" s="83">
        <v>8115.5526270000009</v>
      </c>
      <c r="O238" s="85">
        <v>98.37</v>
      </c>
      <c r="P238" s="83">
        <v>7.9832698560000015</v>
      </c>
      <c r="Q238" s="84">
        <f t="shared" si="3"/>
        <v>2.8083555918662621E-4</v>
      </c>
      <c r="R238" s="84">
        <f>P238/'סכום נכסי הקרן'!$C$42</f>
        <v>3.0481424511653872E-5</v>
      </c>
    </row>
    <row r="239" spans="2:18">
      <c r="B239" s="76" t="s">
        <v>1735</v>
      </c>
      <c r="C239" s="86" t="s">
        <v>1501</v>
      </c>
      <c r="D239" s="73" t="s">
        <v>1658</v>
      </c>
      <c r="E239" s="73"/>
      <c r="F239" s="73" t="s">
        <v>494</v>
      </c>
      <c r="G239" s="95">
        <v>44858</v>
      </c>
      <c r="H239" s="73" t="s">
        <v>120</v>
      </c>
      <c r="I239" s="83">
        <v>5.769999999726136</v>
      </c>
      <c r="J239" s="86" t="s">
        <v>517</v>
      </c>
      <c r="K239" s="86" t="s">
        <v>122</v>
      </c>
      <c r="L239" s="87">
        <v>3.49E-2</v>
      </c>
      <c r="M239" s="87">
        <v>4.5199999998314686E-2</v>
      </c>
      <c r="N239" s="83">
        <v>4827.0283480000007</v>
      </c>
      <c r="O239" s="85">
        <v>98.34</v>
      </c>
      <c r="P239" s="83">
        <v>4.7469000900000013</v>
      </c>
      <c r="Q239" s="84">
        <f t="shared" si="3"/>
        <v>1.6698650618408913E-4</v>
      </c>
      <c r="R239" s="84">
        <f>P239/'סכום נכסי הקרן'!$C$42</f>
        <v>1.8124437651190178E-5</v>
      </c>
    </row>
    <row r="240" spans="2:18">
      <c r="B240" s="76" t="s">
        <v>1764</v>
      </c>
      <c r="C240" s="86" t="s">
        <v>1492</v>
      </c>
      <c r="D240" s="73">
        <v>9637</v>
      </c>
      <c r="E240" s="73"/>
      <c r="F240" s="73" t="s">
        <v>494</v>
      </c>
      <c r="G240" s="95">
        <v>45104</v>
      </c>
      <c r="H240" s="73" t="s">
        <v>120</v>
      </c>
      <c r="I240" s="83">
        <v>2.5200000000007776</v>
      </c>
      <c r="J240" s="86" t="s">
        <v>302</v>
      </c>
      <c r="K240" s="86" t="s">
        <v>122</v>
      </c>
      <c r="L240" s="87">
        <v>5.2159000000000004E-2</v>
      </c>
      <c r="M240" s="87">
        <v>6.060000000002333E-2</v>
      </c>
      <c r="N240" s="83">
        <v>51979.000000000007</v>
      </c>
      <c r="O240" s="85">
        <v>98.99</v>
      </c>
      <c r="P240" s="83">
        <v>51.454012048000003</v>
      </c>
      <c r="Q240" s="84">
        <f t="shared" si="3"/>
        <v>1.8100498300248715E-3</v>
      </c>
      <c r="R240" s="84">
        <f>P240/'סכום נכסי הקרן'!$C$42</f>
        <v>1.9645979809690159E-4</v>
      </c>
    </row>
    <row r="241" spans="2:18">
      <c r="B241" s="76" t="s">
        <v>1765</v>
      </c>
      <c r="C241" s="86" t="s">
        <v>1492</v>
      </c>
      <c r="D241" s="73">
        <v>9577</v>
      </c>
      <c r="E241" s="73"/>
      <c r="F241" s="73" t="s">
        <v>494</v>
      </c>
      <c r="G241" s="95">
        <v>45063</v>
      </c>
      <c r="H241" s="73" t="s">
        <v>120</v>
      </c>
      <c r="I241" s="83">
        <v>3.5699999999897543</v>
      </c>
      <c r="J241" s="86" t="s">
        <v>302</v>
      </c>
      <c r="K241" s="86" t="s">
        <v>122</v>
      </c>
      <c r="L241" s="87">
        <v>4.4344000000000001E-2</v>
      </c>
      <c r="M241" s="87">
        <v>4.5399999999896273E-2</v>
      </c>
      <c r="N241" s="83">
        <v>77968.500000000015</v>
      </c>
      <c r="O241" s="85">
        <v>101.39</v>
      </c>
      <c r="P241" s="83">
        <v>79.052257233000006</v>
      </c>
      <c r="Q241" s="84">
        <f t="shared" si="3"/>
        <v>2.7809012178523769E-3</v>
      </c>
      <c r="R241" s="84">
        <f>P241/'סכום נכסי הקרן'!$C$42</f>
        <v>3.0183439302286979E-4</v>
      </c>
    </row>
    <row r="242" spans="2:18">
      <c r="B242" s="76" t="s">
        <v>1766</v>
      </c>
      <c r="C242" s="86" t="s">
        <v>1492</v>
      </c>
      <c r="D242" s="73" t="s">
        <v>1659</v>
      </c>
      <c r="E242" s="73"/>
      <c r="F242" s="73" t="s">
        <v>494</v>
      </c>
      <c r="G242" s="95">
        <v>42372</v>
      </c>
      <c r="H242" s="73" t="s">
        <v>120</v>
      </c>
      <c r="I242" s="83">
        <v>9.6200000000302559</v>
      </c>
      <c r="J242" s="86" t="s">
        <v>118</v>
      </c>
      <c r="K242" s="86" t="s">
        <v>122</v>
      </c>
      <c r="L242" s="87">
        <v>6.7000000000000004E-2</v>
      </c>
      <c r="M242" s="87">
        <v>3.400000000012695E-2</v>
      </c>
      <c r="N242" s="83">
        <v>62912.529169000016</v>
      </c>
      <c r="O242" s="85">
        <v>150.24</v>
      </c>
      <c r="P242" s="83">
        <v>94.51978364700004</v>
      </c>
      <c r="Q242" s="84">
        <f t="shared" si="3"/>
        <v>3.3250180406658898E-3</v>
      </c>
      <c r="R242" s="84">
        <f>P242/'סכום נכסי הקרן'!$C$42</f>
        <v>3.6089192800222526E-4</v>
      </c>
    </row>
    <row r="243" spans="2:18">
      <c r="B243" s="76" t="s">
        <v>1767</v>
      </c>
      <c r="C243" s="86" t="s">
        <v>1501</v>
      </c>
      <c r="D243" s="73" t="s">
        <v>1660</v>
      </c>
      <c r="E243" s="73"/>
      <c r="F243" s="73" t="s">
        <v>510</v>
      </c>
      <c r="G243" s="95">
        <v>44871</v>
      </c>
      <c r="H243" s="73"/>
      <c r="I243" s="83">
        <v>4.9400000000311115</v>
      </c>
      <c r="J243" s="86" t="s">
        <v>302</v>
      </c>
      <c r="K243" s="86" t="s">
        <v>122</v>
      </c>
      <c r="L243" s="87">
        <v>0.05</v>
      </c>
      <c r="M243" s="87">
        <v>6.9900000000384238E-2</v>
      </c>
      <c r="N243" s="83">
        <v>78883.591168000014</v>
      </c>
      <c r="O243" s="85">
        <v>95.35</v>
      </c>
      <c r="P243" s="83">
        <v>75.215510389000002</v>
      </c>
      <c r="Q243" s="84">
        <f t="shared" si="3"/>
        <v>2.6459320930666917E-3</v>
      </c>
      <c r="R243" s="84">
        <f>P243/'סכום נכסי הקרן'!$C$42</f>
        <v>2.8718506869772293E-4</v>
      </c>
    </row>
    <row r="244" spans="2:18">
      <c r="B244" s="76" t="s">
        <v>1767</v>
      </c>
      <c r="C244" s="86" t="s">
        <v>1501</v>
      </c>
      <c r="D244" s="73" t="s">
        <v>1661</v>
      </c>
      <c r="E244" s="73"/>
      <c r="F244" s="73" t="s">
        <v>510</v>
      </c>
      <c r="G244" s="95">
        <v>44969</v>
      </c>
      <c r="H244" s="73"/>
      <c r="I244" s="83">
        <v>4.9399999999832804</v>
      </c>
      <c r="J244" s="86" t="s">
        <v>302</v>
      </c>
      <c r="K244" s="86" t="s">
        <v>122</v>
      </c>
      <c r="L244" s="87">
        <v>0.05</v>
      </c>
      <c r="M244" s="87">
        <v>6.6499999999860671E-2</v>
      </c>
      <c r="N244" s="83">
        <v>56037.804479000013</v>
      </c>
      <c r="O244" s="85">
        <v>96.06</v>
      </c>
      <c r="P244" s="83">
        <v>53.829914535000007</v>
      </c>
      <c r="Q244" s="84">
        <f t="shared" si="3"/>
        <v>1.8936293551499134E-3</v>
      </c>
      <c r="R244" s="84">
        <f>P244/'סכום נכסי הקרן'!$C$42</f>
        <v>2.0553138074547156E-4</v>
      </c>
    </row>
    <row r="245" spans="2:18">
      <c r="B245" s="76" t="s">
        <v>1767</v>
      </c>
      <c r="C245" s="86" t="s">
        <v>1501</v>
      </c>
      <c r="D245" s="73" t="s">
        <v>1662</v>
      </c>
      <c r="E245" s="73"/>
      <c r="F245" s="73" t="s">
        <v>510</v>
      </c>
      <c r="G245" s="95">
        <v>45018</v>
      </c>
      <c r="H245" s="73"/>
      <c r="I245" s="83">
        <v>4.9399999999502322</v>
      </c>
      <c r="J245" s="86" t="s">
        <v>302</v>
      </c>
      <c r="K245" s="86" t="s">
        <v>122</v>
      </c>
      <c r="L245" s="87">
        <v>0.05</v>
      </c>
      <c r="M245" s="87">
        <v>4.2999999999684568E-2</v>
      </c>
      <c r="N245" s="83">
        <v>26813.630372</v>
      </c>
      <c r="O245" s="85">
        <v>106.41</v>
      </c>
      <c r="P245" s="83">
        <v>28.532384193000006</v>
      </c>
      <c r="Q245" s="84">
        <f t="shared" si="3"/>
        <v>1.0037125406385373E-3</v>
      </c>
      <c r="R245" s="84">
        <f>P245/'סכום נכסי הקרן'!$C$42</f>
        <v>1.089412897977873E-4</v>
      </c>
    </row>
    <row r="246" spans="2:18">
      <c r="B246" s="76" t="s">
        <v>1767</v>
      </c>
      <c r="C246" s="86" t="s">
        <v>1501</v>
      </c>
      <c r="D246" s="73" t="s">
        <v>1663</v>
      </c>
      <c r="E246" s="73"/>
      <c r="F246" s="73" t="s">
        <v>510</v>
      </c>
      <c r="G246" s="95">
        <v>45109</v>
      </c>
      <c r="H246" s="73"/>
      <c r="I246" s="83">
        <v>4.9399999999227449</v>
      </c>
      <c r="J246" s="86" t="s">
        <v>302</v>
      </c>
      <c r="K246" s="86" t="s">
        <v>122</v>
      </c>
      <c r="L246" s="87">
        <v>0.05</v>
      </c>
      <c r="M246" s="87">
        <v>5.219999999899734E-2</v>
      </c>
      <c r="N246" s="83">
        <v>24226.234680000005</v>
      </c>
      <c r="O246" s="85">
        <v>100.45</v>
      </c>
      <c r="P246" s="83">
        <v>24.335253002000005</v>
      </c>
      <c r="Q246" s="84">
        <f t="shared" si="3"/>
        <v>8.5606581113230177E-4</v>
      </c>
      <c r="R246" s="84">
        <f>P246/'סכום נכסי הקרן'!$C$42</f>
        <v>9.2915959341517888E-5</v>
      </c>
    </row>
    <row r="247" spans="2:18">
      <c r="B247" s="76" t="s">
        <v>1768</v>
      </c>
      <c r="C247" s="86" t="s">
        <v>1501</v>
      </c>
      <c r="D247" s="73" t="s">
        <v>1664</v>
      </c>
      <c r="E247" s="73"/>
      <c r="F247" s="73" t="s">
        <v>510</v>
      </c>
      <c r="G247" s="95">
        <v>41816</v>
      </c>
      <c r="H247" s="73"/>
      <c r="I247" s="83">
        <v>5.6699999999953876</v>
      </c>
      <c r="J247" s="86" t="s">
        <v>517</v>
      </c>
      <c r="K247" s="86" t="s">
        <v>122</v>
      </c>
      <c r="L247" s="87">
        <v>4.4999999999999998E-2</v>
      </c>
      <c r="M247" s="87">
        <v>8.7099999999976946E-2</v>
      </c>
      <c r="N247" s="83">
        <v>19631.604097000003</v>
      </c>
      <c r="O247" s="85">
        <v>88.35</v>
      </c>
      <c r="P247" s="83">
        <v>17.344523024000001</v>
      </c>
      <c r="Q247" s="84">
        <f t="shared" ref="Q247:Q310" si="4">IFERROR(P247/$P$10,0)</f>
        <v>6.1014583123599126E-4</v>
      </c>
      <c r="R247" s="84">
        <f>P247/'סכום נכסי הקרן'!$C$42</f>
        <v>6.6224213734846155E-5</v>
      </c>
    </row>
    <row r="248" spans="2:18">
      <c r="B248" s="76" t="s">
        <v>1768</v>
      </c>
      <c r="C248" s="86" t="s">
        <v>1501</v>
      </c>
      <c r="D248" s="73" t="s">
        <v>1665</v>
      </c>
      <c r="E248" s="73"/>
      <c r="F248" s="73" t="s">
        <v>510</v>
      </c>
      <c r="G248" s="95">
        <v>42625</v>
      </c>
      <c r="H248" s="73"/>
      <c r="I248" s="83">
        <v>5.6699999994705754</v>
      </c>
      <c r="J248" s="86" t="s">
        <v>517</v>
      </c>
      <c r="K248" s="86" t="s">
        <v>122</v>
      </c>
      <c r="L248" s="87">
        <v>4.4999999999999998E-2</v>
      </c>
      <c r="M248" s="87">
        <v>8.7099999992975352E-2</v>
      </c>
      <c r="N248" s="83">
        <v>5466.5886100000007</v>
      </c>
      <c r="O248" s="85">
        <v>88.8</v>
      </c>
      <c r="P248" s="83">
        <v>4.854331171000001</v>
      </c>
      <c r="Q248" s="84">
        <f t="shared" si="4"/>
        <v>1.7076571799214086E-4</v>
      </c>
      <c r="R248" s="84">
        <f>P248/'סכום נכסי הקרן'!$C$42</f>
        <v>1.8534627015294628E-5</v>
      </c>
    </row>
    <row r="249" spans="2:18">
      <c r="B249" s="76" t="s">
        <v>1768</v>
      </c>
      <c r="C249" s="86" t="s">
        <v>1501</v>
      </c>
      <c r="D249" s="73" t="s">
        <v>1666</v>
      </c>
      <c r="E249" s="73"/>
      <c r="F249" s="73" t="s">
        <v>510</v>
      </c>
      <c r="G249" s="95">
        <v>42716</v>
      </c>
      <c r="H249" s="73"/>
      <c r="I249" s="83">
        <v>5.6700000004021698</v>
      </c>
      <c r="J249" s="86" t="s">
        <v>517</v>
      </c>
      <c r="K249" s="86" t="s">
        <v>122</v>
      </c>
      <c r="L249" s="87">
        <v>4.4999999999999998E-2</v>
      </c>
      <c r="M249" s="87">
        <v>8.710000000880426E-2</v>
      </c>
      <c r="N249" s="83">
        <v>4135.795462</v>
      </c>
      <c r="O249" s="85">
        <v>88.98</v>
      </c>
      <c r="P249" s="83">
        <v>3.680031156000001</v>
      </c>
      <c r="Q249" s="84">
        <f t="shared" si="4"/>
        <v>1.2945617850343986E-4</v>
      </c>
      <c r="R249" s="84">
        <f>P249/'סכום נכסי הקרן'!$C$42</f>
        <v>1.4050958304740582E-5</v>
      </c>
    </row>
    <row r="250" spans="2:18">
      <c r="B250" s="76" t="s">
        <v>1768</v>
      </c>
      <c r="C250" s="86" t="s">
        <v>1501</v>
      </c>
      <c r="D250" s="73" t="s">
        <v>1667</v>
      </c>
      <c r="E250" s="73"/>
      <c r="F250" s="73" t="s">
        <v>510</v>
      </c>
      <c r="G250" s="95">
        <v>42803</v>
      </c>
      <c r="H250" s="73"/>
      <c r="I250" s="83">
        <v>5.6699999999237187</v>
      </c>
      <c r="J250" s="86" t="s">
        <v>517</v>
      </c>
      <c r="K250" s="86" t="s">
        <v>122</v>
      </c>
      <c r="L250" s="87">
        <v>4.4999999999999998E-2</v>
      </c>
      <c r="M250" s="87">
        <v>8.7099999998512298E-2</v>
      </c>
      <c r="N250" s="83">
        <v>26505.281369000004</v>
      </c>
      <c r="O250" s="85">
        <v>89.52</v>
      </c>
      <c r="P250" s="83">
        <v>23.727529743000002</v>
      </c>
      <c r="Q250" s="84">
        <f t="shared" si="4"/>
        <v>8.3468731530910052E-4</v>
      </c>
      <c r="R250" s="84">
        <f>P250/'סכום נכסי הקרן'!$C$42</f>
        <v>9.059557296133526E-5</v>
      </c>
    </row>
    <row r="251" spans="2:18">
      <c r="B251" s="76" t="s">
        <v>1768</v>
      </c>
      <c r="C251" s="86" t="s">
        <v>1501</v>
      </c>
      <c r="D251" s="73" t="s">
        <v>1668</v>
      </c>
      <c r="E251" s="73"/>
      <c r="F251" s="73" t="s">
        <v>510</v>
      </c>
      <c r="G251" s="95">
        <v>42898</v>
      </c>
      <c r="H251" s="73"/>
      <c r="I251" s="83">
        <v>5.6700000005630491</v>
      </c>
      <c r="J251" s="86" t="s">
        <v>517</v>
      </c>
      <c r="K251" s="86" t="s">
        <v>122</v>
      </c>
      <c r="L251" s="87">
        <v>4.4999999999999998E-2</v>
      </c>
      <c r="M251" s="87">
        <v>8.7100000007882705E-2</v>
      </c>
      <c r="N251" s="83">
        <v>4984.9642110000013</v>
      </c>
      <c r="O251" s="85">
        <v>89.07</v>
      </c>
      <c r="P251" s="83">
        <v>4.4401076500000007</v>
      </c>
      <c r="Q251" s="84">
        <f t="shared" si="4"/>
        <v>1.5619415818687399E-4</v>
      </c>
      <c r="R251" s="84">
        <f>P251/'סכום נכסי הקרן'!$C$42</f>
        <v>1.6953054149281144E-5</v>
      </c>
    </row>
    <row r="252" spans="2:18">
      <c r="B252" s="76" t="s">
        <v>1768</v>
      </c>
      <c r="C252" s="86" t="s">
        <v>1501</v>
      </c>
      <c r="D252" s="73" t="s">
        <v>1669</v>
      </c>
      <c r="E252" s="73"/>
      <c r="F252" s="73" t="s">
        <v>510</v>
      </c>
      <c r="G252" s="95">
        <v>42989</v>
      </c>
      <c r="H252" s="73"/>
      <c r="I252" s="83">
        <v>5.6700000004076854</v>
      </c>
      <c r="J252" s="86" t="s">
        <v>517</v>
      </c>
      <c r="K252" s="86" t="s">
        <v>122</v>
      </c>
      <c r="L252" s="87">
        <v>4.4999999999999998E-2</v>
      </c>
      <c r="M252" s="87">
        <v>8.710000000671167E-2</v>
      </c>
      <c r="N252" s="83">
        <v>6281.6824320000005</v>
      </c>
      <c r="O252" s="85">
        <v>89.42</v>
      </c>
      <c r="P252" s="83">
        <v>5.6170809130000006</v>
      </c>
      <c r="Q252" s="84">
        <f t="shared" si="4"/>
        <v>1.9759773722459017E-4</v>
      </c>
      <c r="R252" s="84">
        <f>P252/'סכום נכסי הקרן'!$C$42</f>
        <v>2.1446929756079799E-5</v>
      </c>
    </row>
    <row r="253" spans="2:18">
      <c r="B253" s="76" t="s">
        <v>1768</v>
      </c>
      <c r="C253" s="86" t="s">
        <v>1501</v>
      </c>
      <c r="D253" s="73" t="s">
        <v>1670</v>
      </c>
      <c r="E253" s="73"/>
      <c r="F253" s="73" t="s">
        <v>510</v>
      </c>
      <c r="G253" s="95">
        <v>43080</v>
      </c>
      <c r="H253" s="73"/>
      <c r="I253" s="83">
        <v>5.6700000009314477</v>
      </c>
      <c r="J253" s="86" t="s">
        <v>517</v>
      </c>
      <c r="K253" s="86" t="s">
        <v>122</v>
      </c>
      <c r="L253" s="87">
        <v>4.4999999999999998E-2</v>
      </c>
      <c r="M253" s="87">
        <v>8.7100000016951173E-2</v>
      </c>
      <c r="N253" s="83">
        <v>1946.2823290000001</v>
      </c>
      <c r="O253" s="85">
        <v>88.81</v>
      </c>
      <c r="P253" s="83">
        <v>1.7284934170000001</v>
      </c>
      <c r="Q253" s="84">
        <f t="shared" si="4"/>
        <v>6.0804961384183629E-5</v>
      </c>
      <c r="R253" s="84">
        <f>P253/'סכום נכסי הקרן'!$C$42</f>
        <v>6.5996693785289164E-6</v>
      </c>
    </row>
    <row r="254" spans="2:18">
      <c r="B254" s="76" t="s">
        <v>1768</v>
      </c>
      <c r="C254" s="86" t="s">
        <v>1501</v>
      </c>
      <c r="D254" s="73" t="s">
        <v>1671</v>
      </c>
      <c r="E254" s="73"/>
      <c r="F254" s="73" t="s">
        <v>510</v>
      </c>
      <c r="G254" s="95">
        <v>43171</v>
      </c>
      <c r="H254" s="73"/>
      <c r="I254" s="83">
        <v>5.5499999994232434</v>
      </c>
      <c r="J254" s="86" t="s">
        <v>517</v>
      </c>
      <c r="K254" s="86" t="s">
        <v>122</v>
      </c>
      <c r="L254" s="87">
        <v>4.4999999999999998E-2</v>
      </c>
      <c r="M254" s="87">
        <v>8.799999999230991E-2</v>
      </c>
      <c r="N254" s="83">
        <v>1454.2335740000003</v>
      </c>
      <c r="O254" s="85">
        <v>89.42</v>
      </c>
      <c r="P254" s="83">
        <v>1.3003757650000003</v>
      </c>
      <c r="Q254" s="84">
        <f t="shared" si="4"/>
        <v>4.5744633678146815E-5</v>
      </c>
      <c r="R254" s="84">
        <f>P254/'סכום נכסי הקרן'!$C$42</f>
        <v>4.9650464574789965E-6</v>
      </c>
    </row>
    <row r="255" spans="2:18">
      <c r="B255" s="76" t="s">
        <v>1768</v>
      </c>
      <c r="C255" s="86" t="s">
        <v>1501</v>
      </c>
      <c r="D255" s="73" t="s">
        <v>1672</v>
      </c>
      <c r="E255" s="73"/>
      <c r="F255" s="73" t="s">
        <v>510</v>
      </c>
      <c r="G255" s="95">
        <v>43341</v>
      </c>
      <c r="H255" s="73"/>
      <c r="I255" s="83">
        <v>5.7099999992888533</v>
      </c>
      <c r="J255" s="86" t="s">
        <v>517</v>
      </c>
      <c r="K255" s="86" t="s">
        <v>122</v>
      </c>
      <c r="L255" s="87">
        <v>4.4999999999999998E-2</v>
      </c>
      <c r="M255" s="87">
        <v>8.4499999989577995E-2</v>
      </c>
      <c r="N255" s="83">
        <v>3648.3198600000005</v>
      </c>
      <c r="O255" s="85">
        <v>89.42</v>
      </c>
      <c r="P255" s="83">
        <v>3.2623278919999996</v>
      </c>
      <c r="Q255" s="84">
        <f t="shared" si="4"/>
        <v>1.1476220825873423E-4</v>
      </c>
      <c r="R255" s="84">
        <f>P255/'סכום נכסי הקרן'!$C$42</f>
        <v>1.2456099213222047E-5</v>
      </c>
    </row>
    <row r="256" spans="2:18">
      <c r="B256" s="76" t="s">
        <v>1768</v>
      </c>
      <c r="C256" s="86" t="s">
        <v>1501</v>
      </c>
      <c r="D256" s="73" t="s">
        <v>1673</v>
      </c>
      <c r="E256" s="73"/>
      <c r="F256" s="73" t="s">
        <v>510</v>
      </c>
      <c r="G256" s="95">
        <v>43990</v>
      </c>
      <c r="H256" s="73"/>
      <c r="I256" s="83">
        <v>5.6699999993031778</v>
      </c>
      <c r="J256" s="86" t="s">
        <v>517</v>
      </c>
      <c r="K256" s="86" t="s">
        <v>122</v>
      </c>
      <c r="L256" s="87">
        <v>4.4999999999999998E-2</v>
      </c>
      <c r="M256" s="87">
        <v>8.7099999990859892E-2</v>
      </c>
      <c r="N256" s="83">
        <v>3762.8313850000004</v>
      </c>
      <c r="O256" s="85">
        <v>88.1</v>
      </c>
      <c r="P256" s="83">
        <v>3.3150546930000004</v>
      </c>
      <c r="Q256" s="84">
        <f t="shared" si="4"/>
        <v>1.1661703227321098E-4</v>
      </c>
      <c r="R256" s="84">
        <f>P256/'סכום נכסי הקרן'!$C$42</f>
        <v>1.2657418726831448E-5</v>
      </c>
    </row>
    <row r="257" spans="2:18">
      <c r="B257" s="76" t="s">
        <v>1768</v>
      </c>
      <c r="C257" s="86" t="s">
        <v>1501</v>
      </c>
      <c r="D257" s="73" t="s">
        <v>1674</v>
      </c>
      <c r="E257" s="73"/>
      <c r="F257" s="73" t="s">
        <v>510</v>
      </c>
      <c r="G257" s="95">
        <v>41893</v>
      </c>
      <c r="H257" s="73"/>
      <c r="I257" s="83">
        <v>5.669999999814145</v>
      </c>
      <c r="J257" s="86" t="s">
        <v>517</v>
      </c>
      <c r="K257" s="86" t="s">
        <v>122</v>
      </c>
      <c r="L257" s="87">
        <v>4.4999999999999998E-2</v>
      </c>
      <c r="M257" s="87">
        <v>8.7099999999439501E-2</v>
      </c>
      <c r="N257" s="83">
        <v>3851.5228620000003</v>
      </c>
      <c r="O257" s="85">
        <v>88.01</v>
      </c>
      <c r="P257" s="83">
        <v>3.3897254890000004</v>
      </c>
      <c r="Q257" s="84">
        <f t="shared" si="4"/>
        <v>1.1924380239721097E-4</v>
      </c>
      <c r="R257" s="84">
        <f>P257/'סכום נכסי הקרן'!$C$42</f>
        <v>1.2942523987276638E-5</v>
      </c>
    </row>
    <row r="258" spans="2:18">
      <c r="B258" s="76" t="s">
        <v>1768</v>
      </c>
      <c r="C258" s="86" t="s">
        <v>1501</v>
      </c>
      <c r="D258" s="73" t="s">
        <v>1675</v>
      </c>
      <c r="E258" s="73"/>
      <c r="F258" s="73" t="s">
        <v>510</v>
      </c>
      <c r="G258" s="95">
        <v>42151</v>
      </c>
      <c r="H258" s="73"/>
      <c r="I258" s="83">
        <v>5.6700000000462607</v>
      </c>
      <c r="J258" s="86" t="s">
        <v>517</v>
      </c>
      <c r="K258" s="86" t="s">
        <v>122</v>
      </c>
      <c r="L258" s="87">
        <v>4.4999999999999998E-2</v>
      </c>
      <c r="M258" s="87">
        <v>8.7100000001228264E-2</v>
      </c>
      <c r="N258" s="83">
        <v>14104.932909000001</v>
      </c>
      <c r="O258" s="85">
        <v>88.89</v>
      </c>
      <c r="P258" s="83">
        <v>12.537876026000001</v>
      </c>
      <c r="Q258" s="84">
        <f t="shared" si="4"/>
        <v>4.4105754763230996E-4</v>
      </c>
      <c r="R258" s="84">
        <f>P258/'סכום נכסי הקרן'!$C$42</f>
        <v>4.7871652658185406E-5</v>
      </c>
    </row>
    <row r="259" spans="2:18">
      <c r="B259" s="76" t="s">
        <v>1768</v>
      </c>
      <c r="C259" s="86" t="s">
        <v>1501</v>
      </c>
      <c r="D259" s="73" t="s">
        <v>1676</v>
      </c>
      <c r="E259" s="73"/>
      <c r="F259" s="73" t="s">
        <v>510</v>
      </c>
      <c r="G259" s="95">
        <v>42166</v>
      </c>
      <c r="H259" s="73"/>
      <c r="I259" s="83">
        <v>5.6699999999101438</v>
      </c>
      <c r="J259" s="86" t="s">
        <v>517</v>
      </c>
      <c r="K259" s="86" t="s">
        <v>122</v>
      </c>
      <c r="L259" s="87">
        <v>4.4999999999999998E-2</v>
      </c>
      <c r="M259" s="87">
        <v>8.7099999998491107E-2</v>
      </c>
      <c r="N259" s="83">
        <v>13271.191496000001</v>
      </c>
      <c r="O259" s="85">
        <v>88.89</v>
      </c>
      <c r="P259" s="83">
        <v>11.796763218000002</v>
      </c>
      <c r="Q259" s="84">
        <f t="shared" si="4"/>
        <v>4.1498667271398001E-4</v>
      </c>
      <c r="R259" s="84">
        <f>P259/'סכום נכסי הקרן'!$C$42</f>
        <v>4.5041963255328296E-5</v>
      </c>
    </row>
    <row r="260" spans="2:18">
      <c r="B260" s="76" t="s">
        <v>1768</v>
      </c>
      <c r="C260" s="86" t="s">
        <v>1501</v>
      </c>
      <c r="D260" s="73" t="s">
        <v>1677</v>
      </c>
      <c r="E260" s="73"/>
      <c r="F260" s="73" t="s">
        <v>510</v>
      </c>
      <c r="G260" s="95">
        <v>42257</v>
      </c>
      <c r="H260" s="73"/>
      <c r="I260" s="83">
        <v>5.6699999999180646</v>
      </c>
      <c r="J260" s="86" t="s">
        <v>517</v>
      </c>
      <c r="K260" s="86" t="s">
        <v>122</v>
      </c>
      <c r="L260" s="87">
        <v>4.4999999999999998E-2</v>
      </c>
      <c r="M260" s="87">
        <v>8.7099999998987876E-2</v>
      </c>
      <c r="N260" s="83">
        <v>7052.3703970000006</v>
      </c>
      <c r="O260" s="85">
        <v>88.26</v>
      </c>
      <c r="P260" s="83">
        <v>6.2244225530000001</v>
      </c>
      <c r="Q260" s="84">
        <f t="shared" si="4"/>
        <v>2.1896280845020233E-4</v>
      </c>
      <c r="R260" s="84">
        <f>P260/'סכום נכסי הקרן'!$C$42</f>
        <v>2.376585905276773E-5</v>
      </c>
    </row>
    <row r="261" spans="2:18">
      <c r="B261" s="76" t="s">
        <v>1768</v>
      </c>
      <c r="C261" s="86" t="s">
        <v>1501</v>
      </c>
      <c r="D261" s="73" t="s">
        <v>1678</v>
      </c>
      <c r="E261" s="73"/>
      <c r="F261" s="73" t="s">
        <v>510</v>
      </c>
      <c r="G261" s="95">
        <v>42348</v>
      </c>
      <c r="H261" s="73"/>
      <c r="I261" s="83">
        <v>5.669999999982462</v>
      </c>
      <c r="J261" s="86" t="s">
        <v>517</v>
      </c>
      <c r="K261" s="86" t="s">
        <v>122</v>
      </c>
      <c r="L261" s="87">
        <v>4.4999999999999998E-2</v>
      </c>
      <c r="M261" s="87">
        <v>8.7099999999566191E-2</v>
      </c>
      <c r="N261" s="83">
        <v>12212.501718000001</v>
      </c>
      <c r="O261" s="85">
        <v>88.71</v>
      </c>
      <c r="P261" s="83">
        <v>10.833710257</v>
      </c>
      <c r="Q261" s="84">
        <f t="shared" si="4"/>
        <v>3.8110838453041045E-4</v>
      </c>
      <c r="R261" s="84">
        <f>P261/'סכום נכסי הקרן'!$C$42</f>
        <v>4.1364870201861774E-5</v>
      </c>
    </row>
    <row r="262" spans="2:18">
      <c r="B262" s="76" t="s">
        <v>1768</v>
      </c>
      <c r="C262" s="86" t="s">
        <v>1501</v>
      </c>
      <c r="D262" s="73" t="s">
        <v>1679</v>
      </c>
      <c r="E262" s="73"/>
      <c r="F262" s="73" t="s">
        <v>510</v>
      </c>
      <c r="G262" s="95">
        <v>42439</v>
      </c>
      <c r="H262" s="73"/>
      <c r="I262" s="83">
        <v>5.6699999998199671</v>
      </c>
      <c r="J262" s="86" t="s">
        <v>517</v>
      </c>
      <c r="K262" s="86" t="s">
        <v>122</v>
      </c>
      <c r="L262" s="87">
        <v>4.4999999999999998E-2</v>
      </c>
      <c r="M262" s="87">
        <v>8.7099999997368741E-2</v>
      </c>
      <c r="N262" s="83">
        <v>14504.609192000002</v>
      </c>
      <c r="O262" s="85">
        <v>89.61</v>
      </c>
      <c r="P262" s="83">
        <v>12.997581702000002</v>
      </c>
      <c r="Q262" s="84">
        <f t="shared" si="4"/>
        <v>4.5722907921140308E-4</v>
      </c>
      <c r="R262" s="84">
        <f>P262/'סכום נכסי הקרן'!$C$42</f>
        <v>4.9626883799475392E-5</v>
      </c>
    </row>
    <row r="263" spans="2:18">
      <c r="B263" s="76" t="s">
        <v>1768</v>
      </c>
      <c r="C263" s="86" t="s">
        <v>1501</v>
      </c>
      <c r="D263" s="73" t="s">
        <v>1680</v>
      </c>
      <c r="E263" s="73"/>
      <c r="F263" s="73" t="s">
        <v>510</v>
      </c>
      <c r="G263" s="95">
        <v>42549</v>
      </c>
      <c r="H263" s="73"/>
      <c r="I263" s="83">
        <v>5.6899999997385944</v>
      </c>
      <c r="J263" s="86" t="s">
        <v>517</v>
      </c>
      <c r="K263" s="86" t="s">
        <v>122</v>
      </c>
      <c r="L263" s="87">
        <v>4.4999999999999998E-2</v>
      </c>
      <c r="M263" s="87">
        <v>8.5899999996296772E-2</v>
      </c>
      <c r="N263" s="83">
        <v>10202.372814000002</v>
      </c>
      <c r="O263" s="85">
        <v>89.99</v>
      </c>
      <c r="P263" s="83">
        <v>9.1811161600000002</v>
      </c>
      <c r="Q263" s="84">
        <f t="shared" si="4"/>
        <v>3.2297341030168602E-4</v>
      </c>
      <c r="R263" s="84">
        <f>P263/'סכום נכסי הקרן'!$C$42</f>
        <v>3.5054996788494559E-5</v>
      </c>
    </row>
    <row r="264" spans="2:18">
      <c r="B264" s="76" t="s">
        <v>1768</v>
      </c>
      <c r="C264" s="86" t="s">
        <v>1501</v>
      </c>
      <c r="D264" s="73" t="s">
        <v>1681</v>
      </c>
      <c r="E264" s="73"/>
      <c r="F264" s="73" t="s">
        <v>510</v>
      </c>
      <c r="G264" s="95">
        <v>42604</v>
      </c>
      <c r="H264" s="73"/>
      <c r="I264" s="83">
        <v>5.6699999998455324</v>
      </c>
      <c r="J264" s="86" t="s">
        <v>517</v>
      </c>
      <c r="K264" s="86" t="s">
        <v>122</v>
      </c>
      <c r="L264" s="87">
        <v>4.4999999999999998E-2</v>
      </c>
      <c r="M264" s="87">
        <v>8.7099999997644992E-2</v>
      </c>
      <c r="N264" s="83">
        <v>13341.378251000002</v>
      </c>
      <c r="O264" s="85">
        <v>88.8</v>
      </c>
      <c r="P264" s="83">
        <v>11.847145049000002</v>
      </c>
      <c r="Q264" s="84">
        <f t="shared" si="4"/>
        <v>4.1675900534671656E-4</v>
      </c>
      <c r="R264" s="84">
        <f>P264/'סכום נכסי הקרן'!$C$42</f>
        <v>4.5234329291562335E-5</v>
      </c>
    </row>
    <row r="265" spans="2:18">
      <c r="B265" s="72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83"/>
      <c r="O265" s="85"/>
      <c r="P265" s="73"/>
      <c r="Q265" s="84"/>
      <c r="R265" s="73"/>
    </row>
    <row r="266" spans="2:18">
      <c r="B266" s="70" t="s">
        <v>37</v>
      </c>
      <c r="C266" s="71"/>
      <c r="D266" s="71"/>
      <c r="E266" s="71"/>
      <c r="F266" s="71"/>
      <c r="G266" s="71"/>
      <c r="H266" s="71"/>
      <c r="I266" s="80">
        <v>2.2865596855457713</v>
      </c>
      <c r="J266" s="71"/>
      <c r="K266" s="71"/>
      <c r="L266" s="71"/>
      <c r="M266" s="94">
        <v>0.38870835827401706</v>
      </c>
      <c r="N266" s="80"/>
      <c r="O266" s="82"/>
      <c r="P266" s="80">
        <v>11019.910135204998</v>
      </c>
      <c r="Q266" s="81">
        <f t="shared" si="4"/>
        <v>0.38765852599617606</v>
      </c>
      <c r="R266" s="81">
        <f>P266/'סכום נכסי הקרן'!$C$42</f>
        <v>4.2075811662436242E-2</v>
      </c>
    </row>
    <row r="267" spans="2:18">
      <c r="B267" s="92" t="s">
        <v>35</v>
      </c>
      <c r="C267" s="71"/>
      <c r="D267" s="71"/>
      <c r="E267" s="71"/>
      <c r="F267" s="71"/>
      <c r="G267" s="71"/>
      <c r="H267" s="71"/>
      <c r="I267" s="80">
        <v>2.2865596855457704</v>
      </c>
      <c r="J267" s="71"/>
      <c r="K267" s="71"/>
      <c r="L267" s="71"/>
      <c r="M267" s="94">
        <v>0.38870835827401684</v>
      </c>
      <c r="N267" s="80"/>
      <c r="O267" s="82"/>
      <c r="P267" s="80">
        <v>11019.910135205002</v>
      </c>
      <c r="Q267" s="81">
        <f t="shared" si="4"/>
        <v>0.38765852599617617</v>
      </c>
      <c r="R267" s="81">
        <f>P267/'סכום נכסי הקרן'!$C$42</f>
        <v>4.2075811662436256E-2</v>
      </c>
    </row>
    <row r="268" spans="2:18">
      <c r="B268" s="76" t="s">
        <v>1769</v>
      </c>
      <c r="C268" s="86" t="s">
        <v>1501</v>
      </c>
      <c r="D268" s="73">
        <v>9645</v>
      </c>
      <c r="E268" s="73"/>
      <c r="F268" s="73" t="s">
        <v>1531</v>
      </c>
      <c r="G268" s="95">
        <v>45114</v>
      </c>
      <c r="H268" s="73" t="s">
        <v>1491</v>
      </c>
      <c r="I268" s="83">
        <v>2.5599999999402789</v>
      </c>
      <c r="J268" s="86" t="s">
        <v>775</v>
      </c>
      <c r="K268" s="86" t="s">
        <v>1476</v>
      </c>
      <c r="L268" s="87">
        <v>7.5800000000000006E-2</v>
      </c>
      <c r="M268" s="87">
        <v>8.3199999998592289E-2</v>
      </c>
      <c r="N268" s="83">
        <v>51757.987164000006</v>
      </c>
      <c r="O268" s="85">
        <v>100.65</v>
      </c>
      <c r="P268" s="83">
        <v>18.753989902000004</v>
      </c>
      <c r="Q268" s="84">
        <f t="shared" si="4"/>
        <v>6.5972807334705624E-4</v>
      </c>
      <c r="R268" s="84">
        <f>P268/'סכום נכסי הקרן'!$C$42</f>
        <v>7.1605787828968014E-5</v>
      </c>
    </row>
    <row r="269" spans="2:18">
      <c r="B269" s="76" t="s">
        <v>1769</v>
      </c>
      <c r="C269" s="86" t="s">
        <v>1501</v>
      </c>
      <c r="D269" s="73">
        <v>9722</v>
      </c>
      <c r="E269" s="73"/>
      <c r="F269" s="73" t="s">
        <v>1531</v>
      </c>
      <c r="G269" s="95">
        <v>45169</v>
      </c>
      <c r="H269" s="73" t="s">
        <v>1491</v>
      </c>
      <c r="I269" s="83">
        <v>2.5800000001162653</v>
      </c>
      <c r="J269" s="86" t="s">
        <v>775</v>
      </c>
      <c r="K269" s="86" t="s">
        <v>1476</v>
      </c>
      <c r="L269" s="87">
        <v>7.7300000000000008E-2</v>
      </c>
      <c r="M269" s="87">
        <v>8.1800000004195642E-2</v>
      </c>
      <c r="N269" s="83">
        <v>21899.421311000002</v>
      </c>
      <c r="O269" s="85">
        <v>100.37</v>
      </c>
      <c r="P269" s="83">
        <v>7.9129616260000013</v>
      </c>
      <c r="Q269" s="84">
        <f t="shared" si="4"/>
        <v>2.7836225545975393E-4</v>
      </c>
      <c r="R269" s="84">
        <f>P269/'סכום נכסי הקרן'!$C$42</f>
        <v>3.0212976238709383E-5</v>
      </c>
    </row>
    <row r="270" spans="2:18">
      <c r="B270" s="76" t="s">
        <v>1769</v>
      </c>
      <c r="C270" s="86" t="s">
        <v>1501</v>
      </c>
      <c r="D270" s="73">
        <v>9788</v>
      </c>
      <c r="E270" s="73"/>
      <c r="F270" s="73" t="s">
        <v>1531</v>
      </c>
      <c r="G270" s="95">
        <v>45198</v>
      </c>
      <c r="H270" s="73" t="s">
        <v>1491</v>
      </c>
      <c r="I270" s="83">
        <v>2.6000000001464363</v>
      </c>
      <c r="J270" s="86" t="s">
        <v>775</v>
      </c>
      <c r="K270" s="86" t="s">
        <v>1476</v>
      </c>
      <c r="L270" s="87">
        <v>7.7300000000000008E-2</v>
      </c>
      <c r="M270" s="87">
        <v>8.1700000001208112E-2</v>
      </c>
      <c r="N270" s="83">
        <v>15211.856108000002</v>
      </c>
      <c r="O270" s="85">
        <v>99.76</v>
      </c>
      <c r="P270" s="83">
        <v>5.4631254020000002</v>
      </c>
      <c r="Q270" s="84">
        <f t="shared" si="4"/>
        <v>1.9218188848072579E-4</v>
      </c>
      <c r="R270" s="84">
        <f>P270/'סכום נכסי הקרן'!$C$42</f>
        <v>2.0859102540997918E-5</v>
      </c>
    </row>
    <row r="271" spans="2:18">
      <c r="B271" s="76" t="s">
        <v>1770</v>
      </c>
      <c r="C271" s="86" t="s">
        <v>1501</v>
      </c>
      <c r="D271" s="73">
        <v>8763</v>
      </c>
      <c r="E271" s="73"/>
      <c r="F271" s="73" t="s">
        <v>1531</v>
      </c>
      <c r="G271" s="95">
        <v>44529</v>
      </c>
      <c r="H271" s="73" t="s">
        <v>1491</v>
      </c>
      <c r="I271" s="83">
        <v>2.5600000000081127</v>
      </c>
      <c r="J271" s="86" t="s">
        <v>775</v>
      </c>
      <c r="K271" s="86" t="s">
        <v>1476</v>
      </c>
      <c r="L271" s="87">
        <v>7.6299999999999993E-2</v>
      </c>
      <c r="M271" s="87">
        <v>8.0700000000208855E-2</v>
      </c>
      <c r="N271" s="83">
        <v>500392.10642700008</v>
      </c>
      <c r="O271" s="85">
        <v>101.27</v>
      </c>
      <c r="P271" s="83">
        <v>182.42894301700005</v>
      </c>
      <c r="Q271" s="84">
        <f t="shared" si="4"/>
        <v>6.4174874641747762E-3</v>
      </c>
      <c r="R271" s="84">
        <f>P271/'סכום נכסי הקרן'!$C$42</f>
        <v>6.96543415870407E-4</v>
      </c>
    </row>
    <row r="272" spans="2:18">
      <c r="B272" s="76" t="s">
        <v>1770</v>
      </c>
      <c r="C272" s="86" t="s">
        <v>1501</v>
      </c>
      <c r="D272" s="73">
        <v>9327</v>
      </c>
      <c r="E272" s="73"/>
      <c r="F272" s="73" t="s">
        <v>1531</v>
      </c>
      <c r="G272" s="95">
        <v>44880</v>
      </c>
      <c r="H272" s="73" t="s">
        <v>1491</v>
      </c>
      <c r="I272" s="83">
        <v>2.5900000001347272</v>
      </c>
      <c r="J272" s="86" t="s">
        <v>775</v>
      </c>
      <c r="K272" s="86" t="s">
        <v>127</v>
      </c>
      <c r="L272" s="87">
        <v>6.9459999999999994E-2</v>
      </c>
      <c r="M272" s="87">
        <v>7.3200000003429411E-2</v>
      </c>
      <c r="N272" s="83">
        <v>13716.573033000002</v>
      </c>
      <c r="O272" s="85">
        <v>101.26</v>
      </c>
      <c r="P272" s="83">
        <v>4.898791826000001</v>
      </c>
      <c r="Q272" s="84">
        <f t="shared" si="4"/>
        <v>1.7232975542717064E-4</v>
      </c>
      <c r="R272" s="84">
        <f>P272/'סכום נכסי הקרן'!$C$42</f>
        <v>1.8704385037203736E-5</v>
      </c>
    </row>
    <row r="273" spans="2:18">
      <c r="B273" s="76" t="s">
        <v>1770</v>
      </c>
      <c r="C273" s="86" t="s">
        <v>1501</v>
      </c>
      <c r="D273" s="73">
        <v>9474</v>
      </c>
      <c r="E273" s="73"/>
      <c r="F273" s="73" t="s">
        <v>1531</v>
      </c>
      <c r="G273" s="95">
        <v>44977</v>
      </c>
      <c r="H273" s="73" t="s">
        <v>1491</v>
      </c>
      <c r="I273" s="83">
        <v>2.5900000003691126</v>
      </c>
      <c r="J273" s="86" t="s">
        <v>775</v>
      </c>
      <c r="K273" s="86" t="s">
        <v>127</v>
      </c>
      <c r="L273" s="87">
        <v>6.9459999999999994E-2</v>
      </c>
      <c r="M273" s="87">
        <v>7.3200000013709896E-2</v>
      </c>
      <c r="N273" s="83">
        <v>5310.0209860000014</v>
      </c>
      <c r="O273" s="85">
        <v>101.26</v>
      </c>
      <c r="P273" s="83">
        <v>1.8964421700000003</v>
      </c>
      <c r="Q273" s="84">
        <f t="shared" si="4"/>
        <v>6.6713064556720507E-5</v>
      </c>
      <c r="R273" s="84">
        <f>P273/'סכום נכסי הקרן'!$C$42</f>
        <v>7.2409250705870236E-6</v>
      </c>
    </row>
    <row r="274" spans="2:18">
      <c r="B274" s="76" t="s">
        <v>1770</v>
      </c>
      <c r="C274" s="86" t="s">
        <v>1501</v>
      </c>
      <c r="D274" s="73">
        <v>9571</v>
      </c>
      <c r="E274" s="73"/>
      <c r="F274" s="73" t="s">
        <v>1531</v>
      </c>
      <c r="G274" s="95">
        <v>45069</v>
      </c>
      <c r="H274" s="73" t="s">
        <v>1491</v>
      </c>
      <c r="I274" s="83">
        <v>2.5899999997750407</v>
      </c>
      <c r="J274" s="86" t="s">
        <v>775</v>
      </c>
      <c r="K274" s="86" t="s">
        <v>127</v>
      </c>
      <c r="L274" s="87">
        <v>6.9459999999999994E-2</v>
      </c>
      <c r="M274" s="87">
        <v>7.3199999994858087E-2</v>
      </c>
      <c r="N274" s="83">
        <v>8712.6730069999994</v>
      </c>
      <c r="O274" s="85">
        <v>101.26</v>
      </c>
      <c r="P274" s="83">
        <v>3.1116789300000005</v>
      </c>
      <c r="Q274" s="84">
        <f t="shared" si="4"/>
        <v>1.0946267733377654E-4</v>
      </c>
      <c r="R274" s="84">
        <f>P274/'סכום נכסי הקרן'!$C$42</f>
        <v>1.1880896940745841E-5</v>
      </c>
    </row>
    <row r="275" spans="2:18">
      <c r="B275" s="76" t="s">
        <v>1771</v>
      </c>
      <c r="C275" s="86" t="s">
        <v>1501</v>
      </c>
      <c r="D275" s="73">
        <v>9382</v>
      </c>
      <c r="E275" s="73"/>
      <c r="F275" s="73" t="s">
        <v>1531</v>
      </c>
      <c r="G275" s="95">
        <v>44341</v>
      </c>
      <c r="H275" s="73" t="s">
        <v>1491</v>
      </c>
      <c r="I275" s="83">
        <v>0.48000000000142445</v>
      </c>
      <c r="J275" s="86" t="s">
        <v>775</v>
      </c>
      <c r="K275" s="86" t="s">
        <v>121</v>
      </c>
      <c r="L275" s="87">
        <v>7.9393000000000005E-2</v>
      </c>
      <c r="M275" s="87">
        <v>8.9699999999995922E-2</v>
      </c>
      <c r="N275" s="83">
        <v>51428.592373000014</v>
      </c>
      <c r="O275" s="85">
        <v>99.95</v>
      </c>
      <c r="P275" s="83">
        <v>196.56460646400004</v>
      </c>
      <c r="Q275" s="84">
        <f t="shared" si="4"/>
        <v>6.9147519961545644E-3</v>
      </c>
      <c r="R275" s="84">
        <f>P275/'סכום נכסי הקרן'!$C$42</f>
        <v>7.5051568112685966E-4</v>
      </c>
    </row>
    <row r="276" spans="2:18">
      <c r="B276" s="76" t="s">
        <v>1771</v>
      </c>
      <c r="C276" s="86" t="s">
        <v>1501</v>
      </c>
      <c r="D276" s="73">
        <v>9410</v>
      </c>
      <c r="E276" s="73"/>
      <c r="F276" s="73" t="s">
        <v>1531</v>
      </c>
      <c r="G276" s="95">
        <v>44946</v>
      </c>
      <c r="H276" s="73" t="s">
        <v>1491</v>
      </c>
      <c r="I276" s="83">
        <v>0.47999999897852969</v>
      </c>
      <c r="J276" s="86" t="s">
        <v>775</v>
      </c>
      <c r="K276" s="86" t="s">
        <v>121</v>
      </c>
      <c r="L276" s="87">
        <v>7.9393000000000005E-2</v>
      </c>
      <c r="M276" s="87">
        <v>8.9699999920836049E-2</v>
      </c>
      <c r="N276" s="83">
        <v>143.437118</v>
      </c>
      <c r="O276" s="85">
        <v>99.95</v>
      </c>
      <c r="P276" s="83">
        <v>0.54822932200000019</v>
      </c>
      <c r="Q276" s="84">
        <f t="shared" si="4"/>
        <v>1.928561742036833E-5</v>
      </c>
      <c r="R276" s="84">
        <f>P276/'סכום נכסי הקרן'!$C$42</f>
        <v>2.0932288391903493E-6</v>
      </c>
    </row>
    <row r="277" spans="2:18">
      <c r="B277" s="76" t="s">
        <v>1771</v>
      </c>
      <c r="C277" s="86" t="s">
        <v>1501</v>
      </c>
      <c r="D277" s="73">
        <v>9460</v>
      </c>
      <c r="E277" s="73"/>
      <c r="F277" s="73" t="s">
        <v>1531</v>
      </c>
      <c r="G277" s="95">
        <v>44978</v>
      </c>
      <c r="H277" s="73" t="s">
        <v>1491</v>
      </c>
      <c r="I277" s="83">
        <v>0.48000000080139615</v>
      </c>
      <c r="J277" s="86" t="s">
        <v>775</v>
      </c>
      <c r="K277" s="86" t="s">
        <v>121</v>
      </c>
      <c r="L277" s="87">
        <v>7.9393000000000005E-2</v>
      </c>
      <c r="M277" s="87">
        <v>8.9700000055429885E-2</v>
      </c>
      <c r="N277" s="83">
        <v>195.88597200000004</v>
      </c>
      <c r="O277" s="85">
        <v>99.95</v>
      </c>
      <c r="P277" s="83">
        <v>0.74869340500000015</v>
      </c>
      <c r="Q277" s="84">
        <f t="shared" si="4"/>
        <v>2.6337545247138169E-5</v>
      </c>
      <c r="R277" s="84">
        <f>P277/'סכום נכסי הקרן'!$C$42</f>
        <v>2.8586333568229314E-6</v>
      </c>
    </row>
    <row r="278" spans="2:18">
      <c r="B278" s="76" t="s">
        <v>1771</v>
      </c>
      <c r="C278" s="86" t="s">
        <v>1501</v>
      </c>
      <c r="D278" s="73">
        <v>9511</v>
      </c>
      <c r="E278" s="73"/>
      <c r="F278" s="73" t="s">
        <v>1531</v>
      </c>
      <c r="G278" s="95">
        <v>45005</v>
      </c>
      <c r="H278" s="73" t="s">
        <v>1491</v>
      </c>
      <c r="I278" s="83">
        <v>0.48000000102889046</v>
      </c>
      <c r="J278" s="86" t="s">
        <v>775</v>
      </c>
      <c r="K278" s="86" t="s">
        <v>121</v>
      </c>
      <c r="L278" s="87">
        <v>7.9328999999999997E-2</v>
      </c>
      <c r="M278" s="87">
        <v>8.9599999969133287E-2</v>
      </c>
      <c r="N278" s="83">
        <v>101.71620300000001</v>
      </c>
      <c r="O278" s="85">
        <v>99.95</v>
      </c>
      <c r="P278" s="83">
        <v>0.3887682950000001</v>
      </c>
      <c r="Q278" s="84">
        <f t="shared" si="4"/>
        <v>1.3676095571077269E-5</v>
      </c>
      <c r="R278" s="84">
        <f>P278/'סכום נכסי הקרן'!$C$42</f>
        <v>1.4843806673603299E-6</v>
      </c>
    </row>
    <row r="279" spans="2:18">
      <c r="B279" s="76" t="s">
        <v>1771</v>
      </c>
      <c r="C279" s="86" t="s">
        <v>1501</v>
      </c>
      <c r="D279" s="73">
        <v>9540</v>
      </c>
      <c r="E279" s="73"/>
      <c r="F279" s="73" t="s">
        <v>1531</v>
      </c>
      <c r="G279" s="95">
        <v>45036</v>
      </c>
      <c r="H279" s="73" t="s">
        <v>1491</v>
      </c>
      <c r="I279" s="83">
        <v>0.48000000014079452</v>
      </c>
      <c r="J279" s="86" t="s">
        <v>775</v>
      </c>
      <c r="K279" s="86" t="s">
        <v>121</v>
      </c>
      <c r="L279" s="87">
        <v>7.9393000000000005E-2</v>
      </c>
      <c r="M279" s="87">
        <v>8.9700000030270816E-2</v>
      </c>
      <c r="N279" s="83">
        <v>371.65832700000004</v>
      </c>
      <c r="O279" s="85">
        <v>99.95</v>
      </c>
      <c r="P279" s="83">
        <v>1.4205108099999999</v>
      </c>
      <c r="Q279" s="84">
        <f t="shared" si="4"/>
        <v>4.9970745678498235E-5</v>
      </c>
      <c r="R279" s="84">
        <f>P279/'סכום נכסי הקרן'!$C$42</f>
        <v>5.4237416251764098E-6</v>
      </c>
    </row>
    <row r="280" spans="2:18">
      <c r="B280" s="76" t="s">
        <v>1771</v>
      </c>
      <c r="C280" s="86" t="s">
        <v>1501</v>
      </c>
      <c r="D280" s="73">
        <v>9562</v>
      </c>
      <c r="E280" s="73"/>
      <c r="F280" s="73" t="s">
        <v>1531</v>
      </c>
      <c r="G280" s="95">
        <v>45068</v>
      </c>
      <c r="H280" s="73" t="s">
        <v>1491</v>
      </c>
      <c r="I280" s="83">
        <v>0.47999999953104938</v>
      </c>
      <c r="J280" s="86" t="s">
        <v>775</v>
      </c>
      <c r="K280" s="86" t="s">
        <v>121</v>
      </c>
      <c r="L280" s="87">
        <v>7.9393000000000005E-2</v>
      </c>
      <c r="M280" s="87">
        <v>8.969999997993934E-2</v>
      </c>
      <c r="N280" s="83">
        <v>200.85135800000003</v>
      </c>
      <c r="O280" s="85">
        <v>99.95</v>
      </c>
      <c r="P280" s="83">
        <v>0.76767158200000007</v>
      </c>
      <c r="Q280" s="84">
        <f t="shared" si="4"/>
        <v>2.7005159776807619E-5</v>
      </c>
      <c r="R280" s="84">
        <f>P280/'סכום נכסי הקרן'!$C$42</f>
        <v>2.9310951275044691E-6</v>
      </c>
    </row>
    <row r="281" spans="2:18">
      <c r="B281" s="76" t="s">
        <v>1771</v>
      </c>
      <c r="C281" s="86" t="s">
        <v>1501</v>
      </c>
      <c r="D281" s="73">
        <v>9603</v>
      </c>
      <c r="E281" s="73"/>
      <c r="F281" s="73" t="s">
        <v>1531</v>
      </c>
      <c r="G281" s="95">
        <v>45097</v>
      </c>
      <c r="H281" s="73" t="s">
        <v>1491</v>
      </c>
      <c r="I281" s="83">
        <v>0.48</v>
      </c>
      <c r="J281" s="86" t="s">
        <v>775</v>
      </c>
      <c r="K281" s="86" t="s">
        <v>121</v>
      </c>
      <c r="L281" s="87">
        <v>7.9393000000000005E-2</v>
      </c>
      <c r="M281" s="87">
        <v>8.9699999995829754E-2</v>
      </c>
      <c r="N281" s="83">
        <v>156.84810600000003</v>
      </c>
      <c r="O281" s="85">
        <v>99.95</v>
      </c>
      <c r="P281" s="83">
        <v>0.59948722500000007</v>
      </c>
      <c r="Q281" s="84">
        <f t="shared" si="4"/>
        <v>2.1088768524037952E-5</v>
      </c>
      <c r="R281" s="84">
        <f>P281/'סכום נכסי הקרן'!$C$42</f>
        <v>2.2889398610025338E-6</v>
      </c>
    </row>
    <row r="282" spans="2:18">
      <c r="B282" s="76" t="s">
        <v>1771</v>
      </c>
      <c r="C282" s="86" t="s">
        <v>1501</v>
      </c>
      <c r="D282" s="73">
        <v>9659</v>
      </c>
      <c r="E282" s="73"/>
      <c r="F282" s="73" t="s">
        <v>1531</v>
      </c>
      <c r="G282" s="95">
        <v>45159</v>
      </c>
      <c r="H282" s="73" t="s">
        <v>1491</v>
      </c>
      <c r="I282" s="83">
        <v>0.47999999978249108</v>
      </c>
      <c r="J282" s="86" t="s">
        <v>775</v>
      </c>
      <c r="K282" s="86" t="s">
        <v>121</v>
      </c>
      <c r="L282" s="87">
        <v>7.9393000000000005E-2</v>
      </c>
      <c r="M282" s="87">
        <v>8.9700000003534536E-2</v>
      </c>
      <c r="N282" s="83">
        <v>384.92158700000005</v>
      </c>
      <c r="O282" s="85">
        <v>99.95</v>
      </c>
      <c r="P282" s="83">
        <v>1.4712041840000001</v>
      </c>
      <c r="Q282" s="84">
        <f t="shared" si="4"/>
        <v>5.1754037774486582E-5</v>
      </c>
      <c r="R282" s="84">
        <f>P282/'סכום נכסי הקרן'!$C$42</f>
        <v>5.6172971833241418E-6</v>
      </c>
    </row>
    <row r="283" spans="2:18">
      <c r="B283" s="76" t="s">
        <v>1771</v>
      </c>
      <c r="C283" s="86" t="s">
        <v>1501</v>
      </c>
      <c r="D283" s="73">
        <v>9749</v>
      </c>
      <c r="E283" s="73"/>
      <c r="F283" s="73" t="s">
        <v>1531</v>
      </c>
      <c r="G283" s="95">
        <v>45189</v>
      </c>
      <c r="H283" s="73" t="s">
        <v>1491</v>
      </c>
      <c r="I283" s="83">
        <v>0.47999999924549908</v>
      </c>
      <c r="J283" s="86" t="s">
        <v>775</v>
      </c>
      <c r="K283" s="86" t="s">
        <v>121</v>
      </c>
      <c r="L283" s="87">
        <v>7.9393000000000005E-2</v>
      </c>
      <c r="M283" s="87">
        <v>8.9899999976017664E-2</v>
      </c>
      <c r="N283" s="83">
        <v>194.20976500000003</v>
      </c>
      <c r="O283" s="85">
        <v>99.94</v>
      </c>
      <c r="P283" s="83">
        <v>0.7422125220000001</v>
      </c>
      <c r="Q283" s="84">
        <f t="shared" si="4"/>
        <v>2.6109560670121746E-5</v>
      </c>
      <c r="R283" s="84">
        <f>P283/'סכום נכסי הקרן'!$C$42</f>
        <v>2.8338882900148876E-6</v>
      </c>
    </row>
    <row r="284" spans="2:18">
      <c r="B284" s="76" t="s">
        <v>1772</v>
      </c>
      <c r="C284" s="86" t="s">
        <v>1492</v>
      </c>
      <c r="D284" s="73">
        <v>6211</v>
      </c>
      <c r="E284" s="73"/>
      <c r="F284" s="73" t="s">
        <v>390</v>
      </c>
      <c r="G284" s="95">
        <v>43186</v>
      </c>
      <c r="H284" s="73" t="s">
        <v>299</v>
      </c>
      <c r="I284" s="83">
        <v>3.5699999999959751</v>
      </c>
      <c r="J284" s="86" t="s">
        <v>517</v>
      </c>
      <c r="K284" s="86" t="s">
        <v>121</v>
      </c>
      <c r="L284" s="87">
        <v>4.8000000000000001E-2</v>
      </c>
      <c r="M284" s="87">
        <v>6.369999999993857E-2</v>
      </c>
      <c r="N284" s="83">
        <v>129749.85121700002</v>
      </c>
      <c r="O284" s="85">
        <v>95.14</v>
      </c>
      <c r="P284" s="83">
        <v>472.04989307000005</v>
      </c>
      <c r="Q284" s="84">
        <f t="shared" si="4"/>
        <v>1.660577658973483E-2</v>
      </c>
      <c r="R284" s="84">
        <f>P284/'סכום נכסי הקרן'!$C$42</f>
        <v>1.8023633725137459E-3</v>
      </c>
    </row>
    <row r="285" spans="2:18">
      <c r="B285" s="76" t="s">
        <v>1772</v>
      </c>
      <c r="C285" s="86" t="s">
        <v>1492</v>
      </c>
      <c r="D285" s="73">
        <v>6831</v>
      </c>
      <c r="E285" s="73"/>
      <c r="F285" s="73" t="s">
        <v>390</v>
      </c>
      <c r="G285" s="95">
        <v>43552</v>
      </c>
      <c r="H285" s="73" t="s">
        <v>299</v>
      </c>
      <c r="I285" s="83">
        <v>3.5599999999911409</v>
      </c>
      <c r="J285" s="86" t="s">
        <v>517</v>
      </c>
      <c r="K285" s="86" t="s">
        <v>121</v>
      </c>
      <c r="L285" s="87">
        <v>4.5999999999999999E-2</v>
      </c>
      <c r="M285" s="87">
        <v>6.8199999999874944E-2</v>
      </c>
      <c r="N285" s="83">
        <v>64709.781611000013</v>
      </c>
      <c r="O285" s="85">
        <v>93.06</v>
      </c>
      <c r="P285" s="83">
        <v>230.27717013400004</v>
      </c>
      <c r="Q285" s="84">
        <f t="shared" si="4"/>
        <v>8.1006929502566664E-3</v>
      </c>
      <c r="R285" s="84">
        <f>P285/'סכום נכסי הקרן'!$C$42</f>
        <v>8.7923573984178703E-4</v>
      </c>
    </row>
    <row r="286" spans="2:18">
      <c r="B286" s="76" t="s">
        <v>1772</v>
      </c>
      <c r="C286" s="86" t="s">
        <v>1492</v>
      </c>
      <c r="D286" s="73">
        <v>7598</v>
      </c>
      <c r="E286" s="73"/>
      <c r="F286" s="73" t="s">
        <v>390</v>
      </c>
      <c r="G286" s="95">
        <v>43942</v>
      </c>
      <c r="H286" s="73" t="s">
        <v>299</v>
      </c>
      <c r="I286" s="83">
        <v>3.4900000000045197</v>
      </c>
      <c r="J286" s="86" t="s">
        <v>517</v>
      </c>
      <c r="K286" s="86" t="s">
        <v>121</v>
      </c>
      <c r="L286" s="87">
        <v>5.4400000000000004E-2</v>
      </c>
      <c r="M286" s="87">
        <v>7.9600000000094692E-2</v>
      </c>
      <c r="N286" s="83">
        <v>65756.239793000001</v>
      </c>
      <c r="O286" s="85">
        <v>92.39</v>
      </c>
      <c r="P286" s="83">
        <v>232.31636365500003</v>
      </c>
      <c r="Q286" s="84">
        <f t="shared" si="4"/>
        <v>8.1724277234873823E-3</v>
      </c>
      <c r="R286" s="84">
        <f>P286/'סכום נכסי הקרן'!$C$42</f>
        <v>8.8702171281980166E-4</v>
      </c>
    </row>
    <row r="287" spans="2:18">
      <c r="B287" s="76" t="s">
        <v>1773</v>
      </c>
      <c r="C287" s="86" t="s">
        <v>1501</v>
      </c>
      <c r="D287" s="73">
        <v>9459</v>
      </c>
      <c r="E287" s="73"/>
      <c r="F287" s="73" t="s">
        <v>286</v>
      </c>
      <c r="G287" s="95">
        <v>44195</v>
      </c>
      <c r="H287" s="73" t="s">
        <v>1491</v>
      </c>
      <c r="I287" s="83">
        <v>2.81</v>
      </c>
      <c r="J287" s="86" t="s">
        <v>775</v>
      </c>
      <c r="K287" s="86" t="s">
        <v>124</v>
      </c>
      <c r="L287" s="87">
        <v>7.5261999999999996E-2</v>
      </c>
      <c r="M287" s="87">
        <v>7.5499999999999998E-2</v>
      </c>
      <c r="N287" s="83">
        <v>27903.980000000003</v>
      </c>
      <c r="O287" s="85">
        <v>100.65</v>
      </c>
      <c r="P287" s="83">
        <v>131.38050000000004</v>
      </c>
      <c r="Q287" s="84">
        <f t="shared" si="4"/>
        <v>4.6217047462060075E-3</v>
      </c>
      <c r="R287" s="84">
        <f>P287/'סכום נכסי הקרן'!$C$42</f>
        <v>5.0163214638717854E-4</v>
      </c>
    </row>
    <row r="288" spans="2:18">
      <c r="B288" s="76" t="s">
        <v>1773</v>
      </c>
      <c r="C288" s="86" t="s">
        <v>1501</v>
      </c>
      <c r="D288" s="73">
        <v>9448</v>
      </c>
      <c r="E288" s="73"/>
      <c r="F288" s="73" t="s">
        <v>286</v>
      </c>
      <c r="G288" s="95">
        <v>43788</v>
      </c>
      <c r="H288" s="73" t="s">
        <v>1491</v>
      </c>
      <c r="I288" s="83">
        <v>2.8899999999999997</v>
      </c>
      <c r="J288" s="86" t="s">
        <v>775</v>
      </c>
      <c r="K288" s="86" t="s">
        <v>123</v>
      </c>
      <c r="L288" s="87">
        <v>5.8159999999999996E-2</v>
      </c>
      <c r="M288" s="87">
        <v>5.9000000000000004E-2</v>
      </c>
      <c r="N288" s="83">
        <v>108229.00000000001</v>
      </c>
      <c r="O288" s="85">
        <v>100.39</v>
      </c>
      <c r="P288" s="83">
        <v>440.37373000000008</v>
      </c>
      <c r="Q288" s="84">
        <f t="shared" si="4"/>
        <v>1.5491472159456255E-2</v>
      </c>
      <c r="R288" s="84">
        <f>P288/'סכום נכסי הקרן'!$C$42</f>
        <v>1.6814186229495841E-3</v>
      </c>
    </row>
    <row r="289" spans="2:18">
      <c r="B289" s="76" t="s">
        <v>1773</v>
      </c>
      <c r="C289" s="86" t="s">
        <v>1501</v>
      </c>
      <c r="D289" s="73">
        <v>9617</v>
      </c>
      <c r="E289" s="73"/>
      <c r="F289" s="73" t="s">
        <v>286</v>
      </c>
      <c r="G289" s="95">
        <v>45099</v>
      </c>
      <c r="H289" s="73" t="s">
        <v>1491</v>
      </c>
      <c r="I289" s="83">
        <v>2.8899999999999997</v>
      </c>
      <c r="J289" s="86" t="s">
        <v>775</v>
      </c>
      <c r="K289" s="86" t="s">
        <v>123</v>
      </c>
      <c r="L289" s="87">
        <v>5.8159999999999996E-2</v>
      </c>
      <c r="M289" s="87">
        <v>5.8999999999999997E-2</v>
      </c>
      <c r="N289" s="83">
        <v>1890.7500000000002</v>
      </c>
      <c r="O289" s="85">
        <v>100.41</v>
      </c>
      <c r="P289" s="83">
        <v>7.6948100000000013</v>
      </c>
      <c r="Q289" s="84">
        <f t="shared" si="4"/>
        <v>2.7068811504107112E-4</v>
      </c>
      <c r="R289" s="84">
        <f>P289/'סכום נכסי הקרן'!$C$42</f>
        <v>2.9380037801207372E-5</v>
      </c>
    </row>
    <row r="290" spans="2:18">
      <c r="B290" s="76" t="s">
        <v>1774</v>
      </c>
      <c r="C290" s="86" t="s">
        <v>1501</v>
      </c>
      <c r="D290" s="73">
        <v>9047</v>
      </c>
      <c r="E290" s="73"/>
      <c r="F290" s="73" t="s">
        <v>286</v>
      </c>
      <c r="G290" s="95">
        <v>44677</v>
      </c>
      <c r="H290" s="73" t="s">
        <v>1491</v>
      </c>
      <c r="I290" s="83">
        <v>2.8100000000027312</v>
      </c>
      <c r="J290" s="86" t="s">
        <v>775</v>
      </c>
      <c r="K290" s="86" t="s">
        <v>1476</v>
      </c>
      <c r="L290" s="87">
        <v>0.1149</v>
      </c>
      <c r="M290" s="87">
        <v>0.12180000000030949</v>
      </c>
      <c r="N290" s="83">
        <v>152578.47569100003</v>
      </c>
      <c r="O290" s="85">
        <v>100</v>
      </c>
      <c r="P290" s="83">
        <v>54.928253085000001</v>
      </c>
      <c r="Q290" s="84">
        <f t="shared" si="4"/>
        <v>1.9322667213456273E-3</v>
      </c>
      <c r="R290" s="84">
        <f>P290/'סכום נכסי הקרן'!$C$42</f>
        <v>2.097250162111326E-4</v>
      </c>
    </row>
    <row r="291" spans="2:18">
      <c r="B291" s="76" t="s">
        <v>1774</v>
      </c>
      <c r="C291" s="86" t="s">
        <v>1501</v>
      </c>
      <c r="D291" s="73">
        <v>9048</v>
      </c>
      <c r="E291" s="73"/>
      <c r="F291" s="73" t="s">
        <v>286</v>
      </c>
      <c r="G291" s="95">
        <v>44677</v>
      </c>
      <c r="H291" s="73" t="s">
        <v>1491</v>
      </c>
      <c r="I291" s="83">
        <v>2.9799999999911533</v>
      </c>
      <c r="J291" s="86" t="s">
        <v>775</v>
      </c>
      <c r="K291" s="86" t="s">
        <v>1476</v>
      </c>
      <c r="L291" s="87">
        <v>7.5700000000000003E-2</v>
      </c>
      <c r="M291" s="87">
        <v>7.909999999985709E-2</v>
      </c>
      <c r="N291" s="83">
        <v>489827.58785100008</v>
      </c>
      <c r="O291" s="85">
        <v>100</v>
      </c>
      <c r="P291" s="83">
        <v>176.33792377200004</v>
      </c>
      <c r="Q291" s="84">
        <f t="shared" si="4"/>
        <v>6.2032175188339632E-3</v>
      </c>
      <c r="R291" s="84">
        <f>P291/'סכום נכסי הקרן'!$C$42</f>
        <v>6.7328691237441651E-4</v>
      </c>
    </row>
    <row r="292" spans="2:18">
      <c r="B292" s="76" t="s">
        <v>1774</v>
      </c>
      <c r="C292" s="86" t="s">
        <v>1501</v>
      </c>
      <c r="D292" s="73">
        <v>9074</v>
      </c>
      <c r="E292" s="73"/>
      <c r="F292" s="73" t="s">
        <v>286</v>
      </c>
      <c r="G292" s="95">
        <v>44684</v>
      </c>
      <c r="H292" s="73" t="s">
        <v>1491</v>
      </c>
      <c r="I292" s="83">
        <v>2.9099999999809434</v>
      </c>
      <c r="J292" s="86" t="s">
        <v>775</v>
      </c>
      <c r="K292" s="86" t="s">
        <v>1476</v>
      </c>
      <c r="L292" s="87">
        <v>7.7699999999999991E-2</v>
      </c>
      <c r="M292" s="87">
        <v>8.8700000000347543E-2</v>
      </c>
      <c r="N292" s="83">
        <v>24778.875814000006</v>
      </c>
      <c r="O292" s="85">
        <v>100</v>
      </c>
      <c r="P292" s="83">
        <v>8.9203952869999998</v>
      </c>
      <c r="Q292" s="84">
        <f t="shared" si="4"/>
        <v>3.1380176842043975E-4</v>
      </c>
      <c r="R292" s="84">
        <f>P292/'סכום נכסי הקרן'!$C$42</f>
        <v>3.4059522032873072E-5</v>
      </c>
    </row>
    <row r="293" spans="2:18">
      <c r="B293" s="76" t="s">
        <v>1774</v>
      </c>
      <c r="C293" s="86" t="s">
        <v>1501</v>
      </c>
      <c r="D293" s="73">
        <v>9220</v>
      </c>
      <c r="E293" s="73"/>
      <c r="F293" s="73" t="s">
        <v>286</v>
      </c>
      <c r="G293" s="95">
        <v>44811</v>
      </c>
      <c r="H293" s="73" t="s">
        <v>1491</v>
      </c>
      <c r="I293" s="83">
        <v>2.9499999999589348</v>
      </c>
      <c r="J293" s="86" t="s">
        <v>775</v>
      </c>
      <c r="K293" s="86" t="s">
        <v>1476</v>
      </c>
      <c r="L293" s="87">
        <v>7.9600000000000004E-2</v>
      </c>
      <c r="M293" s="87">
        <v>7.9799999999537075E-2</v>
      </c>
      <c r="N293" s="83">
        <v>36667.852968000007</v>
      </c>
      <c r="O293" s="85">
        <v>101.46</v>
      </c>
      <c r="P293" s="83">
        <v>13.393152869000001</v>
      </c>
      <c r="Q293" s="84">
        <f t="shared" si="4"/>
        <v>4.7114448629225717E-4</v>
      </c>
      <c r="R293" s="84">
        <f>P293/'סכום נכסי הקרן'!$C$42</f>
        <v>5.1137238940086753E-5</v>
      </c>
    </row>
    <row r="294" spans="2:18">
      <c r="B294" s="76" t="s">
        <v>1774</v>
      </c>
      <c r="C294" s="86" t="s">
        <v>1501</v>
      </c>
      <c r="D294" s="73">
        <v>9599</v>
      </c>
      <c r="E294" s="73"/>
      <c r="F294" s="73" t="s">
        <v>286</v>
      </c>
      <c r="G294" s="95">
        <v>45089</v>
      </c>
      <c r="H294" s="73" t="s">
        <v>1491</v>
      </c>
      <c r="I294" s="83">
        <v>2.95000000002769</v>
      </c>
      <c r="J294" s="86" t="s">
        <v>775</v>
      </c>
      <c r="K294" s="86" t="s">
        <v>1476</v>
      </c>
      <c r="L294" s="87">
        <v>0.08</v>
      </c>
      <c r="M294" s="87">
        <v>8.3000000001503163E-2</v>
      </c>
      <c r="N294" s="83">
        <v>34940.020357000009</v>
      </c>
      <c r="O294" s="85">
        <v>100.49</v>
      </c>
      <c r="P294" s="83">
        <v>12.640041807000001</v>
      </c>
      <c r="Q294" s="84">
        <f t="shared" si="4"/>
        <v>4.4465153665615708E-4</v>
      </c>
      <c r="R294" s="84">
        <f>P294/'סכום נכסי הקרן'!$C$42</f>
        <v>4.8261738249352679E-5</v>
      </c>
    </row>
    <row r="295" spans="2:18">
      <c r="B295" s="76" t="s">
        <v>1774</v>
      </c>
      <c r="C295" s="86" t="s">
        <v>1501</v>
      </c>
      <c r="D295" s="73">
        <v>9748</v>
      </c>
      <c r="E295" s="73"/>
      <c r="F295" s="73" t="s">
        <v>286</v>
      </c>
      <c r="G295" s="95">
        <v>45180</v>
      </c>
      <c r="H295" s="73" t="s">
        <v>1491</v>
      </c>
      <c r="I295" s="83">
        <v>2.9499999999398181</v>
      </c>
      <c r="J295" s="86" t="s">
        <v>775</v>
      </c>
      <c r="K295" s="86" t="s">
        <v>1476</v>
      </c>
      <c r="L295" s="87">
        <v>0.08</v>
      </c>
      <c r="M295" s="87">
        <v>8.3599999997767807E-2</v>
      </c>
      <c r="N295" s="83">
        <v>50594.903875999997</v>
      </c>
      <c r="O295" s="85">
        <v>100.35</v>
      </c>
      <c r="P295" s="83">
        <v>18.277915778000001</v>
      </c>
      <c r="Q295" s="84">
        <f t="shared" si="4"/>
        <v>6.4298073231519321E-4</v>
      </c>
      <c r="R295" s="84">
        <f>P295/'סכום נכסי הקרן'!$C$42</f>
        <v>6.9788059287354014E-5</v>
      </c>
    </row>
    <row r="296" spans="2:18">
      <c r="B296" s="76" t="s">
        <v>1775</v>
      </c>
      <c r="C296" s="86" t="s">
        <v>1501</v>
      </c>
      <c r="D296" s="73">
        <v>7088</v>
      </c>
      <c r="E296" s="73"/>
      <c r="F296" s="73" t="s">
        <v>644</v>
      </c>
      <c r="G296" s="95">
        <v>43684</v>
      </c>
      <c r="H296" s="73" t="s">
        <v>641</v>
      </c>
      <c r="I296" s="83">
        <v>7.21</v>
      </c>
      <c r="J296" s="86" t="s">
        <v>657</v>
      </c>
      <c r="K296" s="86" t="s">
        <v>121</v>
      </c>
      <c r="L296" s="87">
        <v>4.36E-2</v>
      </c>
      <c r="M296" s="87">
        <v>3.7900000000000003E-2</v>
      </c>
      <c r="N296" s="83">
        <v>58864.260000000009</v>
      </c>
      <c r="O296" s="85">
        <v>105.4</v>
      </c>
      <c r="P296" s="83">
        <v>237.25216000000003</v>
      </c>
      <c r="Q296" s="84">
        <f t="shared" si="4"/>
        <v>8.3460592243112704E-3</v>
      </c>
      <c r="R296" s="84">
        <f>P296/'סכום נכסי הקרן'!$C$42</f>
        <v>9.0586738713731719E-4</v>
      </c>
    </row>
    <row r="297" spans="2:18">
      <c r="B297" s="76" t="s">
        <v>1776</v>
      </c>
      <c r="C297" s="86" t="s">
        <v>1501</v>
      </c>
      <c r="D297" s="73">
        <v>7310</v>
      </c>
      <c r="E297" s="73"/>
      <c r="F297" s="73" t="s">
        <v>768</v>
      </c>
      <c r="G297" s="95">
        <v>43811</v>
      </c>
      <c r="H297" s="73" t="s">
        <v>676</v>
      </c>
      <c r="I297" s="83">
        <v>7.0699999999999994</v>
      </c>
      <c r="J297" s="86" t="s">
        <v>657</v>
      </c>
      <c r="K297" s="86" t="s">
        <v>121</v>
      </c>
      <c r="L297" s="87">
        <v>4.4800000000000006E-2</v>
      </c>
      <c r="M297" s="87">
        <v>7.0500000000000007E-2</v>
      </c>
      <c r="N297" s="83">
        <v>17400.29</v>
      </c>
      <c r="O297" s="85">
        <v>84.28</v>
      </c>
      <c r="P297" s="83">
        <v>56.07865000000001</v>
      </c>
      <c r="Q297" s="84">
        <f t="shared" si="4"/>
        <v>1.9727353973064913E-3</v>
      </c>
      <c r="R297" s="84">
        <f>P297/'סכום נכסי הקרן'!$C$42</f>
        <v>2.1411741899288972E-4</v>
      </c>
    </row>
    <row r="298" spans="2:18">
      <c r="B298" s="76" t="s">
        <v>1777</v>
      </c>
      <c r="C298" s="86" t="s">
        <v>1501</v>
      </c>
      <c r="D298" s="73" t="s">
        <v>1682</v>
      </c>
      <c r="E298" s="73"/>
      <c r="F298" s="73" t="s">
        <v>651</v>
      </c>
      <c r="G298" s="95">
        <v>43185</v>
      </c>
      <c r="H298" s="73" t="s">
        <v>287</v>
      </c>
      <c r="I298" s="83">
        <v>3.8000000000174863</v>
      </c>
      <c r="J298" s="86" t="s">
        <v>657</v>
      </c>
      <c r="K298" s="86" t="s">
        <v>129</v>
      </c>
      <c r="L298" s="87">
        <v>4.2199999999999994E-2</v>
      </c>
      <c r="M298" s="87">
        <v>7.960000000045965E-2</v>
      </c>
      <c r="N298" s="83">
        <v>31938.445595000005</v>
      </c>
      <c r="O298" s="85">
        <v>88.19</v>
      </c>
      <c r="P298" s="83">
        <v>80.063321992000013</v>
      </c>
      <c r="Q298" s="84">
        <f t="shared" si="4"/>
        <v>2.8164684656204397E-3</v>
      </c>
      <c r="R298" s="84">
        <f>P298/'סכום נכסי הקרן'!$C$42</f>
        <v>3.0569480294057911E-4</v>
      </c>
    </row>
    <row r="299" spans="2:18">
      <c r="B299" s="76" t="s">
        <v>1778</v>
      </c>
      <c r="C299" s="86" t="s">
        <v>1501</v>
      </c>
      <c r="D299" s="73">
        <v>6812</v>
      </c>
      <c r="E299" s="73"/>
      <c r="F299" s="73" t="s">
        <v>510</v>
      </c>
      <c r="G299" s="95">
        <v>43536</v>
      </c>
      <c r="H299" s="73"/>
      <c r="I299" s="83">
        <v>2.4800000000048961</v>
      </c>
      <c r="J299" s="86" t="s">
        <v>657</v>
      </c>
      <c r="K299" s="86" t="s">
        <v>121</v>
      </c>
      <c r="L299" s="87">
        <v>7.6661000000000007E-2</v>
      </c>
      <c r="M299" s="87">
        <v>7.5300000000209005E-2</v>
      </c>
      <c r="N299" s="83">
        <v>27316.808943000004</v>
      </c>
      <c r="O299" s="85">
        <v>101.68</v>
      </c>
      <c r="P299" s="83">
        <v>106.21439592600001</v>
      </c>
      <c r="Q299" s="84">
        <f t="shared" si="4"/>
        <v>3.7364112464680689E-3</v>
      </c>
      <c r="R299" s="84">
        <f>P299/'סכום נכסי הקרן'!$C$42</f>
        <v>4.0554386233555942E-4</v>
      </c>
    </row>
    <row r="300" spans="2:18">
      <c r="B300" s="76" t="s">
        <v>1778</v>
      </c>
      <c r="C300" s="86" t="s">
        <v>1501</v>
      </c>
      <c r="D300" s="73">
        <v>6872</v>
      </c>
      <c r="E300" s="73"/>
      <c r="F300" s="73" t="s">
        <v>510</v>
      </c>
      <c r="G300" s="95">
        <v>43570</v>
      </c>
      <c r="H300" s="73"/>
      <c r="I300" s="83">
        <v>2.4799999999906661</v>
      </c>
      <c r="J300" s="86" t="s">
        <v>657</v>
      </c>
      <c r="K300" s="86" t="s">
        <v>121</v>
      </c>
      <c r="L300" s="87">
        <v>7.6661000000000007E-2</v>
      </c>
      <c r="M300" s="87">
        <v>7.5199999999626635E-2</v>
      </c>
      <c r="N300" s="83">
        <v>22041.102675000002</v>
      </c>
      <c r="O300" s="85">
        <v>101.69</v>
      </c>
      <c r="P300" s="83">
        <v>85.709595510000014</v>
      </c>
      <c r="Q300" s="84">
        <f t="shared" si="4"/>
        <v>3.0150931406408414E-3</v>
      </c>
      <c r="R300" s="84">
        <f>P300/'סכום נכסי הקרן'!$C$42</f>
        <v>3.272531948170252E-4</v>
      </c>
    </row>
    <row r="301" spans="2:18">
      <c r="B301" s="76" t="s">
        <v>1778</v>
      </c>
      <c r="C301" s="86" t="s">
        <v>1501</v>
      </c>
      <c r="D301" s="73">
        <v>7258</v>
      </c>
      <c r="E301" s="73"/>
      <c r="F301" s="73" t="s">
        <v>510</v>
      </c>
      <c r="G301" s="95">
        <v>43774</v>
      </c>
      <c r="H301" s="73"/>
      <c r="I301" s="83">
        <v>2.4799999999913118</v>
      </c>
      <c r="J301" s="86" t="s">
        <v>657</v>
      </c>
      <c r="K301" s="86" t="s">
        <v>121</v>
      </c>
      <c r="L301" s="87">
        <v>7.6661000000000007E-2</v>
      </c>
      <c r="M301" s="87">
        <v>7.3499999999891402E-2</v>
      </c>
      <c r="N301" s="83">
        <v>20129.243090000004</v>
      </c>
      <c r="O301" s="85">
        <v>101.69</v>
      </c>
      <c r="P301" s="83">
        <v>78.275089491000017</v>
      </c>
      <c r="Q301" s="84">
        <f t="shared" si="4"/>
        <v>2.7535620020494264E-3</v>
      </c>
      <c r="R301" s="84">
        <f>P301/'סכום נכסי הקרן'!$C$42</f>
        <v>2.9886704000988589E-4</v>
      </c>
    </row>
    <row r="302" spans="2:18">
      <c r="B302" s="76" t="s">
        <v>1779</v>
      </c>
      <c r="C302" s="86" t="s">
        <v>1501</v>
      </c>
      <c r="D302" s="73">
        <v>6861</v>
      </c>
      <c r="E302" s="73"/>
      <c r="F302" s="73" t="s">
        <v>510</v>
      </c>
      <c r="G302" s="95">
        <v>43563</v>
      </c>
      <c r="H302" s="73"/>
      <c r="I302" s="83">
        <v>0.51000000000022205</v>
      </c>
      <c r="J302" s="86" t="s">
        <v>697</v>
      </c>
      <c r="K302" s="86" t="s">
        <v>121</v>
      </c>
      <c r="L302" s="87">
        <v>8.0297000000000007E-2</v>
      </c>
      <c r="M302" s="87">
        <v>8.9899999999937988E-2</v>
      </c>
      <c r="N302" s="83">
        <v>152503.86277300003</v>
      </c>
      <c r="O302" s="85">
        <v>100.39</v>
      </c>
      <c r="P302" s="83">
        <v>585.44915283700004</v>
      </c>
      <c r="Q302" s="84">
        <f t="shared" si="4"/>
        <v>2.0594937059373715E-2</v>
      </c>
      <c r="R302" s="84">
        <f>P302/'סכום נכסי הקרן'!$C$42</f>
        <v>2.2353402151626734E-3</v>
      </c>
    </row>
    <row r="303" spans="2:18">
      <c r="B303" s="76" t="s">
        <v>1780</v>
      </c>
      <c r="C303" s="86" t="s">
        <v>1501</v>
      </c>
      <c r="D303" s="73">
        <v>6932</v>
      </c>
      <c r="E303" s="73"/>
      <c r="F303" s="73" t="s">
        <v>510</v>
      </c>
      <c r="G303" s="95">
        <v>43098</v>
      </c>
      <c r="H303" s="73"/>
      <c r="I303" s="83">
        <v>1.5799999999994172</v>
      </c>
      <c r="J303" s="86" t="s">
        <v>657</v>
      </c>
      <c r="K303" s="86" t="s">
        <v>121</v>
      </c>
      <c r="L303" s="87">
        <v>8.1652000000000002E-2</v>
      </c>
      <c r="M303" s="87">
        <v>7.0699999999940269E-2</v>
      </c>
      <c r="N303" s="83">
        <v>35296.469197000006</v>
      </c>
      <c r="O303" s="85">
        <v>101.72</v>
      </c>
      <c r="P303" s="83">
        <v>137.29524842600003</v>
      </c>
      <c r="Q303" s="84">
        <f t="shared" si="4"/>
        <v>4.8297738346404296E-3</v>
      </c>
      <c r="R303" s="84">
        <f>P303/'סכום נכסי הקרן'!$C$42</f>
        <v>5.2421561918774304E-4</v>
      </c>
    </row>
    <row r="304" spans="2:18">
      <c r="B304" s="76" t="s">
        <v>1780</v>
      </c>
      <c r="C304" s="86" t="s">
        <v>1501</v>
      </c>
      <c r="D304" s="73">
        <v>9335</v>
      </c>
      <c r="E304" s="73"/>
      <c r="F304" s="73" t="s">
        <v>510</v>
      </c>
      <c r="G304" s="95">
        <v>44064</v>
      </c>
      <c r="H304" s="73"/>
      <c r="I304" s="83">
        <v>2.439999999999181</v>
      </c>
      <c r="J304" s="86" t="s">
        <v>657</v>
      </c>
      <c r="K304" s="86" t="s">
        <v>121</v>
      </c>
      <c r="L304" s="87">
        <v>8.9152000000000009E-2</v>
      </c>
      <c r="M304" s="87">
        <v>0.10159999999998773</v>
      </c>
      <c r="N304" s="83">
        <v>130114.05625600001</v>
      </c>
      <c r="O304" s="85">
        <v>98.17</v>
      </c>
      <c r="P304" s="83">
        <v>488.45086671000001</v>
      </c>
      <c r="Q304" s="84">
        <f t="shared" si="4"/>
        <v>1.7182730229844189E-2</v>
      </c>
      <c r="R304" s="84">
        <f>P304/'סכום נכסי הקרן'!$C$42</f>
        <v>1.8649849610285767E-3</v>
      </c>
    </row>
    <row r="305" spans="2:18">
      <c r="B305" s="76" t="s">
        <v>1780</v>
      </c>
      <c r="C305" s="86" t="s">
        <v>1501</v>
      </c>
      <c r="D305" s="73" t="s">
        <v>1683</v>
      </c>
      <c r="E305" s="73"/>
      <c r="F305" s="73" t="s">
        <v>510</v>
      </c>
      <c r="G305" s="95">
        <v>42817</v>
      </c>
      <c r="H305" s="73"/>
      <c r="I305" s="83">
        <v>1.6400000000008006</v>
      </c>
      <c r="J305" s="86" t="s">
        <v>657</v>
      </c>
      <c r="K305" s="86" t="s">
        <v>121</v>
      </c>
      <c r="L305" s="87">
        <v>5.7820000000000003E-2</v>
      </c>
      <c r="M305" s="87">
        <v>8.6299999999485705E-2</v>
      </c>
      <c r="N305" s="83">
        <v>13619.162195000004</v>
      </c>
      <c r="O305" s="85">
        <v>95.95</v>
      </c>
      <c r="P305" s="83">
        <v>49.970450539000005</v>
      </c>
      <c r="Q305" s="84">
        <f t="shared" si="4"/>
        <v>1.7578610861288303E-3</v>
      </c>
      <c r="R305" s="84">
        <f>P305/'סכום נכסי הקרן'!$C$42</f>
        <v>1.9079531863414213E-4</v>
      </c>
    </row>
    <row r="306" spans="2:18">
      <c r="B306" s="76" t="s">
        <v>1780</v>
      </c>
      <c r="C306" s="86" t="s">
        <v>1501</v>
      </c>
      <c r="D306" s="73">
        <v>7291</v>
      </c>
      <c r="E306" s="73"/>
      <c r="F306" s="73" t="s">
        <v>510</v>
      </c>
      <c r="G306" s="95">
        <v>43798</v>
      </c>
      <c r="H306" s="73"/>
      <c r="I306" s="83">
        <v>1.59000000000873</v>
      </c>
      <c r="J306" s="86" t="s">
        <v>657</v>
      </c>
      <c r="K306" s="86" t="s">
        <v>121</v>
      </c>
      <c r="L306" s="87">
        <v>8.1652000000000002E-2</v>
      </c>
      <c r="M306" s="87">
        <v>7.9400000003267537E-2</v>
      </c>
      <c r="N306" s="83">
        <v>2076.2629430000002</v>
      </c>
      <c r="O306" s="85">
        <v>100.99</v>
      </c>
      <c r="P306" s="83">
        <v>8.0182320270000016</v>
      </c>
      <c r="Q306" s="84">
        <f t="shared" si="4"/>
        <v>2.8206545884181374E-4</v>
      </c>
      <c r="R306" s="84">
        <f>P306/'סכום נכסי הקרן'!$C$42</f>
        <v>3.0614915774673008E-5</v>
      </c>
    </row>
    <row r="307" spans="2:18">
      <c r="B307" s="76" t="s">
        <v>1781</v>
      </c>
      <c r="C307" s="86" t="s">
        <v>1501</v>
      </c>
      <c r="D307" s="73" t="s">
        <v>1684</v>
      </c>
      <c r="E307" s="73"/>
      <c r="F307" s="73" t="s">
        <v>510</v>
      </c>
      <c r="G307" s="95">
        <v>43083</v>
      </c>
      <c r="H307" s="73"/>
      <c r="I307" s="83">
        <v>0.52000000000741387</v>
      </c>
      <c r="J307" s="86" t="s">
        <v>657</v>
      </c>
      <c r="K307" s="86" t="s">
        <v>129</v>
      </c>
      <c r="L307" s="87">
        <v>7.0540000000000005E-2</v>
      </c>
      <c r="M307" s="87">
        <v>7.7999999997405131E-2</v>
      </c>
      <c r="N307" s="83">
        <v>3735.9777750000003</v>
      </c>
      <c r="O307" s="85">
        <v>101.61</v>
      </c>
      <c r="P307" s="83">
        <v>10.790491121000001</v>
      </c>
      <c r="Q307" s="84">
        <f t="shared" si="4"/>
        <v>3.7958802126509996E-4</v>
      </c>
      <c r="R307" s="84">
        <f>P307/'סכום נכסי הקרן'!$C$42</f>
        <v>4.1199852501695623E-5</v>
      </c>
    </row>
    <row r="308" spans="2:18">
      <c r="B308" s="76" t="s">
        <v>1781</v>
      </c>
      <c r="C308" s="86" t="s">
        <v>1501</v>
      </c>
      <c r="D308" s="73" t="s">
        <v>1685</v>
      </c>
      <c r="E308" s="73"/>
      <c r="F308" s="73" t="s">
        <v>510</v>
      </c>
      <c r="G308" s="95">
        <v>43083</v>
      </c>
      <c r="H308" s="73"/>
      <c r="I308" s="83">
        <v>4.9600000000238449</v>
      </c>
      <c r="J308" s="86" t="s">
        <v>657</v>
      </c>
      <c r="K308" s="86" t="s">
        <v>129</v>
      </c>
      <c r="L308" s="87">
        <v>7.195E-2</v>
      </c>
      <c r="M308" s="87">
        <v>7.4700000000498201E-2</v>
      </c>
      <c r="N308" s="83">
        <v>8099.147882000002</v>
      </c>
      <c r="O308" s="85">
        <v>102.01</v>
      </c>
      <c r="P308" s="83">
        <v>23.484565789000005</v>
      </c>
      <c r="Q308" s="84">
        <f t="shared" si="4"/>
        <v>8.2614032652949653E-4</v>
      </c>
      <c r="R308" s="84">
        <f>P308/'סכום נכסי הקרן'!$C$42</f>
        <v>8.9667897014450193E-5</v>
      </c>
    </row>
    <row r="309" spans="2:18">
      <c r="B309" s="76" t="s">
        <v>1781</v>
      </c>
      <c r="C309" s="86" t="s">
        <v>1501</v>
      </c>
      <c r="D309" s="73" t="s">
        <v>1686</v>
      </c>
      <c r="E309" s="73"/>
      <c r="F309" s="73" t="s">
        <v>510</v>
      </c>
      <c r="G309" s="95">
        <v>43083</v>
      </c>
      <c r="H309" s="73"/>
      <c r="I309" s="83">
        <v>5.2099999999704991</v>
      </c>
      <c r="J309" s="86" t="s">
        <v>657</v>
      </c>
      <c r="K309" s="86" t="s">
        <v>129</v>
      </c>
      <c r="L309" s="87">
        <v>4.4999999999999998E-2</v>
      </c>
      <c r="M309" s="87">
        <v>7.5099999999568082E-2</v>
      </c>
      <c r="N309" s="83">
        <v>32396.591493000007</v>
      </c>
      <c r="O309" s="85">
        <v>87.24</v>
      </c>
      <c r="P309" s="83">
        <v>80.336966097000015</v>
      </c>
      <c r="Q309" s="84">
        <f t="shared" si="4"/>
        <v>2.8260947211062215E-3</v>
      </c>
      <c r="R309" s="84">
        <f>P309/'סכום נכסי הקרן'!$C$42</f>
        <v>3.0673962070072882E-4</v>
      </c>
    </row>
    <row r="310" spans="2:18">
      <c r="B310" s="76" t="s">
        <v>1782</v>
      </c>
      <c r="C310" s="86" t="s">
        <v>1501</v>
      </c>
      <c r="D310" s="73">
        <v>9186</v>
      </c>
      <c r="E310" s="73"/>
      <c r="F310" s="73" t="s">
        <v>510</v>
      </c>
      <c r="G310" s="95">
        <v>44778</v>
      </c>
      <c r="H310" s="73"/>
      <c r="I310" s="83">
        <v>3.3800000000040806</v>
      </c>
      <c r="J310" s="86" t="s">
        <v>687</v>
      </c>
      <c r="K310" s="86" t="s">
        <v>123</v>
      </c>
      <c r="L310" s="87">
        <v>7.1870000000000003E-2</v>
      </c>
      <c r="M310" s="87">
        <v>7.3100000000131532E-2</v>
      </c>
      <c r="N310" s="83">
        <v>54444.403708000005</v>
      </c>
      <c r="O310" s="85">
        <v>104.4</v>
      </c>
      <c r="P310" s="83">
        <v>230.37803898700002</v>
      </c>
      <c r="Q310" s="84">
        <f t="shared" si="4"/>
        <v>8.1042413159323513E-3</v>
      </c>
      <c r="R310" s="84">
        <f>P310/'סכום נכסי הקרן'!$C$42</f>
        <v>8.7962087355062508E-4</v>
      </c>
    </row>
    <row r="311" spans="2:18">
      <c r="B311" s="76" t="s">
        <v>1782</v>
      </c>
      <c r="C311" s="86" t="s">
        <v>1501</v>
      </c>
      <c r="D311" s="73">
        <v>9187</v>
      </c>
      <c r="E311" s="73"/>
      <c r="F311" s="73" t="s">
        <v>510</v>
      </c>
      <c r="G311" s="95">
        <v>44778</v>
      </c>
      <c r="H311" s="73"/>
      <c r="I311" s="83">
        <v>3.3000000000003356</v>
      </c>
      <c r="J311" s="86" t="s">
        <v>687</v>
      </c>
      <c r="K311" s="86" t="s">
        <v>121</v>
      </c>
      <c r="L311" s="87">
        <v>8.2722999999999991E-2</v>
      </c>
      <c r="M311" s="87">
        <v>8.910000000002416E-2</v>
      </c>
      <c r="N311" s="83">
        <v>149922.44719300003</v>
      </c>
      <c r="O311" s="85">
        <v>103.96</v>
      </c>
      <c r="P311" s="83">
        <v>596.00627141600012</v>
      </c>
      <c r="Q311" s="84">
        <f t="shared" ref="Q311:Q357" si="5">IFERROR(P311/$P$10,0)</f>
        <v>2.0966315498661313E-2</v>
      </c>
      <c r="R311" s="84">
        <f>P311/'סכום נכסי הקרן'!$C$42</f>
        <v>2.2756490132906128E-3</v>
      </c>
    </row>
    <row r="312" spans="2:18">
      <c r="B312" s="76" t="s">
        <v>1783</v>
      </c>
      <c r="C312" s="86" t="s">
        <v>1501</v>
      </c>
      <c r="D312" s="73" t="s">
        <v>1687</v>
      </c>
      <c r="E312" s="73"/>
      <c r="F312" s="73" t="s">
        <v>510</v>
      </c>
      <c r="G312" s="95">
        <v>45116</v>
      </c>
      <c r="H312" s="73"/>
      <c r="I312" s="83">
        <v>0.72999999999787324</v>
      </c>
      <c r="J312" s="86" t="s">
        <v>657</v>
      </c>
      <c r="K312" s="86" t="s">
        <v>121</v>
      </c>
      <c r="L312" s="87">
        <v>8.1645999999999996E-2</v>
      </c>
      <c r="M312" s="87">
        <v>8.6000000000992533E-2</v>
      </c>
      <c r="N312" s="83">
        <v>7422.6727660000006</v>
      </c>
      <c r="O312" s="85">
        <v>99.39</v>
      </c>
      <c r="P312" s="83">
        <v>28.211155622000003</v>
      </c>
      <c r="Q312" s="84">
        <f t="shared" si="5"/>
        <v>9.9241235825829307E-4</v>
      </c>
      <c r="R312" s="84">
        <f>P312/'סכום נכסי הקרן'!$C$42</f>
        <v>1.0771478679656858E-4</v>
      </c>
    </row>
    <row r="313" spans="2:18">
      <c r="B313" s="76" t="s">
        <v>1784</v>
      </c>
      <c r="C313" s="86" t="s">
        <v>1501</v>
      </c>
      <c r="D313" s="73">
        <v>8706</v>
      </c>
      <c r="E313" s="73"/>
      <c r="F313" s="73" t="s">
        <v>510</v>
      </c>
      <c r="G313" s="95">
        <v>44498</v>
      </c>
      <c r="H313" s="73"/>
      <c r="I313" s="83">
        <v>3.09</v>
      </c>
      <c r="J313" s="86" t="s">
        <v>657</v>
      </c>
      <c r="K313" s="86" t="s">
        <v>121</v>
      </c>
      <c r="L313" s="87">
        <v>8.6401000000000006E-2</v>
      </c>
      <c r="M313" s="87">
        <v>8.8999999999999982E-2</v>
      </c>
      <c r="N313" s="83">
        <v>84718.280000000013</v>
      </c>
      <c r="O313" s="85">
        <v>100.47</v>
      </c>
      <c r="P313" s="83">
        <v>325.48534000000006</v>
      </c>
      <c r="Q313" s="84">
        <f t="shared" si="5"/>
        <v>1.1449927049284147E-2</v>
      </c>
      <c r="R313" s="84">
        <f>P313/'סכום נכסי הקרן'!$C$42</f>
        <v>1.2427560385427105E-3</v>
      </c>
    </row>
    <row r="314" spans="2:18">
      <c r="B314" s="76" t="s">
        <v>1785</v>
      </c>
      <c r="C314" s="86" t="s">
        <v>1501</v>
      </c>
      <c r="D314" s="73">
        <v>8702</v>
      </c>
      <c r="E314" s="73"/>
      <c r="F314" s="73" t="s">
        <v>510</v>
      </c>
      <c r="G314" s="95">
        <v>44497</v>
      </c>
      <c r="H314" s="73"/>
      <c r="I314" s="83">
        <v>0.10999999963280499</v>
      </c>
      <c r="J314" s="86" t="s">
        <v>697</v>
      </c>
      <c r="K314" s="86" t="s">
        <v>121</v>
      </c>
      <c r="L314" s="87">
        <v>7.2742000000000001E-2</v>
      </c>
      <c r="M314" s="87">
        <v>7.9500000007559898E-2</v>
      </c>
      <c r="N314" s="83">
        <v>120.74336200000002</v>
      </c>
      <c r="O314" s="85">
        <v>100.27</v>
      </c>
      <c r="P314" s="83">
        <v>0.46296924700000003</v>
      </c>
      <c r="Q314" s="84">
        <f t="shared" si="5"/>
        <v>1.6286337517419412E-5</v>
      </c>
      <c r="R314" s="84">
        <f>P314/'סכום נכסי הקרן'!$C$42</f>
        <v>1.7676919868920106E-6</v>
      </c>
    </row>
    <row r="315" spans="2:18">
      <c r="B315" s="76" t="s">
        <v>1785</v>
      </c>
      <c r="C315" s="86" t="s">
        <v>1501</v>
      </c>
      <c r="D315" s="73">
        <v>9118</v>
      </c>
      <c r="E315" s="73"/>
      <c r="F315" s="73" t="s">
        <v>510</v>
      </c>
      <c r="G315" s="95">
        <v>44733</v>
      </c>
      <c r="H315" s="73"/>
      <c r="I315" s="83">
        <v>0.11000000022238929</v>
      </c>
      <c r="J315" s="86" t="s">
        <v>697</v>
      </c>
      <c r="K315" s="86" t="s">
        <v>121</v>
      </c>
      <c r="L315" s="87">
        <v>7.2742000000000001E-2</v>
      </c>
      <c r="M315" s="87">
        <v>7.9499999997016721E-2</v>
      </c>
      <c r="N315" s="83">
        <v>480.81843600000008</v>
      </c>
      <c r="O315" s="85">
        <v>100.27</v>
      </c>
      <c r="P315" s="83">
        <v>1.8436139690000002</v>
      </c>
      <c r="Q315" s="84">
        <f t="shared" si="5"/>
        <v>6.4854673491872785E-5</v>
      </c>
      <c r="R315" s="84">
        <f>P315/'סכום נכסי הקרן'!$C$42</f>
        <v>7.0392183952630344E-6</v>
      </c>
    </row>
    <row r="316" spans="2:18">
      <c r="B316" s="76" t="s">
        <v>1785</v>
      </c>
      <c r="C316" s="86" t="s">
        <v>1501</v>
      </c>
      <c r="D316" s="73">
        <v>9233</v>
      </c>
      <c r="E316" s="73"/>
      <c r="F316" s="73" t="s">
        <v>510</v>
      </c>
      <c r="G316" s="95">
        <v>44819</v>
      </c>
      <c r="H316" s="73"/>
      <c r="I316" s="83">
        <v>0.10999999958549346</v>
      </c>
      <c r="J316" s="86" t="s">
        <v>697</v>
      </c>
      <c r="K316" s="86" t="s">
        <v>121</v>
      </c>
      <c r="L316" s="87">
        <v>7.2742000000000001E-2</v>
      </c>
      <c r="M316" s="87">
        <v>7.9499999951640907E-2</v>
      </c>
      <c r="N316" s="83">
        <v>94.378061000000017</v>
      </c>
      <c r="O316" s="85">
        <v>100.27</v>
      </c>
      <c r="P316" s="83">
        <v>0.36187606500000002</v>
      </c>
      <c r="Q316" s="84">
        <f t="shared" si="5"/>
        <v>1.2730080393580883E-5</v>
      </c>
      <c r="R316" s="84">
        <f>P316/'סכום נכסי הקרן'!$C$42</f>
        <v>1.3817017533964029E-6</v>
      </c>
    </row>
    <row r="317" spans="2:18">
      <c r="B317" s="76" t="s">
        <v>1785</v>
      </c>
      <c r="C317" s="86" t="s">
        <v>1501</v>
      </c>
      <c r="D317" s="73">
        <v>9276</v>
      </c>
      <c r="E317" s="73"/>
      <c r="F317" s="73" t="s">
        <v>510</v>
      </c>
      <c r="G317" s="95">
        <v>44854</v>
      </c>
      <c r="H317" s="73"/>
      <c r="I317" s="83">
        <v>0.11000000011517368</v>
      </c>
      <c r="J317" s="86" t="s">
        <v>697</v>
      </c>
      <c r="K317" s="86" t="s">
        <v>121</v>
      </c>
      <c r="L317" s="87">
        <v>7.2742000000000001E-2</v>
      </c>
      <c r="M317" s="87">
        <v>7.949999993665452E-2</v>
      </c>
      <c r="N317" s="83">
        <v>22.644247000000004</v>
      </c>
      <c r="O317" s="85">
        <v>100.27</v>
      </c>
      <c r="P317" s="83">
        <v>8.6825408999999992E-2</v>
      </c>
      <c r="Q317" s="84">
        <f t="shared" si="5"/>
        <v>3.0543452404776782E-6</v>
      </c>
      <c r="R317" s="84">
        <f>P317/'סכום נכסי הקרן'!$C$42</f>
        <v>3.3151355244967582E-7</v>
      </c>
    </row>
    <row r="318" spans="2:18">
      <c r="B318" s="76" t="s">
        <v>1785</v>
      </c>
      <c r="C318" s="86" t="s">
        <v>1501</v>
      </c>
      <c r="D318" s="73">
        <v>9430</v>
      </c>
      <c r="E318" s="73"/>
      <c r="F318" s="73" t="s">
        <v>510</v>
      </c>
      <c r="G318" s="95">
        <v>44950</v>
      </c>
      <c r="H318" s="73"/>
      <c r="I318" s="83">
        <v>0.11000000018968258</v>
      </c>
      <c r="J318" s="86" t="s">
        <v>697</v>
      </c>
      <c r="K318" s="86" t="s">
        <v>121</v>
      </c>
      <c r="L318" s="87">
        <v>7.2742000000000001E-2</v>
      </c>
      <c r="M318" s="87">
        <v>7.9499999937826263E-2</v>
      </c>
      <c r="N318" s="83">
        <v>123.74459300000001</v>
      </c>
      <c r="O318" s="85">
        <v>100.27</v>
      </c>
      <c r="P318" s="83">
        <v>0.47447688100000007</v>
      </c>
      <c r="Q318" s="84">
        <f t="shared" si="5"/>
        <v>1.6691153199163672E-5</v>
      </c>
      <c r="R318" s="84">
        <f>P318/'סכום נכסי הקרן'!$C$42</f>
        <v>1.8116300077037603E-6</v>
      </c>
    </row>
    <row r="319" spans="2:18">
      <c r="B319" s="76" t="s">
        <v>1785</v>
      </c>
      <c r="C319" s="86" t="s">
        <v>1501</v>
      </c>
      <c r="D319" s="73">
        <v>9539</v>
      </c>
      <c r="E319" s="73"/>
      <c r="F319" s="73" t="s">
        <v>510</v>
      </c>
      <c r="G319" s="95">
        <v>45029</v>
      </c>
      <c r="H319" s="73"/>
      <c r="I319" s="83">
        <v>0.10999999848253954</v>
      </c>
      <c r="J319" s="86" t="s">
        <v>697</v>
      </c>
      <c r="K319" s="86" t="s">
        <v>121</v>
      </c>
      <c r="L319" s="87">
        <v>7.2742000000000001E-2</v>
      </c>
      <c r="M319" s="87">
        <v>7.9500000202328058E-2</v>
      </c>
      <c r="N319" s="83">
        <v>41.248204000000008</v>
      </c>
      <c r="O319" s="85">
        <v>100.27</v>
      </c>
      <c r="P319" s="83">
        <v>0.15815898400000003</v>
      </c>
      <c r="Q319" s="84">
        <f t="shared" si="5"/>
        <v>5.5637185656008302E-6</v>
      </c>
      <c r="R319" s="84">
        <f>P319/'סכום נכסי הקרן'!$C$42</f>
        <v>6.0387675959777458E-7</v>
      </c>
    </row>
    <row r="320" spans="2:18">
      <c r="B320" s="76" t="s">
        <v>1785</v>
      </c>
      <c r="C320" s="86" t="s">
        <v>1501</v>
      </c>
      <c r="D320" s="73">
        <v>8060</v>
      </c>
      <c r="E320" s="73"/>
      <c r="F320" s="73" t="s">
        <v>510</v>
      </c>
      <c r="G320" s="95">
        <v>44150</v>
      </c>
      <c r="H320" s="73"/>
      <c r="I320" s="83">
        <v>0.10999999999948482</v>
      </c>
      <c r="J320" s="86" t="s">
        <v>697</v>
      </c>
      <c r="K320" s="86" t="s">
        <v>121</v>
      </c>
      <c r="L320" s="87">
        <v>7.2742000000000001E-2</v>
      </c>
      <c r="M320" s="87">
        <v>7.9499999999945253E-2</v>
      </c>
      <c r="N320" s="83">
        <v>161990.597954</v>
      </c>
      <c r="O320" s="85">
        <v>100.27</v>
      </c>
      <c r="P320" s="83">
        <v>621.12454781200017</v>
      </c>
      <c r="Q320" s="84">
        <f t="shared" si="5"/>
        <v>2.1849926515790246E-2</v>
      </c>
      <c r="R320" s="84">
        <f>P320/'סכום נכסי הקרן'!$C$42</f>
        <v>2.3715546834781362E-3</v>
      </c>
    </row>
    <row r="321" spans="2:18">
      <c r="B321" s="76" t="s">
        <v>1785</v>
      </c>
      <c r="C321" s="86" t="s">
        <v>1501</v>
      </c>
      <c r="D321" s="73">
        <v>8119</v>
      </c>
      <c r="E321" s="73"/>
      <c r="F321" s="73" t="s">
        <v>510</v>
      </c>
      <c r="G321" s="95">
        <v>44169</v>
      </c>
      <c r="H321" s="73"/>
      <c r="I321" s="83">
        <v>0.11000000001358125</v>
      </c>
      <c r="J321" s="86" t="s">
        <v>697</v>
      </c>
      <c r="K321" s="86" t="s">
        <v>121</v>
      </c>
      <c r="L321" s="87">
        <v>7.2742000000000001E-2</v>
      </c>
      <c r="M321" s="87">
        <v>7.9499999978949035E-2</v>
      </c>
      <c r="N321" s="83">
        <v>384.06192800000002</v>
      </c>
      <c r="O321" s="85">
        <v>100.27</v>
      </c>
      <c r="P321" s="83">
        <v>1.4726181180000004</v>
      </c>
      <c r="Q321" s="84">
        <f t="shared" si="5"/>
        <v>5.1803777161066965E-5</v>
      </c>
      <c r="R321" s="84">
        <f>P321/'סכום נכסי הקרן'!$C$42</f>
        <v>5.6226958136176026E-6</v>
      </c>
    </row>
    <row r="322" spans="2:18">
      <c r="B322" s="76" t="s">
        <v>1785</v>
      </c>
      <c r="C322" s="86" t="s">
        <v>1501</v>
      </c>
      <c r="D322" s="73">
        <v>8418</v>
      </c>
      <c r="E322" s="73"/>
      <c r="F322" s="73" t="s">
        <v>510</v>
      </c>
      <c r="G322" s="95">
        <v>44326</v>
      </c>
      <c r="H322" s="73"/>
      <c r="I322" s="83">
        <v>0.10999999935813669</v>
      </c>
      <c r="J322" s="86" t="s">
        <v>697</v>
      </c>
      <c r="K322" s="86" t="s">
        <v>121</v>
      </c>
      <c r="L322" s="87">
        <v>7.2742000000000001E-2</v>
      </c>
      <c r="M322" s="87">
        <v>7.9500000096279499E-2</v>
      </c>
      <c r="N322" s="83">
        <v>81.264057000000008</v>
      </c>
      <c r="O322" s="85">
        <v>100.27</v>
      </c>
      <c r="P322" s="83">
        <v>0.31159282000000005</v>
      </c>
      <c r="Q322" s="84">
        <f t="shared" si="5"/>
        <v>1.0961215820290788E-5</v>
      </c>
      <c r="R322" s="84">
        <f>P322/'סכום נכסי הקרן'!$C$42</f>
        <v>1.18971213456665E-6</v>
      </c>
    </row>
    <row r="323" spans="2:18">
      <c r="B323" s="76" t="s">
        <v>1786</v>
      </c>
      <c r="C323" s="86" t="s">
        <v>1501</v>
      </c>
      <c r="D323" s="73">
        <v>8718</v>
      </c>
      <c r="E323" s="73"/>
      <c r="F323" s="73" t="s">
        <v>510</v>
      </c>
      <c r="G323" s="95">
        <v>44508</v>
      </c>
      <c r="H323" s="73"/>
      <c r="I323" s="83">
        <v>3.0100000000030169</v>
      </c>
      <c r="J323" s="86" t="s">
        <v>657</v>
      </c>
      <c r="K323" s="86" t="s">
        <v>121</v>
      </c>
      <c r="L323" s="87">
        <v>8.7911000000000003E-2</v>
      </c>
      <c r="M323" s="87">
        <v>9.0100000000088165E-2</v>
      </c>
      <c r="N323" s="83">
        <v>134372.30014500002</v>
      </c>
      <c r="O323" s="85">
        <v>100.63</v>
      </c>
      <c r="P323" s="83">
        <v>517.07686114400008</v>
      </c>
      <c r="Q323" s="84">
        <f t="shared" si="5"/>
        <v>1.8189735792621654E-2</v>
      </c>
      <c r="R323" s="84">
        <f>P323/'סכום נכסי הקרן'!$C$42</f>
        <v>1.9742836699724068E-3</v>
      </c>
    </row>
    <row r="324" spans="2:18">
      <c r="B324" s="76" t="s">
        <v>1787</v>
      </c>
      <c r="C324" s="86" t="s">
        <v>1501</v>
      </c>
      <c r="D324" s="73">
        <v>8806</v>
      </c>
      <c r="E324" s="73"/>
      <c r="F324" s="73" t="s">
        <v>510</v>
      </c>
      <c r="G324" s="95">
        <v>44137</v>
      </c>
      <c r="H324" s="73"/>
      <c r="I324" s="83">
        <v>0.93000000000095917</v>
      </c>
      <c r="J324" s="86" t="s">
        <v>697</v>
      </c>
      <c r="K324" s="86" t="s">
        <v>121</v>
      </c>
      <c r="L324" s="87">
        <v>7.4443999999999996E-2</v>
      </c>
      <c r="M324" s="87">
        <v>8.8300000000057555E-2</v>
      </c>
      <c r="N324" s="83">
        <v>185928.17309100003</v>
      </c>
      <c r="O324" s="85">
        <v>99.72</v>
      </c>
      <c r="P324" s="83">
        <v>708.99852822399998</v>
      </c>
      <c r="Q324" s="84">
        <f t="shared" si="5"/>
        <v>2.4941158413508347E-2</v>
      </c>
      <c r="R324" s="84">
        <f>P324/'סכום נכסי הקרן'!$C$42</f>
        <v>2.7070718523552247E-3</v>
      </c>
    </row>
    <row r="325" spans="2:18">
      <c r="B325" s="76" t="s">
        <v>1787</v>
      </c>
      <c r="C325" s="86" t="s">
        <v>1501</v>
      </c>
      <c r="D325" s="73">
        <v>9044</v>
      </c>
      <c r="E325" s="73"/>
      <c r="F325" s="73" t="s">
        <v>510</v>
      </c>
      <c r="G325" s="95">
        <v>44679</v>
      </c>
      <c r="H325" s="73"/>
      <c r="I325" s="83">
        <v>0.92999999996887972</v>
      </c>
      <c r="J325" s="86" t="s">
        <v>697</v>
      </c>
      <c r="K325" s="86" t="s">
        <v>121</v>
      </c>
      <c r="L325" s="87">
        <v>7.4450000000000002E-2</v>
      </c>
      <c r="M325" s="87">
        <v>8.8300000001818063E-2</v>
      </c>
      <c r="N325" s="83">
        <v>1601.0736050000005</v>
      </c>
      <c r="O325" s="85">
        <v>99.72</v>
      </c>
      <c r="P325" s="83">
        <v>6.1053621830000013</v>
      </c>
      <c r="Q325" s="84">
        <f t="shared" si="5"/>
        <v>2.1477450137941147E-4</v>
      </c>
      <c r="R325" s="84">
        <f>P325/'סכום נכסי הקרן'!$C$42</f>
        <v>2.3311267169248101E-5</v>
      </c>
    </row>
    <row r="326" spans="2:18">
      <c r="B326" s="76" t="s">
        <v>1787</v>
      </c>
      <c r="C326" s="86" t="s">
        <v>1501</v>
      </c>
      <c r="D326" s="73">
        <v>9224</v>
      </c>
      <c r="E326" s="73"/>
      <c r="F326" s="73" t="s">
        <v>510</v>
      </c>
      <c r="G326" s="95">
        <v>44810</v>
      </c>
      <c r="H326" s="73"/>
      <c r="I326" s="83">
        <v>0.93000000004435146</v>
      </c>
      <c r="J326" s="86" t="s">
        <v>697</v>
      </c>
      <c r="K326" s="86" t="s">
        <v>121</v>
      </c>
      <c r="L326" s="87">
        <v>7.4450000000000002E-2</v>
      </c>
      <c r="M326" s="87">
        <v>8.8300000001982237E-2</v>
      </c>
      <c r="N326" s="83">
        <v>2897.2653829999999</v>
      </c>
      <c r="O326" s="85">
        <v>99.72</v>
      </c>
      <c r="P326" s="83">
        <v>11.048120807000002</v>
      </c>
      <c r="Q326" s="84">
        <f t="shared" si="5"/>
        <v>3.8865092133436268E-4</v>
      </c>
      <c r="R326" s="84">
        <f>P326/'סכום נכסי הקרן'!$C$42</f>
        <v>4.218352460190254E-5</v>
      </c>
    </row>
    <row r="327" spans="2:18">
      <c r="B327" s="76" t="s">
        <v>1788</v>
      </c>
      <c r="C327" s="86" t="s">
        <v>1501</v>
      </c>
      <c r="D327" s="73" t="s">
        <v>1688</v>
      </c>
      <c r="E327" s="73"/>
      <c r="F327" s="73" t="s">
        <v>510</v>
      </c>
      <c r="G327" s="95">
        <v>42921</v>
      </c>
      <c r="H327" s="73"/>
      <c r="I327" s="83">
        <v>5.3899999998108976</v>
      </c>
      <c r="J327" s="86" t="s">
        <v>657</v>
      </c>
      <c r="K327" s="86" t="s">
        <v>121</v>
      </c>
      <c r="L327" s="87">
        <v>7.8939999999999996E-2</v>
      </c>
      <c r="M327" s="108">
        <v>0</v>
      </c>
      <c r="N327" s="83">
        <v>20756.987679000005</v>
      </c>
      <c r="O327" s="85">
        <v>14.656955999999999</v>
      </c>
      <c r="P327" s="83">
        <v>11.633917480000003</v>
      </c>
      <c r="Q327" s="84">
        <f t="shared" si="5"/>
        <v>4.0925808346204366E-4</v>
      </c>
      <c r="R327" s="84">
        <f>P327/'סכום נכסי הקרן'!$C$42</f>
        <v>4.4420191705646696E-5</v>
      </c>
    </row>
    <row r="328" spans="2:18">
      <c r="B328" s="76" t="s">
        <v>1788</v>
      </c>
      <c r="C328" s="86" t="s">
        <v>1501</v>
      </c>
      <c r="D328" s="73">
        <v>6497</v>
      </c>
      <c r="E328" s="73"/>
      <c r="F328" s="73" t="s">
        <v>510</v>
      </c>
      <c r="G328" s="95">
        <v>43342</v>
      </c>
      <c r="H328" s="73"/>
      <c r="I328" s="83">
        <v>1.0500000001585039</v>
      </c>
      <c r="J328" s="86" t="s">
        <v>657</v>
      </c>
      <c r="K328" s="86" t="s">
        <v>121</v>
      </c>
      <c r="L328" s="87">
        <v>7.8939999999999996E-2</v>
      </c>
      <c r="M328" s="108">
        <v>0</v>
      </c>
      <c r="N328" s="83">
        <v>3939.7319470000007</v>
      </c>
      <c r="O328" s="85">
        <v>14.656955999999999</v>
      </c>
      <c r="P328" s="83">
        <v>2.2081487730000005</v>
      </c>
      <c r="Q328" s="84">
        <f t="shared" si="5"/>
        <v>7.7678283036699286E-5</v>
      </c>
      <c r="R328" s="84">
        <f>P328/'סכום נכסי הקרן'!$C$42</f>
        <v>8.4310716471790304E-6</v>
      </c>
    </row>
    <row r="329" spans="2:18">
      <c r="B329" s="76" t="s">
        <v>1789</v>
      </c>
      <c r="C329" s="86" t="s">
        <v>1501</v>
      </c>
      <c r="D329" s="73">
        <v>9405</v>
      </c>
      <c r="E329" s="73"/>
      <c r="F329" s="73" t="s">
        <v>510</v>
      </c>
      <c r="G329" s="95">
        <v>43866</v>
      </c>
      <c r="H329" s="73"/>
      <c r="I329" s="83">
        <v>1.0599999999990994</v>
      </c>
      <c r="J329" s="86" t="s">
        <v>697</v>
      </c>
      <c r="K329" s="86" t="s">
        <v>121</v>
      </c>
      <c r="L329" s="87">
        <v>7.6938000000000006E-2</v>
      </c>
      <c r="M329" s="87">
        <v>9.599999999992663E-2</v>
      </c>
      <c r="N329" s="83">
        <v>158380.45474500002</v>
      </c>
      <c r="O329" s="85">
        <v>98.98</v>
      </c>
      <c r="P329" s="83">
        <v>599.46924450899996</v>
      </c>
      <c r="Q329" s="84">
        <f t="shared" si="5"/>
        <v>2.1088136006117909E-2</v>
      </c>
      <c r="R329" s="84">
        <f>P329/'סכום נכסי הקרן'!$C$42</f>
        <v>2.2888712085594887E-3</v>
      </c>
    </row>
    <row r="330" spans="2:18">
      <c r="B330" s="76" t="s">
        <v>1789</v>
      </c>
      <c r="C330" s="86" t="s">
        <v>1501</v>
      </c>
      <c r="D330" s="73">
        <v>9439</v>
      </c>
      <c r="E330" s="73"/>
      <c r="F330" s="73" t="s">
        <v>510</v>
      </c>
      <c r="G330" s="95">
        <v>44953</v>
      </c>
      <c r="H330" s="73"/>
      <c r="I330" s="83">
        <v>1.0600000001510201</v>
      </c>
      <c r="J330" s="86" t="s">
        <v>697</v>
      </c>
      <c r="K330" s="86" t="s">
        <v>121</v>
      </c>
      <c r="L330" s="87">
        <v>7.6938000000000006E-2</v>
      </c>
      <c r="M330" s="87">
        <v>9.6000000003485103E-2</v>
      </c>
      <c r="N330" s="83">
        <v>454.85590100000007</v>
      </c>
      <c r="O330" s="85">
        <v>98.98</v>
      </c>
      <c r="P330" s="83">
        <v>1.7216273289999999</v>
      </c>
      <c r="Q330" s="84">
        <f t="shared" si="5"/>
        <v>6.0563426061228788E-5</v>
      </c>
      <c r="R330" s="84">
        <f>P330/'סכום נכסי הקרן'!$C$42</f>
        <v>6.5734535362941608E-6</v>
      </c>
    </row>
    <row r="331" spans="2:18">
      <c r="B331" s="76" t="s">
        <v>1789</v>
      </c>
      <c r="C331" s="86" t="s">
        <v>1501</v>
      </c>
      <c r="D331" s="73">
        <v>9447</v>
      </c>
      <c r="E331" s="73"/>
      <c r="F331" s="73" t="s">
        <v>510</v>
      </c>
      <c r="G331" s="95">
        <v>44959</v>
      </c>
      <c r="H331" s="73"/>
      <c r="I331" s="83">
        <v>1.0600000006406332</v>
      </c>
      <c r="J331" s="86" t="s">
        <v>697</v>
      </c>
      <c r="K331" s="86" t="s">
        <v>121</v>
      </c>
      <c r="L331" s="87">
        <v>7.6938000000000006E-2</v>
      </c>
      <c r="M331" s="87">
        <v>9.6000000022732138E-2</v>
      </c>
      <c r="N331" s="83">
        <v>255.69195100000002</v>
      </c>
      <c r="O331" s="85">
        <v>98.98</v>
      </c>
      <c r="P331" s="83">
        <v>0.96779277300000011</v>
      </c>
      <c r="Q331" s="84">
        <f t="shared" si="5"/>
        <v>3.404502534484168E-5</v>
      </c>
      <c r="R331" s="84">
        <f>P331/'סכום נכסי הקרן'!$C$42</f>
        <v>3.6951904276356795E-6</v>
      </c>
    </row>
    <row r="332" spans="2:18">
      <c r="B332" s="76" t="s">
        <v>1789</v>
      </c>
      <c r="C332" s="86" t="s">
        <v>1501</v>
      </c>
      <c r="D332" s="73">
        <v>9467</v>
      </c>
      <c r="E332" s="73"/>
      <c r="F332" s="73" t="s">
        <v>510</v>
      </c>
      <c r="G332" s="95">
        <v>44966</v>
      </c>
      <c r="H332" s="73"/>
      <c r="I332" s="83">
        <v>1.0599999999723959</v>
      </c>
      <c r="J332" s="86" t="s">
        <v>697</v>
      </c>
      <c r="K332" s="86" t="s">
        <v>121</v>
      </c>
      <c r="L332" s="87">
        <v>7.6938000000000006E-2</v>
      </c>
      <c r="M332" s="87">
        <v>9.670000002567182E-2</v>
      </c>
      <c r="N332" s="83">
        <v>383.11432400000007</v>
      </c>
      <c r="O332" s="85">
        <v>98.91</v>
      </c>
      <c r="P332" s="83">
        <v>1.4490602840000002</v>
      </c>
      <c r="Q332" s="84">
        <f t="shared" si="5"/>
        <v>5.0975059404564783E-5</v>
      </c>
      <c r="R332" s="84">
        <f>P332/'סכום נכסי הקרן'!$C$42</f>
        <v>5.5327481666406695E-6</v>
      </c>
    </row>
    <row r="333" spans="2:18">
      <c r="B333" s="76" t="s">
        <v>1789</v>
      </c>
      <c r="C333" s="86" t="s">
        <v>1501</v>
      </c>
      <c r="D333" s="73">
        <v>9491</v>
      </c>
      <c r="E333" s="73"/>
      <c r="F333" s="73" t="s">
        <v>510</v>
      </c>
      <c r="G333" s="95">
        <v>44986</v>
      </c>
      <c r="H333" s="73"/>
      <c r="I333" s="83">
        <v>1.0600000000461252</v>
      </c>
      <c r="J333" s="86" t="s">
        <v>697</v>
      </c>
      <c r="K333" s="86" t="s">
        <v>121</v>
      </c>
      <c r="L333" s="87">
        <v>7.6938000000000006E-2</v>
      </c>
      <c r="M333" s="87">
        <v>9.6700000006333331E-2</v>
      </c>
      <c r="N333" s="83">
        <v>1490.3152700000003</v>
      </c>
      <c r="O333" s="85">
        <v>98.91</v>
      </c>
      <c r="P333" s="83">
        <v>5.6368467290000011</v>
      </c>
      <c r="Q333" s="84">
        <f t="shared" si="5"/>
        <v>1.9829305932809744E-4</v>
      </c>
      <c r="R333" s="84">
        <f>P333/'סכום נכסי הקרן'!$C$42</f>
        <v>2.1522398860742779E-5</v>
      </c>
    </row>
    <row r="334" spans="2:18">
      <c r="B334" s="76" t="s">
        <v>1789</v>
      </c>
      <c r="C334" s="86" t="s">
        <v>1501</v>
      </c>
      <c r="D334" s="73">
        <v>9510</v>
      </c>
      <c r="E334" s="73"/>
      <c r="F334" s="73" t="s">
        <v>510</v>
      </c>
      <c r="G334" s="95">
        <v>44994</v>
      </c>
      <c r="H334" s="73"/>
      <c r="I334" s="83">
        <v>1.0600000007089394</v>
      </c>
      <c r="J334" s="86" t="s">
        <v>697</v>
      </c>
      <c r="K334" s="86" t="s">
        <v>121</v>
      </c>
      <c r="L334" s="87">
        <v>7.6938000000000006E-2</v>
      </c>
      <c r="M334" s="87">
        <v>9.670000003372009E-2</v>
      </c>
      <c r="N334" s="83">
        <v>290.88916399999999</v>
      </c>
      <c r="O334" s="85">
        <v>98.91</v>
      </c>
      <c r="P334" s="83">
        <v>1.1002353869999999</v>
      </c>
      <c r="Q334" s="84">
        <f t="shared" si="5"/>
        <v>3.8704093149605163E-5</v>
      </c>
      <c r="R334" s="84">
        <f>P334/'סכום נכסי הקרן'!$C$42</f>
        <v>4.2008778982568788E-6</v>
      </c>
    </row>
    <row r="335" spans="2:18">
      <c r="B335" s="76" t="s">
        <v>1789</v>
      </c>
      <c r="C335" s="86" t="s">
        <v>1501</v>
      </c>
      <c r="D335" s="73">
        <v>9560</v>
      </c>
      <c r="E335" s="73"/>
      <c r="F335" s="73" t="s">
        <v>510</v>
      </c>
      <c r="G335" s="95">
        <v>45058</v>
      </c>
      <c r="H335" s="73"/>
      <c r="I335" s="83">
        <v>1.060000000026897</v>
      </c>
      <c r="J335" s="86" t="s">
        <v>697</v>
      </c>
      <c r="K335" s="86" t="s">
        <v>121</v>
      </c>
      <c r="L335" s="87">
        <v>7.6938000000000006E-2</v>
      </c>
      <c r="M335" s="87">
        <v>9.6700000002723302E-2</v>
      </c>
      <c r="N335" s="83">
        <v>1572.7482590000002</v>
      </c>
      <c r="O335" s="85">
        <v>98.91</v>
      </c>
      <c r="P335" s="83">
        <v>5.948634514000001</v>
      </c>
      <c r="Q335" s="84">
        <f t="shared" si="5"/>
        <v>2.092611336294097E-4</v>
      </c>
      <c r="R335" s="84">
        <f>P335/'סכום נכסי הקרן'!$C$42</f>
        <v>2.2712855403432554E-5</v>
      </c>
    </row>
    <row r="336" spans="2:18">
      <c r="B336" s="76" t="s">
        <v>1790</v>
      </c>
      <c r="C336" s="86" t="s">
        <v>1501</v>
      </c>
      <c r="D336" s="73">
        <v>9606</v>
      </c>
      <c r="E336" s="73"/>
      <c r="F336" s="73" t="s">
        <v>510</v>
      </c>
      <c r="G336" s="95">
        <v>44136</v>
      </c>
      <c r="H336" s="73"/>
      <c r="I336" s="83">
        <v>9.000000000002796E-2</v>
      </c>
      <c r="J336" s="86" t="s">
        <v>697</v>
      </c>
      <c r="K336" s="86" t="s">
        <v>121</v>
      </c>
      <c r="L336" s="87">
        <v>7.0095999999999992E-2</v>
      </c>
      <c r="M336" s="108">
        <v>0</v>
      </c>
      <c r="N336" s="83">
        <v>108085.011289</v>
      </c>
      <c r="O336" s="85">
        <v>86.502415999999997</v>
      </c>
      <c r="P336" s="83">
        <v>357.52925551100003</v>
      </c>
      <c r="Q336" s="84">
        <f t="shared" si="5"/>
        <v>1.2577168279179091E-2</v>
      </c>
      <c r="R336" s="84">
        <f>P336/'סכום נכסי הקרן'!$C$42</f>
        <v>1.3651049268208972E-3</v>
      </c>
    </row>
    <row r="337" spans="2:18">
      <c r="B337" s="76" t="s">
        <v>1791</v>
      </c>
      <c r="C337" s="86" t="s">
        <v>1501</v>
      </c>
      <c r="D337" s="73">
        <v>6588</v>
      </c>
      <c r="E337" s="73"/>
      <c r="F337" s="73" t="s">
        <v>510</v>
      </c>
      <c r="G337" s="95">
        <v>43397</v>
      </c>
      <c r="H337" s="73"/>
      <c r="I337" s="83">
        <v>0.74999999999933387</v>
      </c>
      <c r="J337" s="86" t="s">
        <v>697</v>
      </c>
      <c r="K337" s="86" t="s">
        <v>121</v>
      </c>
      <c r="L337" s="87">
        <v>7.6938000000000006E-2</v>
      </c>
      <c r="M337" s="87">
        <v>8.8299999999981602E-2</v>
      </c>
      <c r="N337" s="83">
        <v>98214.72765500001</v>
      </c>
      <c r="O337" s="85">
        <v>99.93</v>
      </c>
      <c r="P337" s="83">
        <v>375.31020714300007</v>
      </c>
      <c r="Q337" s="84">
        <f t="shared" si="5"/>
        <v>1.3202666801027265E-2</v>
      </c>
      <c r="R337" s="84">
        <f>P337/'סכום נכסי הקרן'!$C$42</f>
        <v>1.4329954960603719E-3</v>
      </c>
    </row>
    <row r="338" spans="2:18">
      <c r="B338" s="76" t="s">
        <v>1792</v>
      </c>
      <c r="C338" s="86" t="s">
        <v>1501</v>
      </c>
      <c r="D338" s="73" t="s">
        <v>1689</v>
      </c>
      <c r="E338" s="73"/>
      <c r="F338" s="73" t="s">
        <v>510</v>
      </c>
      <c r="G338" s="95">
        <v>44144</v>
      </c>
      <c r="H338" s="73"/>
      <c r="I338" s="83">
        <v>0.24999999999930286</v>
      </c>
      <c r="J338" s="86" t="s">
        <v>697</v>
      </c>
      <c r="K338" s="86" t="s">
        <v>121</v>
      </c>
      <c r="L338" s="87">
        <v>7.8763E-2</v>
      </c>
      <c r="M338" s="108">
        <v>0</v>
      </c>
      <c r="N338" s="83">
        <v>122282.10394000002</v>
      </c>
      <c r="O338" s="85">
        <v>76.690121000000005</v>
      </c>
      <c r="P338" s="83">
        <v>358.60819002100004</v>
      </c>
      <c r="Q338" s="84">
        <f t="shared" si="5"/>
        <v>1.2615123049831605E-2</v>
      </c>
      <c r="R338" s="84">
        <f>P338/'סכום נכסי הקרן'!$C$42</f>
        <v>1.3692244745015843E-3</v>
      </c>
    </row>
    <row r="339" spans="2:18">
      <c r="B339" s="76" t="s">
        <v>1793</v>
      </c>
      <c r="C339" s="86" t="s">
        <v>1501</v>
      </c>
      <c r="D339" s="73">
        <v>6826</v>
      </c>
      <c r="E339" s="73"/>
      <c r="F339" s="73" t="s">
        <v>510</v>
      </c>
      <c r="G339" s="95">
        <v>43550</v>
      </c>
      <c r="H339" s="73"/>
      <c r="I339" s="83">
        <v>1.9599999999939459</v>
      </c>
      <c r="J339" s="86" t="s">
        <v>657</v>
      </c>
      <c r="K339" s="86" t="s">
        <v>121</v>
      </c>
      <c r="L339" s="87">
        <v>8.4161E-2</v>
      </c>
      <c r="M339" s="87">
        <v>8.5499999999866905E-2</v>
      </c>
      <c r="N339" s="83">
        <v>49796.236737000014</v>
      </c>
      <c r="O339" s="85">
        <v>100.62</v>
      </c>
      <c r="P339" s="83">
        <v>191.60141062100001</v>
      </c>
      <c r="Q339" s="84">
        <f t="shared" si="5"/>
        <v>6.7401566354736171E-3</v>
      </c>
      <c r="R339" s="84">
        <f>P339/'סכום נכסי הקרן'!$C$42</f>
        <v>7.3156539106353962E-4</v>
      </c>
    </row>
    <row r="340" spans="2:18">
      <c r="B340" s="76" t="s">
        <v>1794</v>
      </c>
      <c r="C340" s="86" t="s">
        <v>1501</v>
      </c>
      <c r="D340" s="73">
        <v>6528</v>
      </c>
      <c r="E340" s="73"/>
      <c r="F340" s="73" t="s">
        <v>510</v>
      </c>
      <c r="G340" s="95">
        <v>43373</v>
      </c>
      <c r="H340" s="73"/>
      <c r="I340" s="83">
        <v>4.2999999999933323</v>
      </c>
      <c r="J340" s="86" t="s">
        <v>657</v>
      </c>
      <c r="K340" s="86" t="s">
        <v>124</v>
      </c>
      <c r="L340" s="87">
        <v>3.032E-2</v>
      </c>
      <c r="M340" s="87">
        <v>7.5499999999903006E-2</v>
      </c>
      <c r="N340" s="83">
        <v>85198.733374000018</v>
      </c>
      <c r="O340" s="85">
        <v>82.78</v>
      </c>
      <c r="P340" s="83">
        <v>329.92066076400005</v>
      </c>
      <c r="Q340" s="84">
        <f t="shared" si="5"/>
        <v>1.1605952814340032E-2</v>
      </c>
      <c r="R340" s="84">
        <f>P340/'סכום נכסי הקרן'!$C$42</f>
        <v>1.2596908155816237E-3</v>
      </c>
    </row>
    <row r="341" spans="2:18">
      <c r="B341" s="76" t="s">
        <v>1795</v>
      </c>
      <c r="C341" s="86" t="s">
        <v>1501</v>
      </c>
      <c r="D341" s="73">
        <v>8860</v>
      </c>
      <c r="E341" s="73"/>
      <c r="F341" s="73" t="s">
        <v>510</v>
      </c>
      <c r="G341" s="95">
        <v>44585</v>
      </c>
      <c r="H341" s="73"/>
      <c r="I341" s="83">
        <v>2.3400000000617798</v>
      </c>
      <c r="J341" s="86" t="s">
        <v>775</v>
      </c>
      <c r="K341" s="86" t="s">
        <v>123</v>
      </c>
      <c r="L341" s="87">
        <v>6.1120000000000001E-2</v>
      </c>
      <c r="M341" s="87">
        <v>7.0200000001392343E-2</v>
      </c>
      <c r="N341" s="83">
        <v>5234.183336000001</v>
      </c>
      <c r="O341" s="85">
        <v>102.24</v>
      </c>
      <c r="P341" s="83">
        <v>21.689877949000007</v>
      </c>
      <c r="Q341" s="84">
        <f t="shared" si="5"/>
        <v>7.6300677696859362E-4</v>
      </c>
      <c r="R341" s="84">
        <f>P341/'סכום נכסי הקרן'!$C$42</f>
        <v>8.2815486548101165E-5</v>
      </c>
    </row>
    <row r="342" spans="2:18">
      <c r="B342" s="76" t="s">
        <v>1795</v>
      </c>
      <c r="C342" s="86" t="s">
        <v>1501</v>
      </c>
      <c r="D342" s="73">
        <v>8977</v>
      </c>
      <c r="E342" s="73"/>
      <c r="F342" s="73" t="s">
        <v>510</v>
      </c>
      <c r="G342" s="95">
        <v>44553</v>
      </c>
      <c r="H342" s="73"/>
      <c r="I342" s="83">
        <v>2.339999999868577</v>
      </c>
      <c r="J342" s="86" t="s">
        <v>775</v>
      </c>
      <c r="K342" s="86" t="s">
        <v>123</v>
      </c>
      <c r="L342" s="87">
        <v>6.1120000000000001E-2</v>
      </c>
      <c r="M342" s="87">
        <v>7.0299999994085954E-2</v>
      </c>
      <c r="N342" s="83">
        <v>771.35332600000004</v>
      </c>
      <c r="O342" s="85">
        <v>102.22</v>
      </c>
      <c r="P342" s="83">
        <v>3.1957777630000002</v>
      </c>
      <c r="Q342" s="84">
        <f t="shared" si="5"/>
        <v>1.1242110705223921E-4</v>
      </c>
      <c r="R342" s="84">
        <f>P342/'סכום נכסי הקרן'!$C$42</f>
        <v>1.2201999981961598E-5</v>
      </c>
    </row>
    <row r="343" spans="2:18">
      <c r="B343" s="76" t="s">
        <v>1795</v>
      </c>
      <c r="C343" s="86" t="s">
        <v>1501</v>
      </c>
      <c r="D343" s="73">
        <v>8978</v>
      </c>
      <c r="E343" s="73"/>
      <c r="F343" s="73" t="s">
        <v>510</v>
      </c>
      <c r="G343" s="95">
        <v>44553</v>
      </c>
      <c r="H343" s="73"/>
      <c r="I343" s="83">
        <v>2.3399999999463312</v>
      </c>
      <c r="J343" s="86" t="s">
        <v>775</v>
      </c>
      <c r="K343" s="86" t="s">
        <v>123</v>
      </c>
      <c r="L343" s="87">
        <v>6.1120000000000001E-2</v>
      </c>
      <c r="M343" s="87">
        <v>7.1299999995633301E-2</v>
      </c>
      <c r="N343" s="83">
        <v>991.7400080000001</v>
      </c>
      <c r="O343" s="85">
        <v>101.98</v>
      </c>
      <c r="P343" s="83">
        <v>4.0992100830000009</v>
      </c>
      <c r="Q343" s="84">
        <f t="shared" si="5"/>
        <v>1.4420205963820064E-4</v>
      </c>
      <c r="R343" s="84">
        <f>P343/'סכום נכסי הקרן'!$C$42</f>
        <v>1.5651451717928111E-5</v>
      </c>
    </row>
    <row r="344" spans="2:18">
      <c r="B344" s="76" t="s">
        <v>1795</v>
      </c>
      <c r="C344" s="86" t="s">
        <v>1501</v>
      </c>
      <c r="D344" s="73">
        <v>8979</v>
      </c>
      <c r="E344" s="73"/>
      <c r="F344" s="73" t="s">
        <v>510</v>
      </c>
      <c r="G344" s="95">
        <v>44553</v>
      </c>
      <c r="H344" s="73"/>
      <c r="I344" s="83">
        <v>2.3399999999843537</v>
      </c>
      <c r="J344" s="86" t="s">
        <v>775</v>
      </c>
      <c r="K344" s="86" t="s">
        <v>123</v>
      </c>
      <c r="L344" s="87">
        <v>6.1120000000000001E-2</v>
      </c>
      <c r="M344" s="87">
        <v>7.0299999999035162E-2</v>
      </c>
      <c r="N344" s="83">
        <v>4628.1199170000009</v>
      </c>
      <c r="O344" s="85">
        <v>102.22</v>
      </c>
      <c r="P344" s="83">
        <v>19.174666395000003</v>
      </c>
      <c r="Q344" s="84">
        <f t="shared" si="5"/>
        <v>6.7452663587585918E-4</v>
      </c>
      <c r="R344" s="84">
        <f>P344/'סכום נכסי הקרן'!$C$42</f>
        <v>7.3211999193045795E-5</v>
      </c>
    </row>
    <row r="345" spans="2:18">
      <c r="B345" s="76" t="s">
        <v>1795</v>
      </c>
      <c r="C345" s="86" t="s">
        <v>1501</v>
      </c>
      <c r="D345" s="73">
        <v>8918</v>
      </c>
      <c r="E345" s="73"/>
      <c r="F345" s="73" t="s">
        <v>510</v>
      </c>
      <c r="G345" s="95">
        <v>44553</v>
      </c>
      <c r="H345" s="73"/>
      <c r="I345" s="83">
        <v>2.3400000002190819</v>
      </c>
      <c r="J345" s="86" t="s">
        <v>775</v>
      </c>
      <c r="K345" s="86" t="s">
        <v>123</v>
      </c>
      <c r="L345" s="87">
        <v>6.1120000000000001E-2</v>
      </c>
      <c r="M345" s="87">
        <v>7.040000001314492E-2</v>
      </c>
      <c r="N345" s="83">
        <v>661.1599930000001</v>
      </c>
      <c r="O345" s="85">
        <v>102.2</v>
      </c>
      <c r="P345" s="83">
        <v>2.7387021600000003</v>
      </c>
      <c r="Q345" s="84">
        <f t="shared" si="5"/>
        <v>9.6342096211512681E-5</v>
      </c>
      <c r="R345" s="84">
        <f>P345/'סכום נכסי הקרן'!$C$42</f>
        <v>1.0456810887734497E-5</v>
      </c>
    </row>
    <row r="346" spans="2:18">
      <c r="B346" s="76" t="s">
        <v>1795</v>
      </c>
      <c r="C346" s="86" t="s">
        <v>1501</v>
      </c>
      <c r="D346" s="73">
        <v>9037</v>
      </c>
      <c r="E346" s="73"/>
      <c r="F346" s="73" t="s">
        <v>510</v>
      </c>
      <c r="G346" s="95">
        <v>44671</v>
      </c>
      <c r="H346" s="73"/>
      <c r="I346" s="83">
        <v>2.339999999357611</v>
      </c>
      <c r="J346" s="86" t="s">
        <v>775</v>
      </c>
      <c r="K346" s="86" t="s">
        <v>123</v>
      </c>
      <c r="L346" s="87">
        <v>6.1120000000000001E-2</v>
      </c>
      <c r="M346" s="87">
        <v>7.0199999986568243E-2</v>
      </c>
      <c r="N346" s="83">
        <v>413.22500500000007</v>
      </c>
      <c r="O346" s="85">
        <v>102.24</v>
      </c>
      <c r="P346" s="83">
        <v>1.7123588150000002</v>
      </c>
      <c r="Q346" s="84">
        <f t="shared" si="5"/>
        <v>6.0237378168702305E-5</v>
      </c>
      <c r="R346" s="84">
        <f>P346/'סכום נכסי הקרן'!$C$42</f>
        <v>6.5380648403184298E-6</v>
      </c>
    </row>
    <row r="347" spans="2:18">
      <c r="B347" s="76" t="s">
        <v>1795</v>
      </c>
      <c r="C347" s="86" t="s">
        <v>1501</v>
      </c>
      <c r="D347" s="73">
        <v>9130</v>
      </c>
      <c r="E347" s="73"/>
      <c r="F347" s="73" t="s">
        <v>510</v>
      </c>
      <c r="G347" s="95">
        <v>44742</v>
      </c>
      <c r="H347" s="73"/>
      <c r="I347" s="83">
        <v>2.3399999999221346</v>
      </c>
      <c r="J347" s="86" t="s">
        <v>775</v>
      </c>
      <c r="K347" s="86" t="s">
        <v>123</v>
      </c>
      <c r="L347" s="87">
        <v>6.1120000000000001E-2</v>
      </c>
      <c r="M347" s="87">
        <v>7.0199999998637339E-2</v>
      </c>
      <c r="N347" s="83">
        <v>2479.3499930000003</v>
      </c>
      <c r="O347" s="85">
        <v>102.24</v>
      </c>
      <c r="P347" s="83">
        <v>10.274152670000001</v>
      </c>
      <c r="Q347" s="84">
        <f t="shared" si="5"/>
        <v>3.6142426127305126E-4</v>
      </c>
      <c r="R347" s="84">
        <f>P347/'סכום נכסי הקרן'!$C$42</f>
        <v>3.9228388201914751E-5</v>
      </c>
    </row>
    <row r="348" spans="2:18">
      <c r="B348" s="76" t="s">
        <v>1795</v>
      </c>
      <c r="C348" s="86" t="s">
        <v>1501</v>
      </c>
      <c r="D348" s="73">
        <v>9313</v>
      </c>
      <c r="E348" s="73"/>
      <c r="F348" s="73" t="s">
        <v>510</v>
      </c>
      <c r="G348" s="95">
        <v>44886</v>
      </c>
      <c r="H348" s="73"/>
      <c r="I348" s="83">
        <v>2.3399999998205301</v>
      </c>
      <c r="J348" s="86" t="s">
        <v>775</v>
      </c>
      <c r="K348" s="86" t="s">
        <v>123</v>
      </c>
      <c r="L348" s="87">
        <v>6.1120000000000001E-2</v>
      </c>
      <c r="M348" s="87">
        <v>7.0199999992479348E-2</v>
      </c>
      <c r="N348" s="83">
        <v>1129.4816639999999</v>
      </c>
      <c r="O348" s="85">
        <v>102.24</v>
      </c>
      <c r="P348" s="83">
        <v>4.6804474260000006</v>
      </c>
      <c r="Q348" s="84">
        <f t="shared" si="5"/>
        <v>1.6464883360248962E-4</v>
      </c>
      <c r="R348" s="84">
        <f>P348/'סכום נכסי הקרן'!$C$42</f>
        <v>1.7870710557173437E-5</v>
      </c>
    </row>
    <row r="349" spans="2:18">
      <c r="B349" s="76" t="s">
        <v>1795</v>
      </c>
      <c r="C349" s="86" t="s">
        <v>1501</v>
      </c>
      <c r="D349" s="73">
        <v>9496</v>
      </c>
      <c r="E349" s="73"/>
      <c r="F349" s="73" t="s">
        <v>510</v>
      </c>
      <c r="G349" s="95">
        <v>44985</v>
      </c>
      <c r="H349" s="73"/>
      <c r="I349" s="83">
        <v>2.3400000000875978</v>
      </c>
      <c r="J349" s="86" t="s">
        <v>775</v>
      </c>
      <c r="K349" s="86" t="s">
        <v>123</v>
      </c>
      <c r="L349" s="87">
        <v>6.1120000000000001E-2</v>
      </c>
      <c r="M349" s="87">
        <v>7.0200000003996677E-2</v>
      </c>
      <c r="N349" s="83">
        <v>1763.0933340000001</v>
      </c>
      <c r="O349" s="85">
        <v>102.24</v>
      </c>
      <c r="P349" s="83">
        <v>7.3060642040000019</v>
      </c>
      <c r="Q349" s="84">
        <f t="shared" si="5"/>
        <v>2.5701281094007571E-4</v>
      </c>
      <c r="R349" s="84">
        <f>P349/'סכום נכסי הקרן'!$C$42</f>
        <v>2.7895743038693362E-5</v>
      </c>
    </row>
    <row r="350" spans="2:18">
      <c r="B350" s="76" t="s">
        <v>1795</v>
      </c>
      <c r="C350" s="86" t="s">
        <v>1501</v>
      </c>
      <c r="D350" s="73">
        <v>9547</v>
      </c>
      <c r="E350" s="73"/>
      <c r="F350" s="73" t="s">
        <v>510</v>
      </c>
      <c r="G350" s="95">
        <v>45036</v>
      </c>
      <c r="H350" s="73"/>
      <c r="I350" s="83">
        <v>2.340000000256905</v>
      </c>
      <c r="J350" s="86" t="s">
        <v>775</v>
      </c>
      <c r="K350" s="86" t="s">
        <v>123</v>
      </c>
      <c r="L350" s="87">
        <v>6.1120000000000001E-2</v>
      </c>
      <c r="M350" s="87">
        <v>7.01000000155311E-2</v>
      </c>
      <c r="N350" s="83">
        <v>413.22500500000007</v>
      </c>
      <c r="O350" s="85">
        <v>102.26</v>
      </c>
      <c r="P350" s="83">
        <v>1.7126938340000002</v>
      </c>
      <c r="Q350" s="84">
        <f t="shared" si="5"/>
        <v>6.0249163470953163E-5</v>
      </c>
      <c r="R350" s="84">
        <f>P350/'סכום נכסי הקרן'!$C$42</f>
        <v>6.5393439974235593E-6</v>
      </c>
    </row>
    <row r="351" spans="2:18">
      <c r="B351" s="76" t="s">
        <v>1795</v>
      </c>
      <c r="C351" s="86" t="s">
        <v>1501</v>
      </c>
      <c r="D351" s="73">
        <v>9718</v>
      </c>
      <c r="E351" s="73"/>
      <c r="F351" s="73" t="s">
        <v>510</v>
      </c>
      <c r="G351" s="95">
        <v>45163</v>
      </c>
      <c r="H351" s="73"/>
      <c r="I351" s="83">
        <v>2.3799999999078403</v>
      </c>
      <c r="J351" s="86" t="s">
        <v>775</v>
      </c>
      <c r="K351" s="86" t="s">
        <v>123</v>
      </c>
      <c r="L351" s="87">
        <v>6.4320000000000002E-2</v>
      </c>
      <c r="M351" s="87">
        <v>7.2399999997949119E-2</v>
      </c>
      <c r="N351" s="83">
        <v>3814.893203000001</v>
      </c>
      <c r="O351" s="85">
        <v>99.65</v>
      </c>
      <c r="P351" s="83">
        <v>15.408025609000003</v>
      </c>
      <c r="Q351" s="84">
        <f t="shared" si="5"/>
        <v>5.4202370280809556E-4</v>
      </c>
      <c r="R351" s="84">
        <f>P351/'סכום נכסי הקרן'!$C$42</f>
        <v>5.8830351215220553E-5</v>
      </c>
    </row>
    <row r="352" spans="2:18">
      <c r="B352" s="76" t="s">
        <v>1795</v>
      </c>
      <c r="C352" s="86" t="s">
        <v>1501</v>
      </c>
      <c r="D352" s="73">
        <v>8829</v>
      </c>
      <c r="E352" s="73"/>
      <c r="F352" s="73" t="s">
        <v>510</v>
      </c>
      <c r="G352" s="95">
        <v>44553</v>
      </c>
      <c r="H352" s="73"/>
      <c r="I352" s="83">
        <v>2.3400000000024135</v>
      </c>
      <c r="J352" s="86" t="s">
        <v>775</v>
      </c>
      <c r="K352" s="86" t="s">
        <v>123</v>
      </c>
      <c r="L352" s="87">
        <v>6.1180000000000005E-2</v>
      </c>
      <c r="M352" s="87">
        <v>6.9900000000036197E-2</v>
      </c>
      <c r="N352" s="83">
        <v>50000.225109000014</v>
      </c>
      <c r="O352" s="85">
        <v>102.24</v>
      </c>
      <c r="P352" s="83">
        <v>207.19541157500004</v>
      </c>
      <c r="Q352" s="84">
        <f t="shared" si="5"/>
        <v>7.2887225811158014E-3</v>
      </c>
      <c r="R352" s="84">
        <f>P352/'סכום נכסי הקרן'!$C$42</f>
        <v>7.9110582643498919E-4</v>
      </c>
    </row>
    <row r="353" spans="2:18">
      <c r="B353" s="76" t="s">
        <v>1796</v>
      </c>
      <c r="C353" s="86" t="s">
        <v>1501</v>
      </c>
      <c r="D353" s="73">
        <v>7382</v>
      </c>
      <c r="E353" s="73"/>
      <c r="F353" s="73" t="s">
        <v>510</v>
      </c>
      <c r="G353" s="95">
        <v>43860</v>
      </c>
      <c r="H353" s="73"/>
      <c r="I353" s="83">
        <v>2.6399999999958386</v>
      </c>
      <c r="J353" s="86" t="s">
        <v>657</v>
      </c>
      <c r="K353" s="86" t="s">
        <v>121</v>
      </c>
      <c r="L353" s="87">
        <v>8.1652000000000002E-2</v>
      </c>
      <c r="M353" s="87">
        <v>8.3599999999883975E-2</v>
      </c>
      <c r="N353" s="83">
        <v>82335.795655000009</v>
      </c>
      <c r="O353" s="85">
        <v>100.74</v>
      </c>
      <c r="P353" s="83">
        <v>317.18199411300003</v>
      </c>
      <c r="Q353" s="84">
        <f t="shared" si="5"/>
        <v>1.1157831851782705E-2</v>
      </c>
      <c r="R353" s="84">
        <f>P353/'סכום נכסי הקרן'!$C$42</f>
        <v>1.2110525116152671E-3</v>
      </c>
    </row>
    <row r="354" spans="2:18">
      <c r="B354" s="76" t="s">
        <v>1797</v>
      </c>
      <c r="C354" s="86" t="s">
        <v>1501</v>
      </c>
      <c r="D354" s="73">
        <v>9158</v>
      </c>
      <c r="E354" s="73"/>
      <c r="F354" s="73" t="s">
        <v>510</v>
      </c>
      <c r="G354" s="95">
        <v>44179</v>
      </c>
      <c r="H354" s="73"/>
      <c r="I354" s="83">
        <v>2.470000000003576</v>
      </c>
      <c r="J354" s="86" t="s">
        <v>657</v>
      </c>
      <c r="K354" s="86" t="s">
        <v>121</v>
      </c>
      <c r="L354" s="87">
        <v>8.0410999999999996E-2</v>
      </c>
      <c r="M354" s="87">
        <v>9.6600000000089017E-2</v>
      </c>
      <c r="N354" s="83">
        <v>36800.000908000009</v>
      </c>
      <c r="O354" s="85">
        <v>97.38</v>
      </c>
      <c r="P354" s="83">
        <v>137.03625933300003</v>
      </c>
      <c r="Q354" s="84">
        <f t="shared" si="5"/>
        <v>4.8206631133360231E-3</v>
      </c>
      <c r="R354" s="84">
        <f>P354/'סכום נכסי הקרן'!$C$42</f>
        <v>5.2322675665020929E-4</v>
      </c>
    </row>
    <row r="355" spans="2:18">
      <c r="B355" s="76" t="s">
        <v>1798</v>
      </c>
      <c r="C355" s="86" t="s">
        <v>1501</v>
      </c>
      <c r="D355" s="73">
        <v>7823</v>
      </c>
      <c r="E355" s="73"/>
      <c r="F355" s="73" t="s">
        <v>510</v>
      </c>
      <c r="G355" s="95">
        <v>44027</v>
      </c>
      <c r="H355" s="73"/>
      <c r="I355" s="83">
        <v>3.3599999999953334</v>
      </c>
      <c r="J355" s="86" t="s">
        <v>775</v>
      </c>
      <c r="K355" s="86" t="s">
        <v>123</v>
      </c>
      <c r="L355" s="87">
        <v>2.35E-2</v>
      </c>
      <c r="M355" s="87">
        <v>2.1299999999970419E-2</v>
      </c>
      <c r="N355" s="83">
        <v>58363.899582000005</v>
      </c>
      <c r="O355" s="85">
        <v>101.47</v>
      </c>
      <c r="P355" s="83">
        <v>240.03208366700005</v>
      </c>
      <c r="Q355" s="84">
        <f t="shared" si="5"/>
        <v>8.4438514111720639E-3</v>
      </c>
      <c r="R355" s="84">
        <f>P355/'סכום נכסי הקרן'!$C$42</f>
        <v>9.1648158845235046E-4</v>
      </c>
    </row>
    <row r="356" spans="2:18">
      <c r="B356" s="76" t="s">
        <v>1798</v>
      </c>
      <c r="C356" s="86" t="s">
        <v>1501</v>
      </c>
      <c r="D356" s="73">
        <v>7993</v>
      </c>
      <c r="E356" s="73"/>
      <c r="F356" s="73" t="s">
        <v>510</v>
      </c>
      <c r="G356" s="95">
        <v>44119</v>
      </c>
      <c r="H356" s="73"/>
      <c r="I356" s="83">
        <v>3.3600000000028323</v>
      </c>
      <c r="J356" s="86" t="s">
        <v>775</v>
      </c>
      <c r="K356" s="86" t="s">
        <v>123</v>
      </c>
      <c r="L356" s="87">
        <v>2.35E-2</v>
      </c>
      <c r="M356" s="87">
        <v>2.1300000000018325E-2</v>
      </c>
      <c r="N356" s="83">
        <v>58363.899618000018</v>
      </c>
      <c r="O356" s="85">
        <v>101.47</v>
      </c>
      <c r="P356" s="83">
        <v>240.03208381200005</v>
      </c>
      <c r="Q356" s="84">
        <f t="shared" si="5"/>
        <v>8.4438514162728743E-3</v>
      </c>
      <c r="R356" s="84">
        <f>P356/'סכום נכסי הקרן'!$C$42</f>
        <v>9.1648158900598409E-4</v>
      </c>
    </row>
    <row r="357" spans="2:18">
      <c r="B357" s="76" t="s">
        <v>1798</v>
      </c>
      <c r="C357" s="86" t="s">
        <v>1501</v>
      </c>
      <c r="D357" s="73">
        <v>8187</v>
      </c>
      <c r="E357" s="73"/>
      <c r="F357" s="73" t="s">
        <v>510</v>
      </c>
      <c r="G357" s="95">
        <v>44211</v>
      </c>
      <c r="H357" s="73"/>
      <c r="I357" s="83">
        <v>3.3599999999953334</v>
      </c>
      <c r="J357" s="86" t="s">
        <v>775</v>
      </c>
      <c r="K357" s="86" t="s">
        <v>123</v>
      </c>
      <c r="L357" s="87">
        <v>2.35E-2</v>
      </c>
      <c r="M357" s="87">
        <v>2.1299999999970419E-2</v>
      </c>
      <c r="N357" s="83">
        <v>58363.899582000005</v>
      </c>
      <c r="O357" s="85">
        <v>101.47</v>
      </c>
      <c r="P357" s="83">
        <v>240.03208366700005</v>
      </c>
      <c r="Q357" s="84">
        <f t="shared" si="5"/>
        <v>8.4438514111720639E-3</v>
      </c>
      <c r="R357" s="84">
        <f>P357/'סכום נכסי הקרן'!$C$42</f>
        <v>9.1648158845235046E-4</v>
      </c>
    </row>
    <row r="358" spans="2:18">
      <c r="B358" s="117"/>
      <c r="C358" s="117"/>
      <c r="D358" s="117"/>
      <c r="E358" s="117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</row>
    <row r="359" spans="2:18">
      <c r="B359" s="117"/>
      <c r="C359" s="117"/>
      <c r="D359" s="117"/>
      <c r="E359" s="117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</row>
    <row r="360" spans="2:18">
      <c r="B360" s="117"/>
      <c r="C360" s="117"/>
      <c r="D360" s="117"/>
      <c r="E360" s="117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</row>
    <row r="361" spans="2:18">
      <c r="B361" s="121" t="s">
        <v>201</v>
      </c>
      <c r="C361" s="117"/>
      <c r="D361" s="117"/>
      <c r="E361" s="117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</row>
    <row r="362" spans="2:18">
      <c r="B362" s="121" t="s">
        <v>105</v>
      </c>
      <c r="C362" s="117"/>
      <c r="D362" s="117"/>
      <c r="E362" s="117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</row>
    <row r="363" spans="2:18">
      <c r="B363" s="121" t="s">
        <v>184</v>
      </c>
      <c r="C363" s="117"/>
      <c r="D363" s="117"/>
      <c r="E363" s="117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</row>
    <row r="364" spans="2:18">
      <c r="B364" s="121" t="s">
        <v>192</v>
      </c>
      <c r="C364" s="117"/>
      <c r="D364" s="117"/>
      <c r="E364" s="117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</row>
    <row r="365" spans="2:18">
      <c r="B365" s="117"/>
      <c r="C365" s="117"/>
      <c r="D365" s="117"/>
      <c r="E365" s="117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</row>
    <row r="366" spans="2:18">
      <c r="B366" s="117"/>
      <c r="C366" s="117"/>
      <c r="D366" s="117"/>
      <c r="E366" s="117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</row>
    <row r="367" spans="2:18">
      <c r="B367" s="117"/>
      <c r="C367" s="117"/>
      <c r="D367" s="117"/>
      <c r="E367" s="117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</row>
    <row r="368" spans="2:18">
      <c r="B368" s="117"/>
      <c r="C368" s="117"/>
      <c r="D368" s="117"/>
      <c r="E368" s="117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</row>
    <row r="369" spans="2:18">
      <c r="B369" s="117"/>
      <c r="C369" s="117"/>
      <c r="D369" s="117"/>
      <c r="E369" s="117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</row>
    <row r="370" spans="2:18">
      <c r="B370" s="117"/>
      <c r="C370" s="117"/>
      <c r="D370" s="117"/>
      <c r="E370" s="117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</row>
    <row r="371" spans="2:18">
      <c r="B371" s="117"/>
      <c r="C371" s="117"/>
      <c r="D371" s="117"/>
      <c r="E371" s="117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</row>
    <row r="372" spans="2:18">
      <c r="B372" s="117"/>
      <c r="C372" s="117"/>
      <c r="D372" s="117"/>
      <c r="E372" s="117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</row>
    <row r="373" spans="2:18">
      <c r="B373" s="117"/>
      <c r="C373" s="117"/>
      <c r="D373" s="117"/>
      <c r="E373" s="117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</row>
    <row r="374" spans="2:18">
      <c r="B374" s="117"/>
      <c r="C374" s="117"/>
      <c r="D374" s="117"/>
      <c r="E374" s="117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</row>
    <row r="375" spans="2:18">
      <c r="B375" s="117"/>
      <c r="C375" s="117"/>
      <c r="D375" s="117"/>
      <c r="E375" s="117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</row>
    <row r="376" spans="2:18">
      <c r="B376" s="117"/>
      <c r="C376" s="117"/>
      <c r="D376" s="117"/>
      <c r="E376" s="117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</row>
    <row r="377" spans="2:18">
      <c r="B377" s="117"/>
      <c r="C377" s="117"/>
      <c r="D377" s="117"/>
      <c r="E377" s="117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</row>
    <row r="378" spans="2:18">
      <c r="B378" s="117"/>
      <c r="C378" s="117"/>
      <c r="D378" s="117"/>
      <c r="E378" s="117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</row>
    <row r="379" spans="2:18">
      <c r="B379" s="117"/>
      <c r="C379" s="117"/>
      <c r="D379" s="117"/>
      <c r="E379" s="117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</row>
    <row r="380" spans="2:18">
      <c r="B380" s="117"/>
      <c r="C380" s="117"/>
      <c r="D380" s="117"/>
      <c r="E380" s="117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</row>
    <row r="381" spans="2:18">
      <c r="B381" s="117"/>
      <c r="C381" s="117"/>
      <c r="D381" s="117"/>
      <c r="E381" s="117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</row>
    <row r="382" spans="2:18">
      <c r="B382" s="117"/>
      <c r="C382" s="117"/>
      <c r="D382" s="117"/>
      <c r="E382" s="117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</row>
    <row r="383" spans="2:18">
      <c r="B383" s="117"/>
      <c r="C383" s="117"/>
      <c r="D383" s="117"/>
      <c r="E383" s="117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</row>
    <row r="384" spans="2:18">
      <c r="B384" s="117"/>
      <c r="C384" s="117"/>
      <c r="D384" s="117"/>
      <c r="E384" s="117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</row>
    <row r="385" spans="2:18">
      <c r="B385" s="117"/>
      <c r="C385" s="117"/>
      <c r="D385" s="117"/>
      <c r="E385" s="11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</row>
    <row r="386" spans="2:18">
      <c r="B386" s="117"/>
      <c r="C386" s="117"/>
      <c r="D386" s="117"/>
      <c r="E386" s="117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</row>
    <row r="387" spans="2:18">
      <c r="B387" s="117"/>
      <c r="C387" s="117"/>
      <c r="D387" s="117"/>
      <c r="E387" s="117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</row>
    <row r="388" spans="2:18">
      <c r="B388" s="117"/>
      <c r="C388" s="117"/>
      <c r="D388" s="117"/>
      <c r="E388" s="117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</row>
    <row r="389" spans="2:18">
      <c r="B389" s="117"/>
      <c r="C389" s="117"/>
      <c r="D389" s="117"/>
      <c r="E389" s="117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</row>
    <row r="390" spans="2:18">
      <c r="B390" s="117"/>
      <c r="C390" s="117"/>
      <c r="D390" s="117"/>
      <c r="E390" s="117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</row>
    <row r="391" spans="2:18">
      <c r="B391" s="117"/>
      <c r="C391" s="117"/>
      <c r="D391" s="117"/>
      <c r="E391" s="117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</row>
    <row r="392" spans="2:18">
      <c r="B392" s="117"/>
      <c r="C392" s="117"/>
      <c r="D392" s="117"/>
      <c r="E392" s="117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</row>
    <row r="393" spans="2:18">
      <c r="B393" s="117"/>
      <c r="C393" s="117"/>
      <c r="D393" s="117"/>
      <c r="E393" s="117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</row>
    <row r="394" spans="2:18">
      <c r="B394" s="117"/>
      <c r="C394" s="117"/>
      <c r="D394" s="117"/>
      <c r="E394" s="117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</row>
    <row r="395" spans="2:18">
      <c r="B395" s="117"/>
      <c r="C395" s="117"/>
      <c r="D395" s="117"/>
      <c r="E395" s="117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</row>
    <row r="396" spans="2:18">
      <c r="B396" s="117"/>
      <c r="C396" s="117"/>
      <c r="D396" s="117"/>
      <c r="E396" s="117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</row>
    <row r="397" spans="2:18">
      <c r="B397" s="117"/>
      <c r="C397" s="117"/>
      <c r="D397" s="117"/>
      <c r="E397" s="117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</row>
    <row r="398" spans="2:18">
      <c r="B398" s="117"/>
      <c r="C398" s="117"/>
      <c r="D398" s="117"/>
      <c r="E398" s="117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</row>
    <row r="399" spans="2:18">
      <c r="B399" s="117"/>
      <c r="C399" s="117"/>
      <c r="D399" s="117"/>
      <c r="E399" s="117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</row>
    <row r="400" spans="2:18">
      <c r="B400" s="117"/>
      <c r="C400" s="117"/>
      <c r="D400" s="117"/>
      <c r="E400" s="117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</row>
    <row r="401" spans="2:18">
      <c r="B401" s="117"/>
      <c r="C401" s="117"/>
      <c r="D401" s="117"/>
      <c r="E401" s="117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</row>
    <row r="402" spans="2:18">
      <c r="B402" s="117"/>
      <c r="C402" s="117"/>
      <c r="D402" s="117"/>
      <c r="E402" s="117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</row>
    <row r="403" spans="2:18">
      <c r="B403" s="117"/>
      <c r="C403" s="117"/>
      <c r="D403" s="117"/>
      <c r="E403" s="117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</row>
    <row r="404" spans="2:18">
      <c r="B404" s="117"/>
      <c r="C404" s="117"/>
      <c r="D404" s="117"/>
      <c r="E404" s="117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</row>
    <row r="405" spans="2:18">
      <c r="B405" s="117"/>
      <c r="C405" s="117"/>
      <c r="D405" s="117"/>
      <c r="E405" s="117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</row>
    <row r="406" spans="2:18">
      <c r="B406" s="117"/>
      <c r="C406" s="117"/>
      <c r="D406" s="117"/>
      <c r="E406" s="117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</row>
    <row r="407" spans="2:18">
      <c r="B407" s="117"/>
      <c r="C407" s="117"/>
      <c r="D407" s="117"/>
      <c r="E407" s="117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</row>
    <row r="408" spans="2:18">
      <c r="B408" s="117"/>
      <c r="C408" s="117"/>
      <c r="D408" s="117"/>
      <c r="E408" s="117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</row>
    <row r="409" spans="2:18">
      <c r="B409" s="117"/>
      <c r="C409" s="117"/>
      <c r="D409" s="117"/>
      <c r="E409" s="117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</row>
    <row r="410" spans="2:18">
      <c r="B410" s="117"/>
      <c r="C410" s="117"/>
      <c r="D410" s="117"/>
      <c r="E410" s="117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</row>
    <row r="411" spans="2:18">
      <c r="B411" s="117"/>
      <c r="C411" s="117"/>
      <c r="D411" s="117"/>
      <c r="E411" s="117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</row>
    <row r="412" spans="2:18">
      <c r="B412" s="117"/>
      <c r="C412" s="117"/>
      <c r="D412" s="117"/>
      <c r="E412" s="117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</row>
    <row r="413" spans="2:18">
      <c r="B413" s="117"/>
      <c r="C413" s="117"/>
      <c r="D413" s="117"/>
      <c r="E413" s="117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</row>
    <row r="414" spans="2:18">
      <c r="B414" s="117"/>
      <c r="C414" s="117"/>
      <c r="D414" s="117"/>
      <c r="E414" s="117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</row>
    <row r="415" spans="2:18">
      <c r="B415" s="117"/>
      <c r="C415" s="117"/>
      <c r="D415" s="117"/>
      <c r="E415" s="117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</row>
    <row r="416" spans="2:18">
      <c r="B416" s="117"/>
      <c r="C416" s="117"/>
      <c r="D416" s="117"/>
      <c r="E416" s="117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</row>
    <row r="417" spans="2:18">
      <c r="B417" s="117"/>
      <c r="C417" s="117"/>
      <c r="D417" s="117"/>
      <c r="E417" s="117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</row>
    <row r="418" spans="2:18">
      <c r="B418" s="117"/>
      <c r="C418" s="117"/>
      <c r="D418" s="117"/>
      <c r="E418" s="117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</row>
    <row r="419" spans="2:18">
      <c r="B419" s="117"/>
      <c r="C419" s="117"/>
      <c r="D419" s="117"/>
      <c r="E419" s="117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</row>
    <row r="420" spans="2:18">
      <c r="B420" s="117"/>
      <c r="C420" s="117"/>
      <c r="D420" s="117"/>
      <c r="E420" s="117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</row>
    <row r="421" spans="2:18">
      <c r="B421" s="117"/>
      <c r="C421" s="117"/>
      <c r="D421" s="117"/>
      <c r="E421" s="117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</row>
    <row r="422" spans="2:18">
      <c r="B422" s="117"/>
      <c r="C422" s="117"/>
      <c r="D422" s="117"/>
      <c r="E422" s="117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</row>
    <row r="423" spans="2:18">
      <c r="B423" s="117"/>
      <c r="C423" s="117"/>
      <c r="D423" s="117"/>
      <c r="E423" s="117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</row>
    <row r="424" spans="2:18">
      <c r="B424" s="117"/>
      <c r="C424" s="117"/>
      <c r="D424" s="117"/>
      <c r="E424" s="117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</row>
    <row r="425" spans="2:18">
      <c r="B425" s="117"/>
      <c r="C425" s="117"/>
      <c r="D425" s="117"/>
      <c r="E425" s="117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</row>
    <row r="426" spans="2:18">
      <c r="B426" s="117"/>
      <c r="C426" s="117"/>
      <c r="D426" s="117"/>
      <c r="E426" s="117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</row>
    <row r="427" spans="2:18">
      <c r="B427" s="117"/>
      <c r="C427" s="117"/>
      <c r="D427" s="117"/>
      <c r="E427" s="117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</row>
    <row r="428" spans="2:18">
      <c r="B428" s="117"/>
      <c r="C428" s="117"/>
      <c r="D428" s="117"/>
      <c r="E428" s="117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</row>
    <row r="429" spans="2:18">
      <c r="B429" s="117"/>
      <c r="C429" s="117"/>
      <c r="D429" s="117"/>
      <c r="E429" s="117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</row>
    <row r="430" spans="2:18">
      <c r="B430" s="117"/>
      <c r="C430" s="117"/>
      <c r="D430" s="117"/>
      <c r="E430" s="117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</row>
    <row r="431" spans="2:18">
      <c r="B431" s="117"/>
      <c r="C431" s="117"/>
      <c r="D431" s="117"/>
      <c r="E431" s="117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</row>
    <row r="432" spans="2:18">
      <c r="B432" s="117"/>
      <c r="C432" s="117"/>
      <c r="D432" s="117"/>
      <c r="E432" s="117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</row>
    <row r="433" spans="2:18">
      <c r="B433" s="117"/>
      <c r="C433" s="117"/>
      <c r="D433" s="117"/>
      <c r="E433" s="117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</row>
    <row r="434" spans="2:18">
      <c r="B434" s="117"/>
      <c r="C434" s="117"/>
      <c r="D434" s="117"/>
      <c r="E434" s="117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</row>
    <row r="435" spans="2:18">
      <c r="B435" s="117"/>
      <c r="C435" s="117"/>
      <c r="D435" s="117"/>
      <c r="E435" s="117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</row>
    <row r="436" spans="2:18">
      <c r="B436" s="117"/>
      <c r="C436" s="117"/>
      <c r="D436" s="117"/>
      <c r="E436" s="117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</row>
    <row r="437" spans="2:18">
      <c r="B437" s="117"/>
      <c r="C437" s="117"/>
      <c r="D437" s="117"/>
      <c r="E437" s="117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</row>
    <row r="438" spans="2:18">
      <c r="B438" s="117"/>
      <c r="C438" s="117"/>
      <c r="D438" s="117"/>
      <c r="E438" s="117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</row>
    <row r="439" spans="2:18">
      <c r="B439" s="117"/>
      <c r="C439" s="117"/>
      <c r="D439" s="117"/>
      <c r="E439" s="117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</row>
    <row r="440" spans="2:18">
      <c r="B440" s="117"/>
      <c r="C440" s="117"/>
      <c r="D440" s="117"/>
      <c r="E440" s="117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</row>
    <row r="441" spans="2:18">
      <c r="B441" s="117"/>
      <c r="C441" s="117"/>
      <c r="D441" s="117"/>
      <c r="E441" s="117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</row>
    <row r="442" spans="2:18">
      <c r="B442" s="117"/>
      <c r="C442" s="117"/>
      <c r="D442" s="117"/>
      <c r="E442" s="117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</row>
    <row r="443" spans="2:18">
      <c r="B443" s="117"/>
      <c r="C443" s="117"/>
      <c r="D443" s="117"/>
      <c r="E443" s="117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</row>
    <row r="444" spans="2:18">
      <c r="B444" s="117"/>
      <c r="C444" s="117"/>
      <c r="D444" s="117"/>
      <c r="E444" s="117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</row>
    <row r="445" spans="2:18">
      <c r="B445" s="117"/>
      <c r="C445" s="117"/>
      <c r="D445" s="117"/>
      <c r="E445" s="117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</row>
    <row r="446" spans="2:18">
      <c r="B446" s="117"/>
      <c r="C446" s="117"/>
      <c r="D446" s="117"/>
      <c r="E446" s="117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</row>
    <row r="447" spans="2:18">
      <c r="B447" s="117"/>
      <c r="C447" s="117"/>
      <c r="D447" s="117"/>
      <c r="E447" s="117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</row>
    <row r="448" spans="2:18">
      <c r="B448" s="117"/>
      <c r="C448" s="117"/>
      <c r="D448" s="117"/>
      <c r="E448" s="117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</row>
    <row r="449" spans="2:18">
      <c r="B449" s="117"/>
      <c r="C449" s="117"/>
      <c r="D449" s="117"/>
      <c r="E449" s="117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</row>
    <row r="450" spans="2:18">
      <c r="B450" s="117"/>
      <c r="C450" s="117"/>
      <c r="D450" s="117"/>
      <c r="E450" s="117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</row>
    <row r="451" spans="2:18">
      <c r="B451" s="117"/>
      <c r="C451" s="117"/>
      <c r="D451" s="117"/>
      <c r="E451" s="117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</row>
    <row r="452" spans="2:18">
      <c r="B452" s="117"/>
      <c r="C452" s="117"/>
      <c r="D452" s="117"/>
      <c r="E452" s="117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</row>
    <row r="453" spans="2:18">
      <c r="B453" s="117"/>
      <c r="C453" s="117"/>
      <c r="D453" s="117"/>
      <c r="E453" s="117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</row>
    <row r="454" spans="2:18">
      <c r="B454" s="117"/>
      <c r="C454" s="117"/>
      <c r="D454" s="117"/>
      <c r="E454" s="117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</row>
    <row r="455" spans="2:18">
      <c r="B455" s="117"/>
      <c r="C455" s="117"/>
      <c r="D455" s="117"/>
      <c r="E455" s="117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</row>
    <row r="456" spans="2:18">
      <c r="B456" s="117"/>
      <c r="C456" s="117"/>
      <c r="D456" s="117"/>
      <c r="E456" s="117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</row>
    <row r="457" spans="2:18">
      <c r="B457" s="117"/>
      <c r="C457" s="117"/>
      <c r="D457" s="117"/>
      <c r="E457" s="117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</row>
    <row r="458" spans="2:18">
      <c r="B458" s="117"/>
      <c r="C458" s="117"/>
      <c r="D458" s="117"/>
      <c r="E458" s="117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</row>
    <row r="459" spans="2:18">
      <c r="B459" s="117"/>
      <c r="C459" s="117"/>
      <c r="D459" s="117"/>
      <c r="E459" s="117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</row>
    <row r="460" spans="2:18">
      <c r="B460" s="117"/>
      <c r="C460" s="117"/>
      <c r="D460" s="117"/>
      <c r="E460" s="117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</row>
    <row r="461" spans="2:18">
      <c r="B461" s="117"/>
      <c r="C461" s="117"/>
      <c r="D461" s="117"/>
      <c r="E461" s="117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</row>
    <row r="462" spans="2:18">
      <c r="B462" s="117"/>
      <c r="C462" s="117"/>
      <c r="D462" s="117"/>
      <c r="E462" s="117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</row>
    <row r="463" spans="2:18">
      <c r="B463" s="117"/>
      <c r="C463" s="117"/>
      <c r="D463" s="117"/>
      <c r="E463" s="117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</row>
    <row r="464" spans="2:18">
      <c r="B464" s="117"/>
      <c r="C464" s="117"/>
      <c r="D464" s="117"/>
      <c r="E464" s="117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</row>
    <row r="465" spans="2:18">
      <c r="B465" s="117"/>
      <c r="C465" s="117"/>
      <c r="D465" s="117"/>
      <c r="E465" s="117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</row>
    <row r="466" spans="2:18">
      <c r="B466" s="117"/>
      <c r="C466" s="117"/>
      <c r="D466" s="117"/>
      <c r="E466" s="117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</row>
    <row r="467" spans="2:18">
      <c r="B467" s="117"/>
      <c r="C467" s="117"/>
      <c r="D467" s="117"/>
      <c r="E467" s="117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</row>
    <row r="468" spans="2:18">
      <c r="B468" s="117"/>
      <c r="C468" s="117"/>
      <c r="D468" s="117"/>
      <c r="E468" s="117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</row>
    <row r="469" spans="2:18">
      <c r="B469" s="117"/>
      <c r="C469" s="117"/>
      <c r="D469" s="117"/>
      <c r="E469" s="117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</row>
    <row r="470" spans="2:18">
      <c r="B470" s="117"/>
      <c r="C470" s="117"/>
      <c r="D470" s="117"/>
      <c r="E470" s="117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</row>
    <row r="471" spans="2:18">
      <c r="B471" s="117"/>
      <c r="C471" s="117"/>
      <c r="D471" s="117"/>
      <c r="E471" s="117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</row>
    <row r="472" spans="2:18">
      <c r="B472" s="117"/>
      <c r="C472" s="117"/>
      <c r="D472" s="117"/>
      <c r="E472" s="117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</row>
    <row r="473" spans="2:18">
      <c r="B473" s="117"/>
      <c r="C473" s="117"/>
      <c r="D473" s="117"/>
      <c r="E473" s="117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</row>
    <row r="474" spans="2:18">
      <c r="B474" s="117"/>
      <c r="C474" s="117"/>
      <c r="D474" s="117"/>
      <c r="E474" s="117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</row>
    <row r="475" spans="2:18">
      <c r="B475" s="117"/>
      <c r="C475" s="117"/>
      <c r="D475" s="117"/>
      <c r="E475" s="117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</row>
    <row r="476" spans="2:18">
      <c r="B476" s="117"/>
      <c r="C476" s="117"/>
      <c r="D476" s="117"/>
      <c r="E476" s="117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</row>
    <row r="477" spans="2:18">
      <c r="B477" s="117"/>
      <c r="C477" s="117"/>
      <c r="D477" s="117"/>
      <c r="E477" s="117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</row>
    <row r="478" spans="2:18">
      <c r="B478" s="117"/>
      <c r="C478" s="117"/>
      <c r="D478" s="117"/>
      <c r="E478" s="117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</row>
    <row r="479" spans="2:18">
      <c r="B479" s="117"/>
      <c r="C479" s="117"/>
      <c r="D479" s="117"/>
      <c r="E479" s="117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</row>
    <row r="480" spans="2:18">
      <c r="B480" s="117"/>
      <c r="C480" s="117"/>
      <c r="D480" s="117"/>
      <c r="E480" s="117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</row>
    <row r="481" spans="2:18">
      <c r="B481" s="117"/>
      <c r="C481" s="117"/>
      <c r="D481" s="117"/>
      <c r="E481" s="117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</row>
    <row r="482" spans="2:18">
      <c r="B482" s="117"/>
      <c r="C482" s="117"/>
      <c r="D482" s="117"/>
      <c r="E482" s="117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</row>
    <row r="483" spans="2:18">
      <c r="B483" s="117"/>
      <c r="C483" s="117"/>
      <c r="D483" s="117"/>
      <c r="E483" s="117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</row>
    <row r="484" spans="2:18">
      <c r="B484" s="117"/>
      <c r="C484" s="117"/>
      <c r="D484" s="117"/>
      <c r="E484" s="117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</row>
    <row r="485" spans="2:18">
      <c r="B485" s="117"/>
      <c r="C485" s="117"/>
      <c r="D485" s="117"/>
      <c r="E485" s="117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</row>
    <row r="486" spans="2:18">
      <c r="B486" s="117"/>
      <c r="C486" s="117"/>
      <c r="D486" s="117"/>
      <c r="E486" s="117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</row>
    <row r="487" spans="2:18">
      <c r="B487" s="117"/>
      <c r="C487" s="117"/>
      <c r="D487" s="117"/>
      <c r="E487" s="117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</row>
    <row r="488" spans="2:18">
      <c r="B488" s="117"/>
      <c r="C488" s="117"/>
      <c r="D488" s="117"/>
      <c r="E488" s="117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</row>
    <row r="489" spans="2:18">
      <c r="B489" s="117"/>
      <c r="C489" s="117"/>
      <c r="D489" s="117"/>
      <c r="E489" s="117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</row>
    <row r="490" spans="2:18">
      <c r="B490" s="117"/>
      <c r="C490" s="117"/>
      <c r="D490" s="117"/>
      <c r="E490" s="117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</row>
    <row r="491" spans="2:18">
      <c r="B491" s="117"/>
      <c r="C491" s="117"/>
      <c r="D491" s="117"/>
      <c r="E491" s="117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</row>
    <row r="492" spans="2:18">
      <c r="B492" s="117"/>
      <c r="C492" s="117"/>
      <c r="D492" s="117"/>
      <c r="E492" s="117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</row>
    <row r="493" spans="2:18">
      <c r="B493" s="117"/>
      <c r="C493" s="117"/>
      <c r="D493" s="117"/>
      <c r="E493" s="117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</row>
    <row r="494" spans="2:18">
      <c r="B494" s="117"/>
      <c r="C494" s="117"/>
      <c r="D494" s="117"/>
      <c r="E494" s="117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</row>
    <row r="495" spans="2:18">
      <c r="B495" s="117"/>
      <c r="C495" s="117"/>
      <c r="D495" s="117"/>
      <c r="E495" s="117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</row>
    <row r="496" spans="2:18">
      <c r="B496" s="117"/>
      <c r="C496" s="117"/>
      <c r="D496" s="117"/>
      <c r="E496" s="117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</row>
    <row r="497" spans="2:18">
      <c r="B497" s="117"/>
      <c r="C497" s="117"/>
      <c r="D497" s="117"/>
      <c r="E497" s="117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</row>
    <row r="498" spans="2:18">
      <c r="B498" s="117"/>
      <c r="C498" s="117"/>
      <c r="D498" s="117"/>
      <c r="E498" s="117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</row>
    <row r="499" spans="2:18">
      <c r="B499" s="117"/>
      <c r="C499" s="117"/>
      <c r="D499" s="117"/>
      <c r="E499" s="117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</row>
    <row r="500" spans="2:18">
      <c r="B500" s="117"/>
      <c r="C500" s="117"/>
      <c r="D500" s="117"/>
      <c r="E500" s="117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</row>
    <row r="501" spans="2:18">
      <c r="B501" s="117"/>
      <c r="C501" s="117"/>
      <c r="D501" s="117"/>
      <c r="E501" s="117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</row>
    <row r="502" spans="2:18">
      <c r="B502" s="117"/>
      <c r="C502" s="117"/>
      <c r="D502" s="117"/>
      <c r="E502" s="117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</row>
    <row r="503" spans="2:18">
      <c r="B503" s="117"/>
      <c r="C503" s="117"/>
      <c r="D503" s="117"/>
      <c r="E503" s="117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</row>
    <row r="504" spans="2:18">
      <c r="B504" s="117"/>
      <c r="C504" s="117"/>
      <c r="D504" s="117"/>
      <c r="E504" s="117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</row>
    <row r="505" spans="2:18">
      <c r="B505" s="117"/>
      <c r="C505" s="117"/>
      <c r="D505" s="117"/>
      <c r="E505" s="117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</row>
    <row r="506" spans="2:18">
      <c r="B506" s="117"/>
      <c r="C506" s="117"/>
      <c r="D506" s="117"/>
      <c r="E506" s="117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</row>
    <row r="507" spans="2:18">
      <c r="B507" s="117"/>
      <c r="C507" s="117"/>
      <c r="D507" s="117"/>
      <c r="E507" s="117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</row>
    <row r="508" spans="2:18">
      <c r="B508" s="117"/>
      <c r="C508" s="117"/>
      <c r="D508" s="117"/>
      <c r="E508" s="117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</row>
    <row r="509" spans="2:18">
      <c r="B509" s="117"/>
      <c r="C509" s="117"/>
      <c r="D509" s="117"/>
      <c r="E509" s="117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</row>
    <row r="510" spans="2:18">
      <c r="B510" s="117"/>
      <c r="C510" s="117"/>
      <c r="D510" s="117"/>
      <c r="E510" s="117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</row>
    <row r="511" spans="2:18">
      <c r="B511" s="117"/>
      <c r="C511" s="117"/>
      <c r="D511" s="117"/>
      <c r="E511" s="117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</row>
    <row r="512" spans="2:18">
      <c r="B512" s="117"/>
      <c r="C512" s="117"/>
      <c r="D512" s="117"/>
      <c r="E512" s="117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</row>
    <row r="513" spans="2:18">
      <c r="B513" s="117"/>
      <c r="C513" s="117"/>
      <c r="D513" s="117"/>
      <c r="E513" s="117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</row>
    <row r="514" spans="2:18">
      <c r="B514" s="117"/>
      <c r="C514" s="117"/>
      <c r="D514" s="117"/>
      <c r="E514" s="117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</row>
    <row r="515" spans="2:18">
      <c r="B515" s="117"/>
      <c r="C515" s="117"/>
      <c r="D515" s="117"/>
      <c r="E515" s="117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</row>
    <row r="516" spans="2:18">
      <c r="B516" s="117"/>
      <c r="C516" s="117"/>
      <c r="D516" s="117"/>
      <c r="E516" s="117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</row>
    <row r="517" spans="2:18">
      <c r="B517" s="117"/>
      <c r="C517" s="117"/>
      <c r="D517" s="117"/>
      <c r="E517" s="117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</row>
    <row r="518" spans="2:18">
      <c r="B518" s="117"/>
      <c r="C518" s="117"/>
      <c r="D518" s="117"/>
      <c r="E518" s="117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</row>
    <row r="519" spans="2:18">
      <c r="B519" s="117"/>
      <c r="C519" s="117"/>
      <c r="D519" s="117"/>
      <c r="E519" s="117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</row>
    <row r="520" spans="2:18">
      <c r="B520" s="117"/>
      <c r="C520" s="117"/>
      <c r="D520" s="117"/>
      <c r="E520" s="117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</row>
    <row r="521" spans="2:18">
      <c r="B521" s="117"/>
      <c r="C521" s="117"/>
      <c r="D521" s="117"/>
      <c r="E521" s="117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</row>
    <row r="522" spans="2:18">
      <c r="B522" s="117"/>
      <c r="C522" s="117"/>
      <c r="D522" s="117"/>
      <c r="E522" s="117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</row>
    <row r="523" spans="2:18">
      <c r="B523" s="117"/>
      <c r="C523" s="117"/>
      <c r="D523" s="117"/>
      <c r="E523" s="117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</row>
    <row r="524" spans="2:18">
      <c r="B524" s="117"/>
      <c r="C524" s="117"/>
      <c r="D524" s="117"/>
      <c r="E524" s="117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</row>
    <row r="525" spans="2:18">
      <c r="B525" s="117"/>
      <c r="C525" s="117"/>
      <c r="D525" s="117"/>
      <c r="E525" s="117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</row>
    <row r="526" spans="2:18">
      <c r="B526" s="117"/>
      <c r="C526" s="117"/>
      <c r="D526" s="117"/>
      <c r="E526" s="117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</row>
    <row r="527" spans="2:18">
      <c r="B527" s="117"/>
      <c r="C527" s="117"/>
      <c r="D527" s="117"/>
      <c r="E527" s="117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</row>
    <row r="528" spans="2:18">
      <c r="B528" s="117"/>
      <c r="C528" s="117"/>
      <c r="D528" s="117"/>
      <c r="E528" s="117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</row>
    <row r="529" spans="2:18">
      <c r="B529" s="117"/>
      <c r="C529" s="117"/>
      <c r="D529" s="117"/>
      <c r="E529" s="117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</row>
    <row r="530" spans="2:18">
      <c r="B530" s="117"/>
      <c r="C530" s="117"/>
      <c r="D530" s="117"/>
      <c r="E530" s="117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</row>
    <row r="531" spans="2:18">
      <c r="B531" s="117"/>
      <c r="C531" s="117"/>
      <c r="D531" s="117"/>
      <c r="E531" s="117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</row>
    <row r="532" spans="2:18">
      <c r="B532" s="117"/>
      <c r="C532" s="117"/>
      <c r="D532" s="117"/>
      <c r="E532" s="117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</row>
    <row r="533" spans="2:18">
      <c r="B533" s="117"/>
      <c r="C533" s="117"/>
      <c r="D533" s="117"/>
      <c r="E533" s="117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</row>
    <row r="534" spans="2:18">
      <c r="B534" s="117"/>
      <c r="C534" s="117"/>
      <c r="D534" s="117"/>
      <c r="E534" s="117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</row>
    <row r="535" spans="2:18">
      <c r="B535" s="117"/>
      <c r="C535" s="117"/>
      <c r="D535" s="117"/>
      <c r="E535" s="117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</row>
    <row r="536" spans="2:18">
      <c r="B536" s="117"/>
      <c r="C536" s="117"/>
      <c r="D536" s="117"/>
      <c r="E536" s="117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</row>
    <row r="537" spans="2:18">
      <c r="B537" s="117"/>
      <c r="C537" s="117"/>
      <c r="D537" s="117"/>
      <c r="E537" s="117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</row>
    <row r="538" spans="2:18">
      <c r="B538" s="117"/>
      <c r="C538" s="117"/>
      <c r="D538" s="117"/>
      <c r="E538" s="117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</row>
    <row r="539" spans="2:18">
      <c r="B539" s="117"/>
      <c r="C539" s="117"/>
      <c r="D539" s="117"/>
      <c r="E539" s="117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</row>
    <row r="540" spans="2:18">
      <c r="B540" s="117"/>
      <c r="C540" s="117"/>
      <c r="D540" s="117"/>
      <c r="E540" s="117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</row>
    <row r="541" spans="2:18">
      <c r="B541" s="117"/>
      <c r="C541" s="117"/>
      <c r="D541" s="117"/>
      <c r="E541" s="117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</row>
    <row r="542" spans="2:18">
      <c r="B542" s="117"/>
      <c r="C542" s="117"/>
      <c r="D542" s="117"/>
      <c r="E542" s="117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</row>
    <row r="543" spans="2:18">
      <c r="B543" s="117"/>
      <c r="C543" s="117"/>
      <c r="D543" s="117"/>
      <c r="E543" s="117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</row>
    <row r="544" spans="2:18">
      <c r="B544" s="117"/>
      <c r="C544" s="117"/>
      <c r="D544" s="117"/>
      <c r="E544" s="117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</row>
    <row r="545" spans="2:18">
      <c r="B545" s="117"/>
      <c r="C545" s="117"/>
      <c r="D545" s="117"/>
      <c r="E545" s="117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</row>
    <row r="546" spans="2:18">
      <c r="B546" s="117"/>
      <c r="C546" s="117"/>
      <c r="D546" s="117"/>
      <c r="E546" s="117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</row>
    <row r="547" spans="2:18">
      <c r="B547" s="117"/>
      <c r="C547" s="117"/>
      <c r="D547" s="117"/>
      <c r="E547" s="117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</row>
    <row r="548" spans="2:18">
      <c r="B548" s="117"/>
      <c r="C548" s="117"/>
      <c r="D548" s="117"/>
      <c r="E548" s="117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</row>
    <row r="549" spans="2:18">
      <c r="B549" s="117"/>
      <c r="C549" s="117"/>
      <c r="D549" s="117"/>
      <c r="E549" s="117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</row>
    <row r="550" spans="2:18">
      <c r="B550" s="117"/>
      <c r="C550" s="117"/>
      <c r="D550" s="117"/>
      <c r="E550" s="117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</row>
    <row r="551" spans="2:18">
      <c r="B551" s="117"/>
      <c r="C551" s="117"/>
      <c r="D551" s="117"/>
      <c r="E551" s="117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</row>
    <row r="552" spans="2:18">
      <c r="B552" s="117"/>
      <c r="C552" s="117"/>
      <c r="D552" s="117"/>
      <c r="E552" s="117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</row>
    <row r="553" spans="2:18">
      <c r="B553" s="117"/>
      <c r="C553" s="117"/>
      <c r="D553" s="117"/>
      <c r="E553" s="117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</row>
    <row r="554" spans="2:18">
      <c r="B554" s="117"/>
      <c r="C554" s="117"/>
      <c r="D554" s="117"/>
      <c r="E554" s="117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</row>
    <row r="555" spans="2:18">
      <c r="B555" s="117"/>
      <c r="C555" s="117"/>
      <c r="D555" s="117"/>
      <c r="E555" s="117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</row>
    <row r="556" spans="2:18">
      <c r="B556" s="117"/>
      <c r="C556" s="117"/>
      <c r="D556" s="117"/>
      <c r="E556" s="117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</row>
    <row r="557" spans="2:18">
      <c r="B557" s="117"/>
      <c r="C557" s="117"/>
      <c r="D557" s="117"/>
      <c r="E557" s="117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</row>
    <row r="558" spans="2:18">
      <c r="B558" s="117"/>
      <c r="C558" s="117"/>
      <c r="D558" s="117"/>
      <c r="E558" s="117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</row>
    <row r="559" spans="2:18">
      <c r="B559" s="117"/>
      <c r="C559" s="117"/>
      <c r="D559" s="117"/>
      <c r="E559" s="117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</row>
    <row r="560" spans="2:18">
      <c r="B560" s="117"/>
      <c r="C560" s="117"/>
      <c r="D560" s="117"/>
      <c r="E560" s="117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</row>
    <row r="561" spans="2:18">
      <c r="B561" s="117"/>
      <c r="C561" s="117"/>
      <c r="D561" s="117"/>
      <c r="E561" s="117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</row>
    <row r="562" spans="2:18">
      <c r="B562" s="117"/>
      <c r="C562" s="117"/>
      <c r="D562" s="117"/>
      <c r="E562" s="117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</row>
    <row r="563" spans="2:18">
      <c r="B563" s="117"/>
      <c r="C563" s="117"/>
      <c r="D563" s="117"/>
      <c r="E563" s="117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</row>
    <row r="564" spans="2:18">
      <c r="B564" s="117"/>
      <c r="C564" s="117"/>
      <c r="D564" s="117"/>
      <c r="E564" s="117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</row>
    <row r="565" spans="2:18">
      <c r="B565" s="117"/>
      <c r="C565" s="117"/>
      <c r="D565" s="117"/>
      <c r="E565" s="117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</row>
    <row r="566" spans="2:18">
      <c r="B566" s="117"/>
      <c r="C566" s="117"/>
      <c r="D566" s="117"/>
      <c r="E566" s="117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</row>
    <row r="567" spans="2:18">
      <c r="B567" s="117"/>
      <c r="C567" s="117"/>
      <c r="D567" s="117"/>
      <c r="E567" s="117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</row>
    <row r="568" spans="2:18">
      <c r="B568" s="117"/>
      <c r="C568" s="117"/>
      <c r="D568" s="117"/>
      <c r="E568" s="117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</row>
    <row r="569" spans="2:18">
      <c r="B569" s="117"/>
      <c r="C569" s="117"/>
      <c r="D569" s="117"/>
      <c r="E569" s="117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</row>
    <row r="570" spans="2:18">
      <c r="B570" s="117"/>
      <c r="C570" s="117"/>
      <c r="D570" s="117"/>
      <c r="E570" s="117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</row>
    <row r="571" spans="2:18">
      <c r="B571" s="117"/>
      <c r="C571" s="117"/>
      <c r="D571" s="117"/>
      <c r="E571" s="117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</row>
    <row r="572" spans="2:18">
      <c r="B572" s="117"/>
      <c r="C572" s="117"/>
      <c r="D572" s="117"/>
      <c r="E572" s="117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</row>
    <row r="573" spans="2:18">
      <c r="B573" s="117"/>
      <c r="C573" s="117"/>
      <c r="D573" s="117"/>
      <c r="E573" s="117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</row>
    <row r="574" spans="2:18">
      <c r="B574" s="117"/>
      <c r="C574" s="117"/>
      <c r="D574" s="117"/>
      <c r="E574" s="117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</row>
    <row r="575" spans="2:18">
      <c r="B575" s="117"/>
      <c r="C575" s="117"/>
      <c r="D575" s="117"/>
      <c r="E575" s="117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</row>
    <row r="576" spans="2:18">
      <c r="B576" s="117"/>
      <c r="C576" s="117"/>
      <c r="D576" s="117"/>
      <c r="E576" s="117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</row>
    <row r="577" spans="2:18">
      <c r="B577" s="117"/>
      <c r="C577" s="117"/>
      <c r="D577" s="117"/>
      <c r="E577" s="117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</row>
    <row r="578" spans="2:18">
      <c r="B578" s="117"/>
      <c r="C578" s="117"/>
      <c r="D578" s="117"/>
      <c r="E578" s="117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</row>
    <row r="579" spans="2:18">
      <c r="B579" s="117"/>
      <c r="C579" s="117"/>
      <c r="D579" s="117"/>
      <c r="E579" s="117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</row>
    <row r="580" spans="2:18">
      <c r="B580" s="117"/>
      <c r="C580" s="117"/>
      <c r="D580" s="117"/>
      <c r="E580" s="117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</row>
    <row r="581" spans="2:18">
      <c r="B581" s="117"/>
      <c r="C581" s="117"/>
      <c r="D581" s="117"/>
      <c r="E581" s="117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</row>
    <row r="582" spans="2:18">
      <c r="B582" s="117"/>
      <c r="C582" s="117"/>
      <c r="D582" s="117"/>
      <c r="E582" s="117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</row>
    <row r="583" spans="2:18">
      <c r="B583" s="117"/>
      <c r="C583" s="117"/>
      <c r="D583" s="117"/>
      <c r="E583" s="117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</row>
    <row r="584" spans="2:18">
      <c r="B584" s="117"/>
      <c r="C584" s="117"/>
      <c r="D584" s="117"/>
      <c r="E584" s="117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</row>
    <row r="585" spans="2:18">
      <c r="B585" s="117"/>
      <c r="C585" s="117"/>
      <c r="D585" s="117"/>
      <c r="E585" s="117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</row>
    <row r="586" spans="2:18">
      <c r="B586" s="117"/>
      <c r="C586" s="117"/>
      <c r="D586" s="117"/>
      <c r="E586" s="117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</row>
    <row r="587" spans="2:18">
      <c r="B587" s="117"/>
      <c r="C587" s="117"/>
      <c r="D587" s="117"/>
      <c r="E587" s="117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</row>
    <row r="588" spans="2:18">
      <c r="B588" s="117"/>
      <c r="C588" s="117"/>
      <c r="D588" s="117"/>
      <c r="E588" s="117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</row>
    <row r="589" spans="2:18">
      <c r="B589" s="117"/>
      <c r="C589" s="117"/>
      <c r="D589" s="117"/>
      <c r="E589" s="117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</row>
    <row r="590" spans="2:18">
      <c r="B590" s="117"/>
      <c r="C590" s="117"/>
      <c r="D590" s="117"/>
      <c r="E590" s="117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</row>
    <row r="591" spans="2:18">
      <c r="B591" s="117"/>
      <c r="C591" s="117"/>
      <c r="D591" s="117"/>
      <c r="E591" s="117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</row>
    <row r="592" spans="2:18">
      <c r="B592" s="117"/>
      <c r="C592" s="117"/>
      <c r="D592" s="117"/>
      <c r="E592" s="117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</row>
    <row r="593" spans="2:18">
      <c r="B593" s="117"/>
      <c r="C593" s="117"/>
      <c r="D593" s="117"/>
      <c r="E593" s="117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</row>
    <row r="594" spans="2:18">
      <c r="B594" s="117"/>
      <c r="C594" s="117"/>
      <c r="D594" s="117"/>
      <c r="E594" s="117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</row>
    <row r="595" spans="2:18">
      <c r="B595" s="117"/>
      <c r="C595" s="117"/>
      <c r="D595" s="117"/>
      <c r="E595" s="117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</row>
    <row r="596" spans="2:18">
      <c r="B596" s="117"/>
      <c r="C596" s="117"/>
      <c r="D596" s="117"/>
      <c r="E596" s="117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</row>
    <row r="597" spans="2:18">
      <c r="B597" s="117"/>
      <c r="C597" s="117"/>
      <c r="D597" s="117"/>
      <c r="E597" s="117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</row>
    <row r="598" spans="2:18">
      <c r="B598" s="117"/>
      <c r="C598" s="117"/>
      <c r="D598" s="117"/>
      <c r="E598" s="117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</row>
    <row r="599" spans="2:18">
      <c r="B599" s="117"/>
      <c r="C599" s="117"/>
      <c r="D599" s="117"/>
      <c r="E599" s="117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</row>
    <row r="600" spans="2:18">
      <c r="B600" s="117"/>
      <c r="C600" s="117"/>
      <c r="D600" s="117"/>
      <c r="E600" s="117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</row>
    <row r="601" spans="2:18">
      <c r="B601" s="117"/>
      <c r="C601" s="117"/>
      <c r="D601" s="117"/>
      <c r="E601" s="117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</row>
    <row r="602" spans="2:18">
      <c r="B602" s="117"/>
      <c r="C602" s="117"/>
      <c r="D602" s="117"/>
      <c r="E602" s="117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</row>
    <row r="603" spans="2:18">
      <c r="B603" s="117"/>
      <c r="C603" s="117"/>
      <c r="D603" s="117"/>
      <c r="E603" s="117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</row>
    <row r="604" spans="2:18">
      <c r="B604" s="117"/>
      <c r="C604" s="117"/>
      <c r="D604" s="117"/>
      <c r="E604" s="117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</row>
    <row r="605" spans="2:18">
      <c r="B605" s="117"/>
      <c r="C605" s="117"/>
      <c r="D605" s="117"/>
      <c r="E605" s="117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</row>
    <row r="606" spans="2:18">
      <c r="B606" s="117"/>
      <c r="C606" s="117"/>
      <c r="D606" s="117"/>
      <c r="E606" s="117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</row>
    <row r="607" spans="2:18">
      <c r="B607" s="117"/>
      <c r="C607" s="117"/>
      <c r="D607" s="117"/>
      <c r="E607" s="117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</row>
    <row r="608" spans="2:18">
      <c r="B608" s="117"/>
      <c r="C608" s="117"/>
      <c r="D608" s="117"/>
      <c r="E608" s="117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</row>
    <row r="609" spans="2:18">
      <c r="B609" s="117"/>
      <c r="C609" s="117"/>
      <c r="D609" s="117"/>
      <c r="E609" s="117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</row>
    <row r="610" spans="2:18">
      <c r="B610" s="117"/>
      <c r="C610" s="117"/>
      <c r="D610" s="117"/>
      <c r="E610" s="117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</row>
    <row r="611" spans="2:18">
      <c r="B611" s="117"/>
      <c r="C611" s="117"/>
      <c r="D611" s="117"/>
      <c r="E611" s="117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</row>
    <row r="612" spans="2:18">
      <c r="B612" s="117"/>
      <c r="C612" s="117"/>
      <c r="D612" s="117"/>
      <c r="E612" s="117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</row>
    <row r="613" spans="2:18">
      <c r="B613" s="117"/>
      <c r="C613" s="117"/>
      <c r="D613" s="117"/>
      <c r="E613" s="117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</row>
    <row r="614" spans="2:18">
      <c r="B614" s="117"/>
      <c r="C614" s="117"/>
      <c r="D614" s="117"/>
      <c r="E614" s="117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</row>
    <row r="615" spans="2:18">
      <c r="B615" s="117"/>
      <c r="C615" s="117"/>
      <c r="D615" s="117"/>
      <c r="E615" s="117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</row>
    <row r="616" spans="2:18">
      <c r="B616" s="117"/>
      <c r="C616" s="117"/>
      <c r="D616" s="117"/>
      <c r="E616" s="117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</row>
    <row r="617" spans="2:18">
      <c r="B617" s="117"/>
      <c r="C617" s="117"/>
      <c r="D617" s="117"/>
      <c r="E617" s="117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</row>
    <row r="618" spans="2:18">
      <c r="B618" s="117"/>
      <c r="C618" s="117"/>
      <c r="D618" s="117"/>
      <c r="E618" s="117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</row>
    <row r="619" spans="2:18">
      <c r="B619" s="117"/>
      <c r="C619" s="117"/>
      <c r="D619" s="117"/>
      <c r="E619" s="117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</row>
    <row r="620" spans="2:18">
      <c r="B620" s="117"/>
      <c r="C620" s="117"/>
      <c r="D620" s="117"/>
      <c r="E620" s="117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</row>
    <row r="621" spans="2:18">
      <c r="B621" s="117"/>
      <c r="C621" s="117"/>
      <c r="D621" s="117"/>
      <c r="E621" s="117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</row>
    <row r="622" spans="2:18">
      <c r="B622" s="117"/>
      <c r="C622" s="117"/>
      <c r="D622" s="117"/>
      <c r="E622" s="117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</row>
    <row r="623" spans="2:18">
      <c r="B623" s="117"/>
      <c r="C623" s="117"/>
      <c r="D623" s="117"/>
      <c r="E623" s="117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</row>
    <row r="624" spans="2:18">
      <c r="B624" s="117"/>
      <c r="C624" s="117"/>
      <c r="D624" s="117"/>
      <c r="E624" s="117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</row>
    <row r="625" spans="2:18">
      <c r="B625" s="117"/>
      <c r="C625" s="117"/>
      <c r="D625" s="117"/>
      <c r="E625" s="117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</row>
    <row r="626" spans="2:18">
      <c r="B626" s="117"/>
      <c r="C626" s="117"/>
      <c r="D626" s="117"/>
      <c r="E626" s="117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</row>
    <row r="627" spans="2:18">
      <c r="B627" s="117"/>
      <c r="C627" s="117"/>
      <c r="D627" s="117"/>
      <c r="E627" s="117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</row>
    <row r="628" spans="2:18">
      <c r="B628" s="117"/>
      <c r="C628" s="117"/>
      <c r="D628" s="117"/>
      <c r="E628" s="117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</row>
    <row r="629" spans="2:18">
      <c r="B629" s="117"/>
      <c r="C629" s="117"/>
      <c r="D629" s="117"/>
      <c r="E629" s="117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</row>
    <row r="630" spans="2:18">
      <c r="B630" s="117"/>
      <c r="C630" s="117"/>
      <c r="D630" s="117"/>
      <c r="E630" s="117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</row>
    <row r="631" spans="2:18">
      <c r="B631" s="117"/>
      <c r="C631" s="117"/>
      <c r="D631" s="117"/>
      <c r="E631" s="117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</row>
    <row r="632" spans="2:18">
      <c r="B632" s="117"/>
      <c r="C632" s="117"/>
      <c r="D632" s="117"/>
      <c r="E632" s="117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</row>
    <row r="633" spans="2:18">
      <c r="B633" s="117"/>
      <c r="C633" s="117"/>
      <c r="D633" s="117"/>
      <c r="E633" s="117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</row>
    <row r="634" spans="2:18">
      <c r="B634" s="117"/>
      <c r="C634" s="117"/>
      <c r="D634" s="117"/>
      <c r="E634" s="117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</row>
    <row r="635" spans="2:18">
      <c r="B635" s="117"/>
      <c r="C635" s="117"/>
      <c r="D635" s="117"/>
      <c r="E635" s="117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</row>
    <row r="636" spans="2:18">
      <c r="B636" s="117"/>
      <c r="C636" s="117"/>
      <c r="D636" s="117"/>
      <c r="E636" s="117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</row>
    <row r="637" spans="2:18">
      <c r="B637" s="117"/>
      <c r="C637" s="117"/>
      <c r="D637" s="117"/>
      <c r="E637" s="117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</row>
    <row r="638" spans="2:18">
      <c r="B638" s="117"/>
      <c r="C638" s="117"/>
      <c r="D638" s="117"/>
      <c r="E638" s="117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</row>
    <row r="639" spans="2:18">
      <c r="B639" s="117"/>
      <c r="C639" s="117"/>
      <c r="D639" s="117"/>
      <c r="E639" s="117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</row>
    <row r="640" spans="2:18">
      <c r="B640" s="117"/>
      <c r="C640" s="117"/>
      <c r="D640" s="117"/>
      <c r="E640" s="117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</row>
    <row r="641" spans="2:18">
      <c r="B641" s="117"/>
      <c r="C641" s="117"/>
      <c r="D641" s="117"/>
      <c r="E641" s="117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</row>
    <row r="642" spans="2:18">
      <c r="B642" s="117"/>
      <c r="C642" s="117"/>
      <c r="D642" s="117"/>
      <c r="E642" s="117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</row>
    <row r="643" spans="2:18">
      <c r="B643" s="117"/>
      <c r="C643" s="117"/>
      <c r="D643" s="117"/>
      <c r="E643" s="117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</row>
    <row r="644" spans="2:18">
      <c r="B644" s="117"/>
      <c r="C644" s="117"/>
      <c r="D644" s="117"/>
      <c r="E644" s="117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</row>
    <row r="645" spans="2:18">
      <c r="B645" s="117"/>
      <c r="C645" s="117"/>
      <c r="D645" s="117"/>
      <c r="E645" s="117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</row>
    <row r="646" spans="2:18">
      <c r="B646" s="117"/>
      <c r="C646" s="117"/>
      <c r="D646" s="117"/>
      <c r="E646" s="117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</row>
    <row r="647" spans="2:18">
      <c r="B647" s="117"/>
      <c r="C647" s="117"/>
      <c r="D647" s="117"/>
      <c r="E647" s="117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</row>
    <row r="648" spans="2:18">
      <c r="B648" s="117"/>
      <c r="C648" s="117"/>
      <c r="D648" s="117"/>
      <c r="E648" s="117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</row>
    <row r="649" spans="2:18">
      <c r="B649" s="117"/>
      <c r="C649" s="117"/>
      <c r="D649" s="117"/>
      <c r="E649" s="117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</row>
    <row r="650" spans="2:18">
      <c r="B650" s="117"/>
      <c r="C650" s="117"/>
      <c r="D650" s="117"/>
      <c r="E650" s="117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</row>
    <row r="651" spans="2:18">
      <c r="B651" s="117"/>
      <c r="C651" s="117"/>
      <c r="D651" s="117"/>
      <c r="E651" s="117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</row>
    <row r="652" spans="2:18">
      <c r="B652" s="117"/>
      <c r="C652" s="117"/>
      <c r="D652" s="117"/>
      <c r="E652" s="117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</row>
    <row r="653" spans="2:18">
      <c r="B653" s="117"/>
      <c r="C653" s="117"/>
      <c r="D653" s="117"/>
      <c r="E653" s="117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</row>
    <row r="654" spans="2:18">
      <c r="B654" s="117"/>
      <c r="C654" s="117"/>
      <c r="D654" s="117"/>
      <c r="E654" s="117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</row>
    <row r="655" spans="2:18">
      <c r="B655" s="117"/>
      <c r="C655" s="117"/>
      <c r="D655" s="117"/>
      <c r="E655" s="117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</row>
    <row r="656" spans="2:18">
      <c r="B656" s="117"/>
      <c r="C656" s="117"/>
      <c r="D656" s="117"/>
      <c r="E656" s="117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</row>
    <row r="657" spans="2:18">
      <c r="B657" s="117"/>
      <c r="C657" s="117"/>
      <c r="D657" s="117"/>
      <c r="E657" s="117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</row>
    <row r="658" spans="2:18">
      <c r="B658" s="117"/>
      <c r="C658" s="117"/>
      <c r="D658" s="117"/>
      <c r="E658" s="117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</row>
    <row r="659" spans="2:18">
      <c r="B659" s="117"/>
      <c r="C659" s="117"/>
      <c r="D659" s="117"/>
      <c r="E659" s="117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</row>
    <row r="660" spans="2:18">
      <c r="B660" s="117"/>
      <c r="C660" s="117"/>
      <c r="D660" s="117"/>
      <c r="E660" s="117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</row>
    <row r="661" spans="2:18">
      <c r="B661" s="117"/>
      <c r="C661" s="117"/>
      <c r="D661" s="117"/>
      <c r="E661" s="117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</row>
    <row r="662" spans="2:18">
      <c r="B662" s="117"/>
      <c r="C662" s="117"/>
      <c r="D662" s="117"/>
      <c r="E662" s="117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</row>
    <row r="663" spans="2:18">
      <c r="B663" s="117"/>
      <c r="C663" s="117"/>
      <c r="D663" s="117"/>
      <c r="E663" s="117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</row>
    <row r="664" spans="2:18">
      <c r="B664" s="117"/>
      <c r="C664" s="117"/>
      <c r="D664" s="117"/>
      <c r="E664" s="117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</row>
    <row r="665" spans="2:18">
      <c r="B665" s="117"/>
      <c r="C665" s="117"/>
      <c r="D665" s="117"/>
      <c r="E665" s="117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</row>
    <row r="666" spans="2:18">
      <c r="B666" s="117"/>
      <c r="C666" s="117"/>
      <c r="D666" s="117"/>
      <c r="E666" s="117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</row>
    <row r="667" spans="2:18">
      <c r="B667" s="117"/>
      <c r="C667" s="117"/>
      <c r="D667" s="117"/>
      <c r="E667" s="117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</row>
    <row r="668" spans="2:18">
      <c r="B668" s="117"/>
      <c r="C668" s="117"/>
      <c r="D668" s="117"/>
      <c r="E668" s="117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</row>
    <row r="669" spans="2:18">
      <c r="B669" s="117"/>
      <c r="C669" s="117"/>
      <c r="D669" s="117"/>
      <c r="E669" s="117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</row>
    <row r="670" spans="2:18">
      <c r="B670" s="117"/>
      <c r="C670" s="117"/>
      <c r="D670" s="117"/>
      <c r="E670" s="117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</row>
    <row r="671" spans="2:18">
      <c r="B671" s="117"/>
      <c r="C671" s="117"/>
      <c r="D671" s="117"/>
      <c r="E671" s="117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</row>
    <row r="672" spans="2:18">
      <c r="B672" s="117"/>
      <c r="C672" s="117"/>
      <c r="D672" s="117"/>
      <c r="E672" s="117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</row>
    <row r="673" spans="2:18">
      <c r="B673" s="117"/>
      <c r="C673" s="117"/>
      <c r="D673" s="117"/>
      <c r="E673" s="117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</row>
    <row r="674" spans="2:18">
      <c r="B674" s="117"/>
      <c r="C674" s="117"/>
      <c r="D674" s="117"/>
      <c r="E674" s="117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</row>
    <row r="675" spans="2:18">
      <c r="B675" s="117"/>
      <c r="C675" s="117"/>
      <c r="D675" s="117"/>
      <c r="E675" s="117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</row>
    <row r="676" spans="2:18">
      <c r="B676" s="117"/>
      <c r="C676" s="117"/>
      <c r="D676" s="117"/>
      <c r="E676" s="117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</row>
    <row r="677" spans="2:18">
      <c r="B677" s="117"/>
      <c r="C677" s="117"/>
      <c r="D677" s="117"/>
      <c r="E677" s="117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</row>
    <row r="678" spans="2:18">
      <c r="B678" s="117"/>
      <c r="C678" s="117"/>
      <c r="D678" s="117"/>
      <c r="E678" s="117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</row>
    <row r="679" spans="2:18">
      <c r="B679" s="117"/>
      <c r="C679" s="117"/>
      <c r="D679" s="117"/>
      <c r="E679" s="117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</row>
    <row r="680" spans="2:18">
      <c r="B680" s="117"/>
      <c r="C680" s="117"/>
      <c r="D680" s="117"/>
      <c r="E680" s="117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</row>
    <row r="681" spans="2:18">
      <c r="B681" s="117"/>
      <c r="C681" s="117"/>
      <c r="D681" s="117"/>
      <c r="E681" s="117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</row>
    <row r="682" spans="2:18">
      <c r="B682" s="117"/>
      <c r="C682" s="117"/>
      <c r="D682" s="117"/>
      <c r="E682" s="117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</row>
    <row r="683" spans="2:18">
      <c r="B683" s="117"/>
      <c r="C683" s="117"/>
      <c r="D683" s="117"/>
      <c r="E683" s="117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</row>
    <row r="684" spans="2:18">
      <c r="B684" s="117"/>
      <c r="C684" s="117"/>
      <c r="D684" s="117"/>
      <c r="E684" s="117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</row>
    <row r="685" spans="2:18">
      <c r="B685" s="117"/>
      <c r="C685" s="117"/>
      <c r="D685" s="117"/>
      <c r="E685" s="117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</row>
    <row r="686" spans="2:18">
      <c r="B686" s="117"/>
      <c r="C686" s="117"/>
      <c r="D686" s="117"/>
      <c r="E686" s="117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</row>
    <row r="687" spans="2:18">
      <c r="B687" s="117"/>
      <c r="C687" s="117"/>
      <c r="D687" s="117"/>
      <c r="E687" s="117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</row>
    <row r="688" spans="2:18">
      <c r="B688" s="117"/>
      <c r="C688" s="117"/>
      <c r="D688" s="117"/>
      <c r="E688" s="117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</row>
    <row r="689" spans="2:18">
      <c r="B689" s="117"/>
      <c r="C689" s="117"/>
      <c r="D689" s="117"/>
      <c r="E689" s="117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</row>
    <row r="690" spans="2:18">
      <c r="B690" s="117"/>
      <c r="C690" s="117"/>
      <c r="D690" s="117"/>
      <c r="E690" s="117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</row>
    <row r="691" spans="2:18">
      <c r="B691" s="117"/>
      <c r="C691" s="117"/>
      <c r="D691" s="117"/>
      <c r="E691" s="117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</row>
    <row r="692" spans="2:18">
      <c r="B692" s="117"/>
      <c r="C692" s="117"/>
      <c r="D692" s="117"/>
      <c r="E692" s="117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</row>
    <row r="693" spans="2:18">
      <c r="B693" s="117"/>
      <c r="C693" s="117"/>
      <c r="D693" s="117"/>
      <c r="E693" s="117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</row>
    <row r="694" spans="2:18">
      <c r="B694" s="117"/>
      <c r="C694" s="117"/>
      <c r="D694" s="117"/>
      <c r="E694" s="117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</row>
    <row r="695" spans="2:18">
      <c r="B695" s="117"/>
      <c r="C695" s="117"/>
      <c r="D695" s="117"/>
      <c r="E695" s="117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</row>
    <row r="696" spans="2:18">
      <c r="B696" s="117"/>
      <c r="C696" s="117"/>
      <c r="D696" s="117"/>
      <c r="E696" s="117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</row>
    <row r="697" spans="2:18">
      <c r="B697" s="117"/>
      <c r="C697" s="117"/>
      <c r="D697" s="117"/>
      <c r="E697" s="117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</row>
    <row r="698" spans="2:18">
      <c r="B698" s="117"/>
      <c r="C698" s="117"/>
      <c r="D698" s="117"/>
      <c r="E698" s="117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</row>
    <row r="699" spans="2:18">
      <c r="B699" s="117"/>
      <c r="C699" s="117"/>
      <c r="D699" s="117"/>
      <c r="E699" s="117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</row>
    <row r="700" spans="2:18">
      <c r="B700" s="117"/>
      <c r="C700" s="117"/>
      <c r="D700" s="117"/>
      <c r="E700" s="117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</row>
    <row r="701" spans="2:18">
      <c r="B701" s="117"/>
      <c r="C701" s="117"/>
      <c r="D701" s="117"/>
      <c r="E701" s="117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</row>
    <row r="702" spans="2:18">
      <c r="B702" s="117"/>
      <c r="C702" s="117"/>
      <c r="D702" s="117"/>
      <c r="E702" s="117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</row>
    <row r="703" spans="2:18">
      <c r="B703" s="117"/>
      <c r="C703" s="117"/>
      <c r="D703" s="117"/>
      <c r="E703" s="117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</row>
    <row r="704" spans="2:18">
      <c r="B704" s="117"/>
      <c r="C704" s="117"/>
      <c r="D704" s="117"/>
      <c r="E704" s="117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</row>
    <row r="705" spans="2:18">
      <c r="B705" s="117"/>
      <c r="C705" s="117"/>
      <c r="D705" s="117"/>
      <c r="E705" s="117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</row>
    <row r="706" spans="2:18">
      <c r="B706" s="117"/>
      <c r="C706" s="117"/>
      <c r="D706" s="117"/>
      <c r="E706" s="117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</row>
    <row r="707" spans="2:18">
      <c r="B707" s="117"/>
      <c r="C707" s="117"/>
      <c r="D707" s="117"/>
      <c r="E707" s="117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</row>
    <row r="708" spans="2:18">
      <c r="B708" s="117"/>
      <c r="C708" s="117"/>
      <c r="D708" s="117"/>
      <c r="E708" s="117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</row>
    <row r="709" spans="2:18">
      <c r="B709" s="117"/>
      <c r="C709" s="117"/>
      <c r="D709" s="117"/>
      <c r="E709" s="117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</row>
    <row r="710" spans="2:18">
      <c r="B710" s="117"/>
      <c r="C710" s="117"/>
      <c r="D710" s="117"/>
      <c r="E710" s="117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</row>
    <row r="711" spans="2:18">
      <c r="B711" s="117"/>
      <c r="C711" s="117"/>
      <c r="D711" s="117"/>
      <c r="E711" s="117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</row>
    <row r="712" spans="2:18">
      <c r="B712" s="117"/>
      <c r="C712" s="117"/>
      <c r="D712" s="117"/>
      <c r="E712" s="117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</row>
    <row r="713" spans="2:18">
      <c r="B713" s="117"/>
      <c r="C713" s="117"/>
      <c r="D713" s="117"/>
      <c r="E713" s="117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</row>
    <row r="714" spans="2:18">
      <c r="B714" s="117"/>
      <c r="C714" s="117"/>
      <c r="D714" s="117"/>
      <c r="E714" s="117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</row>
    <row r="715" spans="2:18">
      <c r="B715" s="117"/>
      <c r="C715" s="117"/>
      <c r="D715" s="117"/>
      <c r="E715" s="117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</row>
    <row r="716" spans="2:18">
      <c r="B716" s="117"/>
      <c r="C716" s="117"/>
      <c r="D716" s="117"/>
      <c r="E716" s="117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</row>
    <row r="717" spans="2:18">
      <c r="B717" s="117"/>
      <c r="C717" s="117"/>
      <c r="D717" s="117"/>
      <c r="E717" s="117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</row>
    <row r="718" spans="2:18">
      <c r="B718" s="117"/>
      <c r="C718" s="117"/>
      <c r="D718" s="117"/>
      <c r="E718" s="117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</row>
    <row r="719" spans="2:18">
      <c r="B719" s="117"/>
      <c r="C719" s="117"/>
      <c r="D719" s="117"/>
      <c r="E719" s="117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</row>
    <row r="720" spans="2:18">
      <c r="B720" s="117"/>
      <c r="C720" s="117"/>
      <c r="D720" s="117"/>
      <c r="E720" s="117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</row>
    <row r="721" spans="2:18">
      <c r="B721" s="117"/>
      <c r="C721" s="117"/>
      <c r="D721" s="117"/>
      <c r="E721" s="117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</row>
    <row r="722" spans="2:18">
      <c r="B722" s="117"/>
      <c r="C722" s="117"/>
      <c r="D722" s="117"/>
      <c r="E722" s="117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</row>
    <row r="723" spans="2:18">
      <c r="B723" s="117"/>
      <c r="C723" s="117"/>
      <c r="D723" s="117"/>
      <c r="E723" s="117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</row>
    <row r="724" spans="2:18">
      <c r="B724" s="117"/>
      <c r="C724" s="117"/>
      <c r="D724" s="117"/>
      <c r="E724" s="117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</row>
    <row r="725" spans="2:18">
      <c r="B725" s="117"/>
      <c r="C725" s="117"/>
      <c r="D725" s="117"/>
      <c r="E725" s="117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</row>
    <row r="726" spans="2:18">
      <c r="B726" s="117"/>
      <c r="C726" s="117"/>
      <c r="D726" s="117"/>
      <c r="E726" s="117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</row>
    <row r="727" spans="2:18">
      <c r="B727" s="117"/>
      <c r="C727" s="117"/>
      <c r="D727" s="117"/>
      <c r="E727" s="117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</row>
    <row r="728" spans="2:18">
      <c r="B728" s="117"/>
      <c r="C728" s="117"/>
      <c r="D728" s="117"/>
      <c r="E728" s="117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</row>
    <row r="729" spans="2:18">
      <c r="B729" s="117"/>
      <c r="C729" s="117"/>
      <c r="D729" s="117"/>
      <c r="E729" s="117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</row>
    <row r="730" spans="2:18">
      <c r="B730" s="117"/>
      <c r="C730" s="117"/>
      <c r="D730" s="117"/>
      <c r="E730" s="117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</row>
    <row r="731" spans="2:18">
      <c r="B731" s="117"/>
      <c r="C731" s="117"/>
      <c r="D731" s="117"/>
      <c r="E731" s="117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</row>
    <row r="732" spans="2:18">
      <c r="B732" s="117"/>
      <c r="C732" s="117"/>
      <c r="D732" s="117"/>
      <c r="E732" s="117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</row>
    <row r="733" spans="2:18">
      <c r="B733" s="117"/>
      <c r="C733" s="117"/>
      <c r="D733" s="117"/>
      <c r="E733" s="117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</row>
    <row r="734" spans="2:18">
      <c r="B734" s="117"/>
      <c r="C734" s="117"/>
      <c r="D734" s="117"/>
      <c r="E734" s="117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</row>
    <row r="735" spans="2:18">
      <c r="B735" s="117"/>
      <c r="C735" s="117"/>
      <c r="D735" s="117"/>
      <c r="E735" s="117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</row>
    <row r="736" spans="2:18">
      <c r="B736" s="117"/>
      <c r="C736" s="117"/>
      <c r="D736" s="117"/>
      <c r="E736" s="117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</row>
    <row r="737" spans="2:18">
      <c r="B737" s="117"/>
      <c r="C737" s="117"/>
      <c r="D737" s="117"/>
      <c r="E737" s="117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</row>
    <row r="738" spans="2:18">
      <c r="B738" s="117"/>
      <c r="C738" s="117"/>
      <c r="D738" s="117"/>
      <c r="E738" s="117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</row>
    <row r="739" spans="2:18">
      <c r="B739" s="117"/>
      <c r="C739" s="117"/>
      <c r="D739" s="117"/>
      <c r="E739" s="117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</row>
    <row r="740" spans="2:18">
      <c r="B740" s="117"/>
      <c r="C740" s="117"/>
      <c r="D740" s="117"/>
      <c r="E740" s="117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</row>
    <row r="741" spans="2:18">
      <c r="B741" s="117"/>
      <c r="C741" s="117"/>
      <c r="D741" s="117"/>
      <c r="E741" s="117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</row>
    <row r="742" spans="2:18">
      <c r="B742" s="117"/>
      <c r="C742" s="117"/>
      <c r="D742" s="117"/>
      <c r="E742" s="117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</row>
    <row r="743" spans="2:18">
      <c r="B743" s="117"/>
      <c r="C743" s="117"/>
      <c r="D743" s="117"/>
      <c r="E743" s="117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</row>
    <row r="744" spans="2:18">
      <c r="B744" s="117"/>
      <c r="C744" s="117"/>
      <c r="D744" s="117"/>
      <c r="E744" s="117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</row>
    <row r="745" spans="2:18">
      <c r="B745" s="117"/>
      <c r="C745" s="117"/>
      <c r="D745" s="117"/>
      <c r="E745" s="117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</row>
    <row r="746" spans="2:18">
      <c r="B746" s="117"/>
      <c r="C746" s="117"/>
      <c r="D746" s="117"/>
      <c r="E746" s="117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</row>
    <row r="747" spans="2:18">
      <c r="B747" s="117"/>
      <c r="C747" s="117"/>
      <c r="D747" s="117"/>
      <c r="E747" s="117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</row>
    <row r="748" spans="2:18">
      <c r="B748" s="117"/>
      <c r="C748" s="117"/>
      <c r="D748" s="117"/>
      <c r="E748" s="117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</row>
    <row r="749" spans="2:18">
      <c r="B749" s="117"/>
      <c r="C749" s="117"/>
      <c r="D749" s="117"/>
      <c r="E749" s="117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</row>
    <row r="750" spans="2:18">
      <c r="B750" s="117"/>
      <c r="C750" s="117"/>
      <c r="D750" s="117"/>
      <c r="E750" s="117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</row>
    <row r="751" spans="2:18">
      <c r="B751" s="117"/>
      <c r="C751" s="117"/>
      <c r="D751" s="117"/>
      <c r="E751" s="117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</row>
    <row r="752" spans="2:18">
      <c r="B752" s="117"/>
      <c r="C752" s="117"/>
      <c r="D752" s="117"/>
      <c r="E752" s="117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</row>
    <row r="753" spans="2:18">
      <c r="B753" s="117"/>
      <c r="C753" s="117"/>
      <c r="D753" s="117"/>
      <c r="E753" s="117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</row>
    <row r="754" spans="2:18">
      <c r="B754" s="117"/>
      <c r="C754" s="117"/>
      <c r="D754" s="117"/>
      <c r="E754" s="117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</row>
    <row r="755" spans="2:18">
      <c r="B755" s="117"/>
      <c r="C755" s="117"/>
      <c r="D755" s="117"/>
      <c r="E755" s="117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</row>
    <row r="756" spans="2:18">
      <c r="B756" s="117"/>
      <c r="C756" s="117"/>
      <c r="D756" s="117"/>
      <c r="E756" s="117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</row>
    <row r="757" spans="2:18">
      <c r="B757" s="117"/>
      <c r="C757" s="117"/>
      <c r="D757" s="117"/>
      <c r="E757" s="117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</row>
    <row r="758" spans="2:18">
      <c r="B758" s="117"/>
      <c r="C758" s="117"/>
      <c r="D758" s="117"/>
      <c r="E758" s="117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</row>
    <row r="759" spans="2:18">
      <c r="B759" s="117"/>
      <c r="C759" s="117"/>
      <c r="D759" s="117"/>
      <c r="E759" s="117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</row>
    <row r="760" spans="2:18">
      <c r="B760" s="117"/>
      <c r="C760" s="117"/>
      <c r="D760" s="117"/>
      <c r="E760" s="117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</row>
    <row r="761" spans="2:18">
      <c r="B761" s="117"/>
      <c r="C761" s="117"/>
      <c r="D761" s="117"/>
      <c r="E761" s="117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</row>
    <row r="762" spans="2:18">
      <c r="B762" s="117"/>
      <c r="C762" s="117"/>
      <c r="D762" s="117"/>
      <c r="E762" s="117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</row>
    <row r="763" spans="2:18">
      <c r="B763" s="117"/>
      <c r="C763" s="117"/>
      <c r="D763" s="117"/>
      <c r="E763" s="117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</row>
    <row r="764" spans="2:18">
      <c r="B764" s="117"/>
      <c r="C764" s="117"/>
      <c r="D764" s="117"/>
      <c r="E764" s="117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</row>
    <row r="765" spans="2:18">
      <c r="B765" s="117"/>
      <c r="C765" s="117"/>
      <c r="D765" s="117"/>
      <c r="E765" s="117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</row>
    <row r="766" spans="2:18">
      <c r="B766" s="117"/>
      <c r="C766" s="117"/>
      <c r="D766" s="117"/>
      <c r="E766" s="117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</row>
    <row r="767" spans="2:18">
      <c r="B767" s="117"/>
      <c r="C767" s="117"/>
      <c r="D767" s="117"/>
      <c r="E767" s="117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</row>
    <row r="768" spans="2:18">
      <c r="B768" s="117"/>
      <c r="C768" s="117"/>
      <c r="D768" s="117"/>
      <c r="E768" s="117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</row>
    <row r="769" spans="2:18">
      <c r="B769" s="117"/>
      <c r="C769" s="117"/>
      <c r="D769" s="117"/>
      <c r="E769" s="117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</row>
    <row r="770" spans="2:18">
      <c r="B770" s="117"/>
      <c r="C770" s="117"/>
      <c r="D770" s="117"/>
      <c r="E770" s="117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</row>
    <row r="771" spans="2:18">
      <c r="B771" s="117"/>
      <c r="C771" s="117"/>
      <c r="D771" s="117"/>
      <c r="E771" s="117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</row>
    <row r="772" spans="2:18">
      <c r="B772" s="117"/>
      <c r="C772" s="117"/>
      <c r="D772" s="117"/>
      <c r="E772" s="117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  <c r="R772" s="118"/>
    </row>
    <row r="773" spans="2:18">
      <c r="B773" s="117"/>
      <c r="C773" s="117"/>
      <c r="D773" s="117"/>
      <c r="E773" s="117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</row>
    <row r="774" spans="2:18">
      <c r="B774" s="117"/>
      <c r="C774" s="117"/>
      <c r="D774" s="117"/>
      <c r="E774" s="117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</row>
    <row r="775" spans="2:18">
      <c r="B775" s="117"/>
      <c r="C775" s="117"/>
      <c r="D775" s="117"/>
      <c r="E775" s="117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</row>
    <row r="776" spans="2:18">
      <c r="B776" s="117"/>
      <c r="C776" s="117"/>
      <c r="D776" s="117"/>
      <c r="E776" s="117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</row>
    <row r="777" spans="2:18">
      <c r="B777" s="117"/>
      <c r="C777" s="117"/>
      <c r="D777" s="117"/>
      <c r="E777" s="117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</row>
    <row r="778" spans="2:18">
      <c r="B778" s="117"/>
      <c r="C778" s="117"/>
      <c r="D778" s="117"/>
      <c r="E778" s="117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</row>
    <row r="779" spans="2:18">
      <c r="B779" s="117"/>
      <c r="C779" s="117"/>
      <c r="D779" s="117"/>
      <c r="E779" s="117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</row>
    <row r="780" spans="2:18">
      <c r="B780" s="117"/>
      <c r="C780" s="117"/>
      <c r="D780" s="117"/>
      <c r="E780" s="117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</row>
    <row r="781" spans="2:18">
      <c r="B781" s="117"/>
      <c r="C781" s="117"/>
      <c r="D781" s="117"/>
      <c r="E781" s="117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</row>
    <row r="782" spans="2:18">
      <c r="B782" s="117"/>
      <c r="C782" s="117"/>
      <c r="D782" s="117"/>
      <c r="E782" s="117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</row>
    <row r="783" spans="2:18">
      <c r="B783" s="117"/>
      <c r="C783" s="117"/>
      <c r="D783" s="117"/>
      <c r="E783" s="117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</row>
    <row r="784" spans="2:18">
      <c r="B784" s="117"/>
      <c r="C784" s="117"/>
      <c r="D784" s="117"/>
      <c r="E784" s="117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</row>
    <row r="785" spans="2:18">
      <c r="B785" s="117"/>
      <c r="C785" s="117"/>
      <c r="D785" s="117"/>
      <c r="E785" s="117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</row>
    <row r="786" spans="2:18">
      <c r="B786" s="117"/>
      <c r="C786" s="117"/>
      <c r="D786" s="117"/>
      <c r="E786" s="117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</row>
    <row r="787" spans="2:18">
      <c r="B787" s="117"/>
      <c r="C787" s="117"/>
      <c r="D787" s="117"/>
      <c r="E787" s="117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</row>
    <row r="788" spans="2:18">
      <c r="B788" s="117"/>
      <c r="C788" s="117"/>
      <c r="D788" s="117"/>
      <c r="E788" s="117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</row>
    <row r="789" spans="2:18">
      <c r="B789" s="117"/>
      <c r="C789" s="117"/>
      <c r="D789" s="117"/>
      <c r="E789" s="117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</row>
    <row r="790" spans="2:18">
      <c r="B790" s="117"/>
      <c r="C790" s="117"/>
      <c r="D790" s="117"/>
      <c r="E790" s="117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</row>
    <row r="791" spans="2:18">
      <c r="B791" s="117"/>
      <c r="C791" s="117"/>
      <c r="D791" s="117"/>
      <c r="E791" s="117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</row>
    <row r="792" spans="2:18">
      <c r="B792" s="117"/>
      <c r="C792" s="117"/>
      <c r="D792" s="117"/>
      <c r="E792" s="117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</row>
    <row r="793" spans="2:18">
      <c r="B793" s="117"/>
      <c r="C793" s="117"/>
      <c r="D793" s="117"/>
      <c r="E793" s="117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</row>
    <row r="794" spans="2:18">
      <c r="B794" s="117"/>
      <c r="C794" s="117"/>
      <c r="D794" s="117"/>
      <c r="E794" s="117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  <c r="R794" s="118"/>
    </row>
    <row r="795" spans="2:18">
      <c r="B795" s="117"/>
      <c r="C795" s="117"/>
      <c r="D795" s="117"/>
      <c r="E795" s="117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  <c r="R795" s="118"/>
    </row>
    <row r="796" spans="2:18">
      <c r="B796" s="117"/>
      <c r="C796" s="117"/>
      <c r="D796" s="117"/>
      <c r="E796" s="117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  <c r="R796" s="118"/>
    </row>
    <row r="797" spans="2:18">
      <c r="B797" s="117"/>
      <c r="C797" s="117"/>
      <c r="D797" s="117"/>
      <c r="E797" s="117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  <c r="R797" s="118"/>
    </row>
    <row r="798" spans="2:18">
      <c r="B798" s="117"/>
      <c r="C798" s="117"/>
      <c r="D798" s="117"/>
      <c r="E798" s="117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</row>
    <row r="799" spans="2:18">
      <c r="B799" s="117"/>
      <c r="C799" s="117"/>
      <c r="D799" s="117"/>
      <c r="E799" s="117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</row>
    <row r="800" spans="2:18">
      <c r="B800" s="117"/>
      <c r="C800" s="117"/>
      <c r="D800" s="117"/>
      <c r="E800" s="117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  <c r="R800" s="118"/>
    </row>
    <row r="801" spans="2:18">
      <c r="B801" s="117"/>
      <c r="C801" s="117"/>
      <c r="D801" s="117"/>
      <c r="E801" s="117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</row>
    <row r="802" spans="2:18">
      <c r="B802" s="117"/>
      <c r="C802" s="117"/>
      <c r="D802" s="117"/>
      <c r="E802" s="117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</row>
    <row r="803" spans="2:18">
      <c r="B803" s="117"/>
      <c r="C803" s="117"/>
      <c r="D803" s="117"/>
      <c r="E803" s="117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</row>
    <row r="804" spans="2:18">
      <c r="B804" s="117"/>
      <c r="C804" s="117"/>
      <c r="D804" s="117"/>
      <c r="E804" s="117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</row>
    <row r="805" spans="2:18">
      <c r="B805" s="117"/>
      <c r="C805" s="117"/>
      <c r="D805" s="117"/>
      <c r="E805" s="117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</row>
    <row r="806" spans="2:18">
      <c r="B806" s="117"/>
      <c r="C806" s="117"/>
      <c r="D806" s="117"/>
      <c r="E806" s="117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  <c r="R806" s="118"/>
    </row>
    <row r="807" spans="2:18">
      <c r="B807" s="117"/>
      <c r="C807" s="117"/>
      <c r="D807" s="117"/>
      <c r="E807" s="117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  <c r="R807" s="118"/>
    </row>
    <row r="808" spans="2:18">
      <c r="B808" s="117"/>
      <c r="C808" s="117"/>
      <c r="D808" s="117"/>
      <c r="E808" s="117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</row>
    <row r="809" spans="2:18">
      <c r="B809" s="117"/>
      <c r="C809" s="117"/>
      <c r="D809" s="117"/>
      <c r="E809" s="117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</row>
    <row r="810" spans="2:18">
      <c r="B810" s="117"/>
      <c r="C810" s="117"/>
      <c r="D810" s="117"/>
      <c r="E810" s="117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</row>
    <row r="811" spans="2:18">
      <c r="B811" s="117"/>
      <c r="C811" s="117"/>
      <c r="D811" s="117"/>
      <c r="E811" s="117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</row>
    <row r="812" spans="2:18">
      <c r="B812" s="117"/>
      <c r="C812" s="117"/>
      <c r="D812" s="117"/>
      <c r="E812" s="117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</row>
    <row r="813" spans="2:18">
      <c r="B813" s="117"/>
      <c r="C813" s="117"/>
      <c r="D813" s="117"/>
      <c r="E813" s="117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</row>
    <row r="814" spans="2:18">
      <c r="B814" s="117"/>
      <c r="C814" s="117"/>
      <c r="D814" s="117"/>
      <c r="E814" s="117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</row>
    <row r="815" spans="2:18">
      <c r="B815" s="117"/>
      <c r="C815" s="117"/>
      <c r="D815" s="117"/>
      <c r="E815" s="117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</row>
    <row r="816" spans="2:18">
      <c r="B816" s="117"/>
      <c r="C816" s="117"/>
      <c r="D816" s="117"/>
      <c r="E816" s="117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</row>
    <row r="817" spans="2:18">
      <c r="B817" s="117"/>
      <c r="C817" s="117"/>
      <c r="D817" s="117"/>
      <c r="E817" s="117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</row>
    <row r="818" spans="2:18">
      <c r="B818" s="117"/>
      <c r="C818" s="117"/>
      <c r="D818" s="117"/>
      <c r="E818" s="117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  <c r="R818" s="118"/>
    </row>
    <row r="819" spans="2:18">
      <c r="B819" s="117"/>
      <c r="C819" s="117"/>
      <c r="D819" s="117"/>
      <c r="E819" s="117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</row>
    <row r="820" spans="2:18">
      <c r="B820" s="117"/>
      <c r="C820" s="117"/>
      <c r="D820" s="117"/>
      <c r="E820" s="117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</row>
    <row r="821" spans="2:18">
      <c r="B821" s="117"/>
      <c r="C821" s="117"/>
      <c r="D821" s="117"/>
      <c r="E821" s="117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</row>
    <row r="822" spans="2:18">
      <c r="B822" s="117"/>
      <c r="C822" s="117"/>
      <c r="D822" s="117"/>
      <c r="E822" s="117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</row>
    <row r="823" spans="2:18">
      <c r="B823" s="117"/>
      <c r="C823" s="117"/>
      <c r="D823" s="117"/>
      <c r="E823" s="117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</row>
    <row r="824" spans="2:18">
      <c r="B824" s="117"/>
      <c r="C824" s="117"/>
      <c r="D824" s="117"/>
      <c r="E824" s="117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</row>
    <row r="825" spans="2:18">
      <c r="B825" s="117"/>
      <c r="C825" s="117"/>
      <c r="D825" s="117"/>
      <c r="E825" s="117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</row>
    <row r="826" spans="2:18">
      <c r="B826" s="117"/>
      <c r="C826" s="117"/>
      <c r="D826" s="117"/>
      <c r="E826" s="117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</row>
    <row r="827" spans="2:18">
      <c r="B827" s="117"/>
      <c r="C827" s="117"/>
      <c r="D827" s="117"/>
      <c r="E827" s="117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</row>
    <row r="828" spans="2:18">
      <c r="B828" s="117"/>
      <c r="C828" s="117"/>
      <c r="D828" s="117"/>
      <c r="E828" s="117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</row>
    <row r="829" spans="2:18">
      <c r="B829" s="117"/>
      <c r="C829" s="117"/>
      <c r="D829" s="117"/>
      <c r="E829" s="117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</row>
    <row r="830" spans="2:18">
      <c r="B830" s="117"/>
      <c r="C830" s="117"/>
      <c r="D830" s="117"/>
      <c r="E830" s="117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</row>
    <row r="831" spans="2:18">
      <c r="B831" s="117"/>
      <c r="C831" s="117"/>
      <c r="D831" s="117"/>
      <c r="E831" s="117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  <c r="R831" s="118"/>
    </row>
    <row r="832" spans="2:18">
      <c r="B832" s="117"/>
      <c r="C832" s="117"/>
      <c r="D832" s="117"/>
      <c r="E832" s="117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</row>
    <row r="833" spans="2:18">
      <c r="B833" s="117"/>
      <c r="C833" s="117"/>
      <c r="D833" s="117"/>
      <c r="E833" s="117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  <c r="R833" s="118"/>
    </row>
    <row r="834" spans="2:18">
      <c r="B834" s="117"/>
      <c r="C834" s="117"/>
      <c r="D834" s="117"/>
      <c r="E834" s="117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</row>
    <row r="835" spans="2:18">
      <c r="B835" s="117"/>
      <c r="C835" s="117"/>
      <c r="D835" s="117"/>
      <c r="E835" s="117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</row>
    <row r="836" spans="2:18">
      <c r="B836" s="117"/>
      <c r="C836" s="117"/>
      <c r="D836" s="117"/>
      <c r="E836" s="117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</row>
    <row r="837" spans="2:18">
      <c r="B837" s="117"/>
      <c r="C837" s="117"/>
      <c r="D837" s="117"/>
      <c r="E837" s="117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</row>
    <row r="838" spans="2:18">
      <c r="B838" s="117"/>
      <c r="C838" s="117"/>
      <c r="D838" s="117"/>
      <c r="E838" s="117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</row>
    <row r="839" spans="2:18">
      <c r="B839" s="117"/>
      <c r="C839" s="117"/>
      <c r="D839" s="117"/>
      <c r="E839" s="117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</row>
    <row r="840" spans="2:18">
      <c r="B840" s="117"/>
      <c r="C840" s="117"/>
      <c r="D840" s="117"/>
      <c r="E840" s="117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</row>
    <row r="841" spans="2:18">
      <c r="B841" s="117"/>
      <c r="C841" s="117"/>
      <c r="D841" s="117"/>
      <c r="E841" s="117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</row>
    <row r="842" spans="2:18">
      <c r="B842" s="117"/>
      <c r="C842" s="117"/>
      <c r="D842" s="117"/>
      <c r="E842" s="117"/>
      <c r="F842" s="118"/>
      <c r="G842" s="118"/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  <c r="R842" s="118"/>
    </row>
    <row r="843" spans="2:18">
      <c r="B843" s="117"/>
      <c r="C843" s="117"/>
      <c r="D843" s="117"/>
      <c r="E843" s="117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</row>
    <row r="844" spans="2:18">
      <c r="B844" s="117"/>
      <c r="C844" s="117"/>
      <c r="D844" s="117"/>
      <c r="E844" s="117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  <c r="R844" s="118"/>
    </row>
    <row r="845" spans="2:18">
      <c r="B845" s="117"/>
      <c r="C845" s="117"/>
      <c r="D845" s="117"/>
      <c r="E845" s="117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</row>
    <row r="846" spans="2:18">
      <c r="B846" s="117"/>
      <c r="C846" s="117"/>
      <c r="D846" s="117"/>
      <c r="E846" s="117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</row>
    <row r="847" spans="2:18">
      <c r="B847" s="117"/>
      <c r="C847" s="117"/>
      <c r="D847" s="117"/>
      <c r="E847" s="117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</row>
    <row r="848" spans="2:18">
      <c r="B848" s="117"/>
      <c r="C848" s="117"/>
      <c r="D848" s="117"/>
      <c r="E848" s="117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</row>
    <row r="849" spans="2:18">
      <c r="B849" s="117"/>
      <c r="C849" s="117"/>
      <c r="D849" s="117"/>
      <c r="E849" s="117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</row>
    <row r="850" spans="2:18">
      <c r="B850" s="117"/>
      <c r="C850" s="117"/>
      <c r="D850" s="117"/>
      <c r="E850" s="117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</row>
    <row r="851" spans="2:18">
      <c r="B851" s="117"/>
      <c r="C851" s="117"/>
      <c r="D851" s="117"/>
      <c r="E851" s="117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</row>
    <row r="852" spans="2:18">
      <c r="B852" s="117"/>
      <c r="C852" s="117"/>
      <c r="D852" s="117"/>
      <c r="E852" s="117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</row>
    <row r="853" spans="2:18">
      <c r="B853" s="117"/>
      <c r="C853" s="117"/>
      <c r="D853" s="117"/>
      <c r="E853" s="117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</row>
    <row r="854" spans="2:18">
      <c r="B854" s="117"/>
      <c r="C854" s="117"/>
      <c r="D854" s="117"/>
      <c r="E854" s="117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</row>
    <row r="855" spans="2:18">
      <c r="B855" s="117"/>
      <c r="C855" s="117"/>
      <c r="D855" s="117"/>
      <c r="E855" s="117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</row>
    <row r="856" spans="2:18">
      <c r="B856" s="117"/>
      <c r="C856" s="117"/>
      <c r="D856" s="117"/>
      <c r="E856" s="117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</row>
    <row r="857" spans="2:18">
      <c r="B857" s="117"/>
      <c r="C857" s="117"/>
      <c r="D857" s="117"/>
      <c r="E857" s="117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</row>
    <row r="858" spans="2:18">
      <c r="B858" s="117"/>
      <c r="C858" s="117"/>
      <c r="D858" s="117"/>
      <c r="E858" s="117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</row>
    <row r="859" spans="2:18">
      <c r="B859" s="117"/>
      <c r="C859" s="117"/>
      <c r="D859" s="117"/>
      <c r="E859" s="117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</row>
    <row r="860" spans="2:18">
      <c r="B860" s="117"/>
      <c r="C860" s="117"/>
      <c r="D860" s="117"/>
      <c r="E860" s="117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  <c r="R860" s="118"/>
    </row>
    <row r="861" spans="2:18">
      <c r="B861" s="117"/>
      <c r="C861" s="117"/>
      <c r="D861" s="117"/>
      <c r="E861" s="117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</row>
    <row r="862" spans="2:18">
      <c r="B862" s="117"/>
      <c r="C862" s="117"/>
      <c r="D862" s="117"/>
      <c r="E862" s="117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</row>
    <row r="863" spans="2:18">
      <c r="B863" s="117"/>
      <c r="C863" s="117"/>
      <c r="D863" s="117"/>
      <c r="E863" s="117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</row>
    <row r="864" spans="2:18">
      <c r="B864" s="117"/>
      <c r="C864" s="117"/>
      <c r="D864" s="117"/>
      <c r="E864" s="117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</row>
    <row r="865" spans="2:18">
      <c r="B865" s="117"/>
      <c r="C865" s="117"/>
      <c r="D865" s="117"/>
      <c r="E865" s="117"/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</row>
    <row r="866" spans="2:18">
      <c r="B866" s="117"/>
      <c r="C866" s="117"/>
      <c r="D866" s="117"/>
      <c r="E866" s="117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  <c r="R866" s="118"/>
    </row>
    <row r="867" spans="2:18">
      <c r="B867" s="117"/>
      <c r="C867" s="117"/>
      <c r="D867" s="117"/>
      <c r="E867" s="117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</row>
    <row r="868" spans="2:18">
      <c r="B868" s="117"/>
      <c r="C868" s="117"/>
      <c r="D868" s="117"/>
      <c r="E868" s="117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</row>
    <row r="869" spans="2:18">
      <c r="B869" s="117"/>
      <c r="C869" s="117"/>
      <c r="D869" s="117"/>
      <c r="E869" s="117"/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</row>
    <row r="870" spans="2:18">
      <c r="B870" s="117"/>
      <c r="C870" s="117"/>
      <c r="D870" s="117"/>
      <c r="E870" s="117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  <c r="R870" s="118"/>
    </row>
    <row r="871" spans="2:18">
      <c r="B871" s="117"/>
      <c r="C871" s="117"/>
      <c r="D871" s="117"/>
      <c r="E871" s="117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</row>
    <row r="872" spans="2:18">
      <c r="B872" s="117"/>
      <c r="C872" s="117"/>
      <c r="D872" s="117"/>
      <c r="E872" s="117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  <c r="R872" s="118"/>
    </row>
    <row r="873" spans="2:18">
      <c r="B873" s="117"/>
      <c r="C873" s="117"/>
      <c r="D873" s="117"/>
      <c r="E873" s="117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</row>
    <row r="874" spans="2:18">
      <c r="B874" s="117"/>
      <c r="C874" s="117"/>
      <c r="D874" s="117"/>
      <c r="E874" s="117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</row>
    <row r="875" spans="2:18">
      <c r="B875" s="117"/>
      <c r="C875" s="117"/>
      <c r="D875" s="117"/>
      <c r="E875" s="117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</row>
    <row r="876" spans="2:18">
      <c r="B876" s="117"/>
      <c r="C876" s="117"/>
      <c r="D876" s="117"/>
      <c r="E876" s="117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</row>
    <row r="877" spans="2:18">
      <c r="B877" s="117"/>
      <c r="C877" s="117"/>
      <c r="D877" s="117"/>
      <c r="E877" s="117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</row>
    <row r="878" spans="2:18">
      <c r="B878" s="117"/>
      <c r="C878" s="117"/>
      <c r="D878" s="117"/>
      <c r="E878" s="117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</row>
    <row r="879" spans="2:18">
      <c r="B879" s="117"/>
      <c r="C879" s="117"/>
      <c r="D879" s="117"/>
      <c r="E879" s="117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</row>
    <row r="880" spans="2:18">
      <c r="B880" s="117"/>
      <c r="C880" s="117"/>
      <c r="D880" s="117"/>
      <c r="E880" s="117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</row>
    <row r="881" spans="2:18">
      <c r="B881" s="117"/>
      <c r="C881" s="117"/>
      <c r="D881" s="117"/>
      <c r="E881" s="117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  <c r="R881" s="118"/>
    </row>
    <row r="882" spans="2:18">
      <c r="B882" s="117"/>
      <c r="C882" s="117"/>
      <c r="D882" s="117"/>
      <c r="E882" s="117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  <c r="R882" s="118"/>
    </row>
    <row r="883" spans="2:18">
      <c r="B883" s="117"/>
      <c r="C883" s="117"/>
      <c r="D883" s="117"/>
      <c r="E883" s="117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</row>
    <row r="884" spans="2:18">
      <c r="B884" s="117"/>
      <c r="C884" s="117"/>
      <c r="D884" s="117"/>
      <c r="E884" s="117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  <c r="R884" s="118"/>
    </row>
    <row r="885" spans="2:18">
      <c r="B885" s="117"/>
      <c r="C885" s="117"/>
      <c r="D885" s="117"/>
      <c r="E885" s="117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</row>
    <row r="886" spans="2:18">
      <c r="B886" s="117"/>
      <c r="C886" s="117"/>
      <c r="D886" s="117"/>
      <c r="E886" s="117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</row>
    <row r="887" spans="2:18">
      <c r="B887" s="117"/>
      <c r="C887" s="117"/>
      <c r="D887" s="117"/>
      <c r="E887" s="117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</row>
    <row r="888" spans="2:18">
      <c r="B888" s="117"/>
      <c r="C888" s="117"/>
      <c r="D888" s="117"/>
      <c r="E888" s="117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</row>
    <row r="889" spans="2:18">
      <c r="B889" s="117"/>
      <c r="C889" s="117"/>
      <c r="D889" s="117"/>
      <c r="E889" s="117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</row>
    <row r="890" spans="2:18">
      <c r="B890" s="117"/>
      <c r="C890" s="117"/>
      <c r="D890" s="117"/>
      <c r="E890" s="117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</row>
    <row r="891" spans="2:18">
      <c r="B891" s="117"/>
      <c r="C891" s="117"/>
      <c r="D891" s="117"/>
      <c r="E891" s="117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</row>
    <row r="892" spans="2:18">
      <c r="B892" s="117"/>
      <c r="C892" s="117"/>
      <c r="D892" s="117"/>
      <c r="E892" s="117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  <c r="R892" s="118"/>
    </row>
    <row r="893" spans="2:18">
      <c r="B893" s="117"/>
      <c r="C893" s="117"/>
      <c r="D893" s="117"/>
      <c r="E893" s="117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  <c r="R893" s="118"/>
    </row>
    <row r="894" spans="2:18">
      <c r="B894" s="117"/>
      <c r="C894" s="117"/>
      <c r="D894" s="117"/>
      <c r="E894" s="117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  <c r="R894" s="118"/>
    </row>
    <row r="895" spans="2:18">
      <c r="B895" s="117"/>
      <c r="C895" s="117"/>
      <c r="D895" s="117"/>
      <c r="E895" s="117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</row>
    <row r="896" spans="2:18">
      <c r="B896" s="117"/>
      <c r="C896" s="117"/>
      <c r="D896" s="117"/>
      <c r="E896" s="117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  <c r="R896" s="118"/>
    </row>
    <row r="897" spans="2:18">
      <c r="B897" s="117"/>
      <c r="C897" s="117"/>
      <c r="D897" s="117"/>
      <c r="E897" s="117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</row>
    <row r="898" spans="2:18">
      <c r="B898" s="117"/>
      <c r="C898" s="117"/>
      <c r="D898" s="117"/>
      <c r="E898" s="117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</row>
    <row r="899" spans="2:18">
      <c r="B899" s="117"/>
      <c r="C899" s="117"/>
      <c r="D899" s="117"/>
      <c r="E899" s="117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</row>
    <row r="900" spans="2:18">
      <c r="B900" s="117"/>
      <c r="C900" s="117"/>
      <c r="D900" s="117"/>
      <c r="E900" s="117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</row>
    <row r="901" spans="2:18">
      <c r="B901" s="117"/>
      <c r="C901" s="117"/>
      <c r="D901" s="117"/>
      <c r="E901" s="117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</row>
    <row r="902" spans="2:18">
      <c r="B902" s="117"/>
      <c r="C902" s="117"/>
      <c r="D902" s="117"/>
      <c r="E902" s="117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</row>
    <row r="903" spans="2:18">
      <c r="B903" s="117"/>
      <c r="C903" s="117"/>
      <c r="D903" s="117"/>
      <c r="E903" s="117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  <c r="R903" s="118"/>
    </row>
    <row r="904" spans="2:18">
      <c r="B904" s="117"/>
      <c r="C904" s="117"/>
      <c r="D904" s="117"/>
      <c r="E904" s="117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  <c r="R904" s="118"/>
    </row>
    <row r="905" spans="2:18">
      <c r="B905" s="117"/>
      <c r="C905" s="117"/>
      <c r="D905" s="117"/>
      <c r="E905" s="117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  <c r="R905" s="118"/>
    </row>
    <row r="906" spans="2:18">
      <c r="B906" s="117"/>
      <c r="C906" s="117"/>
      <c r="D906" s="117"/>
      <c r="E906" s="117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  <c r="R906" s="118"/>
    </row>
    <row r="907" spans="2:18">
      <c r="B907" s="117"/>
      <c r="C907" s="117"/>
      <c r="D907" s="117"/>
      <c r="E907" s="117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</row>
    <row r="908" spans="2:18">
      <c r="B908" s="117"/>
      <c r="C908" s="117"/>
      <c r="D908" s="117"/>
      <c r="E908" s="117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  <c r="R908" s="118"/>
    </row>
    <row r="909" spans="2:18">
      <c r="B909" s="117"/>
      <c r="C909" s="117"/>
      <c r="D909" s="117"/>
      <c r="E909" s="117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</row>
    <row r="910" spans="2:18">
      <c r="B910" s="117"/>
      <c r="C910" s="117"/>
      <c r="D910" s="117"/>
      <c r="E910" s="117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</row>
    <row r="911" spans="2:18">
      <c r="B911" s="117"/>
      <c r="C911" s="117"/>
      <c r="D911" s="117"/>
      <c r="E911" s="117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</row>
    <row r="912" spans="2:18">
      <c r="B912" s="117"/>
      <c r="C912" s="117"/>
      <c r="D912" s="117"/>
      <c r="E912" s="117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</row>
    <row r="913" spans="2:18">
      <c r="B913" s="117"/>
      <c r="C913" s="117"/>
      <c r="D913" s="117"/>
      <c r="E913" s="117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</row>
    <row r="914" spans="2:18">
      <c r="B914" s="117"/>
      <c r="C914" s="117"/>
      <c r="D914" s="117"/>
      <c r="E914" s="117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  <c r="R914" s="118"/>
    </row>
    <row r="915" spans="2:18">
      <c r="B915" s="117"/>
      <c r="C915" s="117"/>
      <c r="D915" s="117"/>
      <c r="E915" s="117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  <c r="R915" s="118"/>
    </row>
    <row r="916" spans="2:18">
      <c r="B916" s="117"/>
      <c r="C916" s="117"/>
      <c r="D916" s="117"/>
      <c r="E916" s="117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  <c r="R916" s="118"/>
    </row>
    <row r="917" spans="2:18">
      <c r="B917" s="117"/>
      <c r="C917" s="117"/>
      <c r="D917" s="117"/>
      <c r="E917" s="117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  <c r="R917" s="118"/>
    </row>
    <row r="918" spans="2:18">
      <c r="B918" s="117"/>
      <c r="C918" s="117"/>
      <c r="D918" s="117"/>
      <c r="E918" s="117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  <c r="R918" s="118"/>
    </row>
    <row r="919" spans="2:18">
      <c r="B919" s="117"/>
      <c r="C919" s="117"/>
      <c r="D919" s="117"/>
      <c r="E919" s="117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</row>
    <row r="920" spans="2:18">
      <c r="B920" s="117"/>
      <c r="C920" s="117"/>
      <c r="D920" s="117"/>
      <c r="E920" s="117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</row>
    <row r="921" spans="2:18">
      <c r="B921" s="117"/>
      <c r="C921" s="117"/>
      <c r="D921" s="117"/>
      <c r="E921" s="117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</row>
    <row r="922" spans="2:18">
      <c r="B922" s="117"/>
      <c r="C922" s="117"/>
      <c r="D922" s="117"/>
      <c r="E922" s="117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</row>
    <row r="923" spans="2:18">
      <c r="B923" s="117"/>
      <c r="C923" s="117"/>
      <c r="D923" s="117"/>
      <c r="E923" s="117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</row>
    <row r="924" spans="2:18">
      <c r="B924" s="117"/>
      <c r="C924" s="117"/>
      <c r="D924" s="117"/>
      <c r="E924" s="117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</row>
    <row r="925" spans="2:18">
      <c r="B925" s="117"/>
      <c r="C925" s="117"/>
      <c r="D925" s="117"/>
      <c r="E925" s="117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</row>
    <row r="926" spans="2:18">
      <c r="B926" s="117"/>
      <c r="C926" s="117"/>
      <c r="D926" s="117"/>
      <c r="E926" s="117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  <c r="R926" s="118"/>
    </row>
    <row r="927" spans="2:18">
      <c r="B927" s="117"/>
      <c r="C927" s="117"/>
      <c r="D927" s="117"/>
      <c r="E927" s="117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  <c r="R927" s="118"/>
    </row>
    <row r="928" spans="2:18">
      <c r="B928" s="117"/>
      <c r="C928" s="117"/>
      <c r="D928" s="117"/>
      <c r="E928" s="117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</row>
    <row r="929" spans="2:18">
      <c r="B929" s="117"/>
      <c r="C929" s="117"/>
      <c r="D929" s="117"/>
      <c r="E929" s="117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  <c r="R929" s="118"/>
    </row>
    <row r="930" spans="2:18">
      <c r="B930" s="117"/>
      <c r="C930" s="117"/>
      <c r="D930" s="117"/>
      <c r="E930" s="117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  <c r="R930" s="118"/>
    </row>
    <row r="931" spans="2:18">
      <c r="B931" s="117"/>
      <c r="C931" s="117"/>
      <c r="D931" s="117"/>
      <c r="E931" s="117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</row>
    <row r="932" spans="2:18">
      <c r="B932" s="117"/>
      <c r="C932" s="117"/>
      <c r="D932" s="117"/>
      <c r="E932" s="117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</row>
    <row r="933" spans="2:18">
      <c r="B933" s="117"/>
      <c r="C933" s="117"/>
      <c r="D933" s="117"/>
      <c r="E933" s="117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</row>
    <row r="934" spans="2:18">
      <c r="B934" s="117"/>
      <c r="C934" s="117"/>
      <c r="D934" s="117"/>
      <c r="E934" s="117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</row>
    <row r="935" spans="2:18">
      <c r="B935" s="117"/>
      <c r="C935" s="117"/>
      <c r="D935" s="117"/>
      <c r="E935" s="117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</row>
    <row r="936" spans="2:18">
      <c r="B936" s="117"/>
      <c r="C936" s="117"/>
      <c r="D936" s="117"/>
      <c r="E936" s="117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</row>
    <row r="937" spans="2:18">
      <c r="B937" s="117"/>
      <c r="C937" s="117"/>
      <c r="D937" s="117"/>
      <c r="E937" s="117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</row>
    <row r="938" spans="2:18">
      <c r="B938" s="117"/>
      <c r="C938" s="117"/>
      <c r="D938" s="117"/>
      <c r="E938" s="117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  <c r="R938" s="118"/>
    </row>
    <row r="939" spans="2:18">
      <c r="B939" s="117"/>
      <c r="C939" s="117"/>
      <c r="D939" s="117"/>
      <c r="E939" s="117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  <c r="R939" s="118"/>
    </row>
    <row r="940" spans="2:18">
      <c r="B940" s="117"/>
      <c r="C940" s="117"/>
      <c r="D940" s="117"/>
      <c r="E940" s="117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  <c r="R940" s="118"/>
    </row>
    <row r="941" spans="2:18">
      <c r="B941" s="117"/>
      <c r="C941" s="117"/>
      <c r="D941" s="117"/>
      <c r="E941" s="117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  <c r="R941" s="118"/>
    </row>
    <row r="942" spans="2:18">
      <c r="B942" s="117"/>
      <c r="C942" s="117"/>
      <c r="D942" s="117"/>
      <c r="E942" s="117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</row>
    <row r="943" spans="2:18">
      <c r="B943" s="117"/>
      <c r="C943" s="117"/>
      <c r="D943" s="117"/>
      <c r="E943" s="117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</row>
    <row r="944" spans="2:18">
      <c r="B944" s="117"/>
      <c r="C944" s="117"/>
      <c r="D944" s="117"/>
      <c r="E944" s="117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</row>
    <row r="945" spans="2:18">
      <c r="B945" s="117"/>
      <c r="C945" s="117"/>
      <c r="D945" s="117"/>
      <c r="E945" s="117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</row>
    <row r="946" spans="2:18">
      <c r="B946" s="117"/>
      <c r="C946" s="117"/>
      <c r="D946" s="117"/>
      <c r="E946" s="117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</row>
    <row r="947" spans="2:18">
      <c r="B947" s="117"/>
      <c r="C947" s="117"/>
      <c r="D947" s="117"/>
      <c r="E947" s="117"/>
      <c r="F947" s="118"/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</row>
    <row r="948" spans="2:18">
      <c r="B948" s="117"/>
      <c r="C948" s="117"/>
      <c r="D948" s="117"/>
      <c r="E948" s="117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</row>
    <row r="949" spans="2:18">
      <c r="B949" s="117"/>
      <c r="C949" s="117"/>
      <c r="D949" s="117"/>
      <c r="E949" s="117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</row>
    <row r="950" spans="2:18">
      <c r="B950" s="117"/>
      <c r="C950" s="117"/>
      <c r="D950" s="117"/>
      <c r="E950" s="117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  <c r="R950" s="118"/>
    </row>
    <row r="951" spans="2:18">
      <c r="B951" s="117"/>
      <c r="C951" s="117"/>
      <c r="D951" s="117"/>
      <c r="E951" s="117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  <c r="R951" s="118"/>
    </row>
    <row r="952" spans="2:18">
      <c r="B952" s="117"/>
      <c r="C952" s="117"/>
      <c r="D952" s="117"/>
      <c r="E952" s="117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  <c r="R952" s="118"/>
    </row>
    <row r="953" spans="2:18">
      <c r="B953" s="117"/>
      <c r="C953" s="117"/>
      <c r="D953" s="117"/>
      <c r="E953" s="117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</row>
    <row r="954" spans="2:18">
      <c r="B954" s="117"/>
      <c r="C954" s="117"/>
      <c r="D954" s="117"/>
      <c r="E954" s="117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</row>
    <row r="955" spans="2:18">
      <c r="B955" s="117"/>
      <c r="C955" s="117"/>
      <c r="D955" s="117"/>
      <c r="E955" s="117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</row>
    <row r="956" spans="2:18">
      <c r="B956" s="117"/>
      <c r="C956" s="117"/>
      <c r="D956" s="117"/>
      <c r="E956" s="117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</row>
    <row r="957" spans="2:18">
      <c r="B957" s="117"/>
      <c r="C957" s="117"/>
      <c r="D957" s="117"/>
      <c r="E957" s="117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</row>
    <row r="958" spans="2:18">
      <c r="B958" s="117"/>
      <c r="C958" s="117"/>
      <c r="D958" s="117"/>
      <c r="E958" s="117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</row>
    <row r="959" spans="2:18">
      <c r="B959" s="117"/>
      <c r="C959" s="117"/>
      <c r="D959" s="117"/>
      <c r="E959" s="117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</row>
    <row r="960" spans="2:18">
      <c r="B960" s="117"/>
      <c r="C960" s="117"/>
      <c r="D960" s="117"/>
      <c r="E960" s="117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</row>
    <row r="961" spans="2:18">
      <c r="B961" s="117"/>
      <c r="C961" s="117"/>
      <c r="D961" s="117"/>
      <c r="E961" s="117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</row>
    <row r="962" spans="2:18">
      <c r="B962" s="117"/>
      <c r="C962" s="117"/>
      <c r="D962" s="117"/>
      <c r="E962" s="117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  <c r="R962" s="118"/>
    </row>
    <row r="963" spans="2:18">
      <c r="B963" s="117"/>
      <c r="C963" s="117"/>
      <c r="D963" s="117"/>
      <c r="E963" s="117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  <c r="R963" s="118"/>
    </row>
    <row r="964" spans="2:18">
      <c r="B964" s="117"/>
      <c r="C964" s="117"/>
      <c r="D964" s="117"/>
      <c r="E964" s="117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</row>
    <row r="965" spans="2:18">
      <c r="B965" s="117"/>
      <c r="C965" s="117"/>
      <c r="D965" s="117"/>
      <c r="E965" s="117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  <c r="R965" s="118"/>
    </row>
    <row r="966" spans="2:18">
      <c r="B966" s="117"/>
      <c r="C966" s="117"/>
      <c r="D966" s="117"/>
      <c r="E966" s="117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</row>
    <row r="967" spans="2:18">
      <c r="B967" s="117"/>
      <c r="C967" s="117"/>
      <c r="D967" s="117"/>
      <c r="E967" s="117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</row>
    <row r="968" spans="2:18">
      <c r="B968" s="117"/>
      <c r="C968" s="117"/>
      <c r="D968" s="117"/>
      <c r="E968" s="117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</row>
    <row r="969" spans="2:18">
      <c r="B969" s="117"/>
      <c r="C969" s="117"/>
      <c r="D969" s="117"/>
      <c r="E969" s="117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</row>
    <row r="970" spans="2:18">
      <c r="B970" s="117"/>
      <c r="C970" s="117"/>
      <c r="D970" s="117"/>
      <c r="E970" s="117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</row>
    <row r="971" spans="2:18">
      <c r="B971" s="117"/>
      <c r="C971" s="117"/>
      <c r="D971" s="117"/>
      <c r="E971" s="117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</row>
    <row r="972" spans="2:18">
      <c r="B972" s="117"/>
      <c r="C972" s="117"/>
      <c r="D972" s="117"/>
      <c r="E972" s="117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</row>
    <row r="973" spans="2:18">
      <c r="B973" s="117"/>
      <c r="C973" s="117"/>
      <c r="D973" s="117"/>
      <c r="E973" s="117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</row>
    <row r="974" spans="2:18">
      <c r="B974" s="117"/>
      <c r="C974" s="117"/>
      <c r="D974" s="117"/>
      <c r="E974" s="117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  <c r="R974" s="118"/>
    </row>
    <row r="975" spans="2:18">
      <c r="B975" s="117"/>
      <c r="C975" s="117"/>
      <c r="D975" s="117"/>
      <c r="E975" s="117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</row>
    <row r="976" spans="2:18">
      <c r="B976" s="117"/>
      <c r="C976" s="117"/>
      <c r="D976" s="117"/>
      <c r="E976" s="117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  <c r="R976" s="118"/>
    </row>
    <row r="977" spans="2:18">
      <c r="B977" s="117"/>
      <c r="C977" s="117"/>
      <c r="D977" s="117"/>
      <c r="E977" s="117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</row>
    <row r="978" spans="2:18">
      <c r="B978" s="117"/>
      <c r="C978" s="117"/>
      <c r="D978" s="117"/>
      <c r="E978" s="117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</row>
    <row r="979" spans="2:18">
      <c r="B979" s="117"/>
      <c r="C979" s="117"/>
      <c r="D979" s="117"/>
      <c r="E979" s="117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</row>
    <row r="980" spans="2:18">
      <c r="B980" s="117"/>
      <c r="C980" s="117"/>
      <c r="D980" s="117"/>
      <c r="E980" s="117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  <c r="R980" s="118"/>
    </row>
    <row r="981" spans="2:18">
      <c r="B981" s="117"/>
      <c r="C981" s="117"/>
      <c r="D981" s="117"/>
      <c r="E981" s="117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</row>
    <row r="982" spans="2:18">
      <c r="B982" s="117"/>
      <c r="C982" s="117"/>
      <c r="D982" s="117"/>
      <c r="E982" s="117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</row>
    <row r="983" spans="2:18">
      <c r="B983" s="117"/>
      <c r="C983" s="117"/>
      <c r="D983" s="117"/>
      <c r="E983" s="117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</row>
    <row r="984" spans="2:18">
      <c r="B984" s="117"/>
      <c r="C984" s="117"/>
      <c r="D984" s="117"/>
      <c r="E984" s="117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</row>
    <row r="985" spans="2:18">
      <c r="B985" s="117"/>
      <c r="C985" s="117"/>
      <c r="D985" s="117"/>
      <c r="E985" s="117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</row>
    <row r="986" spans="2:18">
      <c r="B986" s="117"/>
      <c r="C986" s="117"/>
      <c r="D986" s="117"/>
      <c r="E986" s="117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</row>
    <row r="987" spans="2:18">
      <c r="B987" s="117"/>
      <c r="C987" s="117"/>
      <c r="D987" s="117"/>
      <c r="E987" s="117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  <c r="R987" s="118"/>
    </row>
    <row r="988" spans="2:18">
      <c r="B988" s="117"/>
      <c r="C988" s="117"/>
      <c r="D988" s="117"/>
      <c r="E988" s="117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</row>
    <row r="989" spans="2:18">
      <c r="B989" s="117"/>
      <c r="C989" s="117"/>
      <c r="D989" s="117"/>
      <c r="E989" s="117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</row>
    <row r="990" spans="2:18">
      <c r="B990" s="117"/>
      <c r="C990" s="117"/>
      <c r="D990" s="117"/>
      <c r="E990" s="117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</row>
    <row r="991" spans="2:18">
      <c r="B991" s="117"/>
      <c r="C991" s="117"/>
      <c r="D991" s="117"/>
      <c r="E991" s="117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</row>
    <row r="992" spans="2:18">
      <c r="B992" s="117"/>
      <c r="C992" s="117"/>
      <c r="D992" s="117"/>
      <c r="E992" s="117"/>
      <c r="F992" s="118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  <c r="R992" s="118"/>
    </row>
    <row r="993" spans="2:18">
      <c r="B993" s="117"/>
      <c r="C993" s="117"/>
      <c r="D993" s="117"/>
      <c r="E993" s="117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</row>
    <row r="994" spans="2:18">
      <c r="B994" s="117"/>
      <c r="C994" s="117"/>
      <c r="D994" s="117"/>
      <c r="E994" s="117"/>
      <c r="F994" s="118"/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</row>
    <row r="995" spans="2:18">
      <c r="B995" s="117"/>
      <c r="C995" s="117"/>
      <c r="D995" s="117"/>
      <c r="E995" s="117"/>
      <c r="F995" s="118"/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</row>
    <row r="996" spans="2:18">
      <c r="B996" s="117"/>
      <c r="C996" s="117"/>
      <c r="D996" s="117"/>
      <c r="E996" s="117"/>
      <c r="F996" s="118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</row>
    <row r="997" spans="2:18">
      <c r="B997" s="117"/>
      <c r="C997" s="117"/>
      <c r="D997" s="117"/>
      <c r="E997" s="117"/>
      <c r="F997" s="118"/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</row>
    <row r="998" spans="2:18">
      <c r="B998" s="117"/>
      <c r="C998" s="117"/>
      <c r="D998" s="117"/>
      <c r="E998" s="117"/>
      <c r="F998" s="118"/>
      <c r="G998" s="118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  <c r="R998" s="118"/>
    </row>
    <row r="999" spans="2:18">
      <c r="B999" s="117"/>
      <c r="C999" s="117"/>
      <c r="D999" s="117"/>
      <c r="E999" s="117"/>
      <c r="F999" s="118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</row>
    <row r="1000" spans="2:18">
      <c r="B1000" s="117"/>
      <c r="C1000" s="117"/>
      <c r="D1000" s="117"/>
      <c r="E1000" s="117"/>
      <c r="F1000" s="118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</row>
    <row r="1001" spans="2:18">
      <c r="B1001" s="117"/>
      <c r="C1001" s="117"/>
      <c r="D1001" s="117"/>
      <c r="E1001" s="117"/>
      <c r="F1001" s="118"/>
      <c r="G1001" s="118"/>
      <c r="H1001" s="118"/>
      <c r="I1001" s="118"/>
      <c r="J1001" s="118"/>
      <c r="K1001" s="118"/>
      <c r="L1001" s="118"/>
      <c r="M1001" s="118"/>
      <c r="N1001" s="118"/>
      <c r="O1001" s="118"/>
      <c r="P1001" s="118"/>
      <c r="Q1001" s="118"/>
      <c r="R1001" s="118"/>
    </row>
    <row r="1002" spans="2:18">
      <c r="B1002" s="117"/>
      <c r="C1002" s="117"/>
      <c r="D1002" s="117"/>
      <c r="E1002" s="117"/>
      <c r="F1002" s="118"/>
      <c r="G1002" s="118"/>
      <c r="H1002" s="118"/>
      <c r="I1002" s="118"/>
      <c r="J1002" s="118"/>
      <c r="K1002" s="118"/>
      <c r="L1002" s="118"/>
      <c r="M1002" s="118"/>
      <c r="N1002" s="118"/>
      <c r="O1002" s="118"/>
      <c r="P1002" s="118"/>
      <c r="Q1002" s="118"/>
      <c r="R1002" s="118"/>
    </row>
    <row r="1003" spans="2:18">
      <c r="B1003" s="117"/>
      <c r="C1003" s="117"/>
      <c r="D1003" s="117"/>
      <c r="E1003" s="117"/>
      <c r="F1003" s="118"/>
      <c r="G1003" s="118"/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  <c r="R1003" s="118"/>
    </row>
    <row r="1004" spans="2:18">
      <c r="B1004" s="117"/>
      <c r="C1004" s="117"/>
      <c r="D1004" s="117"/>
      <c r="E1004" s="117"/>
      <c r="F1004" s="118"/>
      <c r="G1004" s="118"/>
      <c r="H1004" s="118"/>
      <c r="I1004" s="118"/>
      <c r="J1004" s="118"/>
      <c r="K1004" s="118"/>
      <c r="L1004" s="118"/>
      <c r="M1004" s="118"/>
      <c r="N1004" s="118"/>
      <c r="O1004" s="118"/>
      <c r="P1004" s="118"/>
      <c r="Q1004" s="118"/>
      <c r="R1004" s="118"/>
    </row>
    <row r="1005" spans="2:18">
      <c r="B1005" s="117"/>
      <c r="C1005" s="117"/>
      <c r="D1005" s="117"/>
      <c r="E1005" s="117"/>
      <c r="F1005" s="118"/>
      <c r="G1005" s="118"/>
      <c r="H1005" s="118"/>
      <c r="I1005" s="118"/>
      <c r="J1005" s="118"/>
      <c r="K1005" s="118"/>
      <c r="L1005" s="118"/>
      <c r="M1005" s="118"/>
      <c r="N1005" s="118"/>
      <c r="O1005" s="118"/>
      <c r="P1005" s="118"/>
      <c r="Q1005" s="118"/>
      <c r="R1005" s="118"/>
    </row>
    <row r="1006" spans="2:18">
      <c r="B1006" s="117"/>
      <c r="C1006" s="117"/>
      <c r="D1006" s="117"/>
      <c r="E1006" s="117"/>
      <c r="F1006" s="118"/>
      <c r="G1006" s="118"/>
      <c r="H1006" s="118"/>
      <c r="I1006" s="118"/>
      <c r="J1006" s="118"/>
      <c r="K1006" s="118"/>
      <c r="L1006" s="118"/>
      <c r="M1006" s="118"/>
      <c r="N1006" s="118"/>
      <c r="O1006" s="118"/>
      <c r="P1006" s="118"/>
      <c r="Q1006" s="118"/>
      <c r="R1006" s="118"/>
    </row>
    <row r="1007" spans="2:18">
      <c r="B1007" s="117"/>
      <c r="C1007" s="117"/>
      <c r="D1007" s="117"/>
      <c r="E1007" s="117"/>
      <c r="F1007" s="118"/>
      <c r="G1007" s="118"/>
      <c r="H1007" s="118"/>
      <c r="I1007" s="118"/>
      <c r="J1007" s="118"/>
      <c r="K1007" s="118"/>
      <c r="L1007" s="118"/>
      <c r="M1007" s="118"/>
      <c r="N1007" s="118"/>
      <c r="O1007" s="118"/>
      <c r="P1007" s="118"/>
      <c r="Q1007" s="118"/>
      <c r="R1007" s="118"/>
    </row>
    <row r="1008" spans="2:18">
      <c r="B1008" s="117"/>
      <c r="C1008" s="117"/>
      <c r="D1008" s="117"/>
      <c r="E1008" s="117"/>
      <c r="F1008" s="118"/>
      <c r="G1008" s="118"/>
      <c r="H1008" s="118"/>
      <c r="I1008" s="118"/>
      <c r="J1008" s="118"/>
      <c r="K1008" s="118"/>
      <c r="L1008" s="118"/>
      <c r="M1008" s="118"/>
      <c r="N1008" s="118"/>
      <c r="O1008" s="118"/>
      <c r="P1008" s="118"/>
      <c r="Q1008" s="118"/>
      <c r="R1008" s="118"/>
    </row>
    <row r="1009" spans="2:18">
      <c r="B1009" s="117"/>
      <c r="C1009" s="117"/>
      <c r="D1009" s="117"/>
      <c r="E1009" s="117"/>
      <c r="F1009" s="118"/>
      <c r="G1009" s="118"/>
      <c r="H1009" s="118"/>
      <c r="I1009" s="118"/>
      <c r="J1009" s="118"/>
      <c r="K1009" s="118"/>
      <c r="L1009" s="118"/>
      <c r="M1009" s="118"/>
      <c r="N1009" s="118"/>
      <c r="O1009" s="118"/>
      <c r="P1009" s="118"/>
      <c r="Q1009" s="118"/>
      <c r="R1009" s="118"/>
    </row>
    <row r="1010" spans="2:18">
      <c r="B1010" s="117"/>
      <c r="C1010" s="117"/>
      <c r="D1010" s="117"/>
      <c r="E1010" s="117"/>
      <c r="F1010" s="118"/>
      <c r="G1010" s="118"/>
      <c r="H1010" s="118"/>
      <c r="I1010" s="118"/>
      <c r="J1010" s="118"/>
      <c r="K1010" s="118"/>
      <c r="L1010" s="118"/>
      <c r="M1010" s="118"/>
      <c r="N1010" s="118"/>
      <c r="O1010" s="118"/>
      <c r="P1010" s="118"/>
      <c r="Q1010" s="118"/>
      <c r="R1010" s="118"/>
    </row>
    <row r="1011" spans="2:18">
      <c r="B1011" s="117"/>
      <c r="C1011" s="117"/>
      <c r="D1011" s="117"/>
      <c r="E1011" s="117"/>
      <c r="F1011" s="118"/>
      <c r="G1011" s="118"/>
      <c r="H1011" s="118"/>
      <c r="I1011" s="118"/>
      <c r="J1011" s="118"/>
      <c r="K1011" s="118"/>
      <c r="L1011" s="118"/>
      <c r="M1011" s="118"/>
      <c r="N1011" s="118"/>
      <c r="O1011" s="118"/>
      <c r="P1011" s="118"/>
      <c r="Q1011" s="118"/>
      <c r="R1011" s="118"/>
    </row>
    <row r="1012" spans="2:18">
      <c r="B1012" s="117"/>
      <c r="C1012" s="117"/>
      <c r="D1012" s="117"/>
      <c r="E1012" s="117"/>
      <c r="F1012" s="118"/>
      <c r="G1012" s="118"/>
      <c r="H1012" s="118"/>
      <c r="I1012" s="118"/>
      <c r="J1012" s="118"/>
      <c r="K1012" s="118"/>
      <c r="L1012" s="118"/>
      <c r="M1012" s="118"/>
      <c r="N1012" s="118"/>
      <c r="O1012" s="118"/>
      <c r="P1012" s="118"/>
      <c r="Q1012" s="118"/>
      <c r="R1012" s="118"/>
    </row>
    <row r="1013" spans="2:18">
      <c r="B1013" s="117"/>
      <c r="C1013" s="117"/>
      <c r="D1013" s="117"/>
      <c r="E1013" s="117"/>
      <c r="F1013" s="118"/>
      <c r="G1013" s="118"/>
      <c r="H1013" s="118"/>
      <c r="I1013" s="118"/>
      <c r="J1013" s="118"/>
      <c r="K1013" s="118"/>
      <c r="L1013" s="118"/>
      <c r="M1013" s="118"/>
      <c r="N1013" s="118"/>
      <c r="O1013" s="118"/>
      <c r="P1013" s="118"/>
      <c r="Q1013" s="118"/>
      <c r="R1013" s="118"/>
    </row>
    <row r="1014" spans="2:18">
      <c r="B1014" s="117"/>
      <c r="C1014" s="117"/>
      <c r="D1014" s="117"/>
      <c r="E1014" s="117"/>
      <c r="F1014" s="118"/>
      <c r="G1014" s="118"/>
      <c r="H1014" s="118"/>
      <c r="I1014" s="118"/>
      <c r="J1014" s="118"/>
      <c r="K1014" s="118"/>
      <c r="L1014" s="118"/>
      <c r="M1014" s="118"/>
      <c r="N1014" s="118"/>
      <c r="O1014" s="118"/>
      <c r="P1014" s="118"/>
      <c r="Q1014" s="118"/>
      <c r="R1014" s="118"/>
    </row>
    <row r="1015" spans="2:18">
      <c r="B1015" s="117"/>
      <c r="C1015" s="117"/>
      <c r="D1015" s="117"/>
      <c r="E1015" s="117"/>
      <c r="F1015" s="118"/>
      <c r="G1015" s="118"/>
      <c r="H1015" s="118"/>
      <c r="I1015" s="118"/>
      <c r="J1015" s="118"/>
      <c r="K1015" s="118"/>
      <c r="L1015" s="118"/>
      <c r="M1015" s="118"/>
      <c r="N1015" s="118"/>
      <c r="O1015" s="118"/>
      <c r="P1015" s="118"/>
      <c r="Q1015" s="118"/>
      <c r="R1015" s="118"/>
    </row>
    <row r="1016" spans="2:18">
      <c r="B1016" s="117"/>
      <c r="C1016" s="117"/>
      <c r="D1016" s="117"/>
      <c r="E1016" s="117"/>
      <c r="F1016" s="118"/>
      <c r="G1016" s="118"/>
      <c r="H1016" s="118"/>
      <c r="I1016" s="118"/>
      <c r="J1016" s="118"/>
      <c r="K1016" s="118"/>
      <c r="L1016" s="118"/>
      <c r="M1016" s="118"/>
      <c r="N1016" s="118"/>
      <c r="O1016" s="118"/>
      <c r="P1016" s="118"/>
      <c r="Q1016" s="118"/>
      <c r="R1016" s="118"/>
    </row>
    <row r="1017" spans="2:18">
      <c r="B1017" s="117"/>
      <c r="C1017" s="117"/>
      <c r="D1017" s="117"/>
      <c r="E1017" s="117"/>
      <c r="F1017" s="118"/>
      <c r="G1017" s="118"/>
      <c r="H1017" s="118"/>
      <c r="I1017" s="118"/>
      <c r="J1017" s="118"/>
      <c r="K1017" s="118"/>
      <c r="L1017" s="118"/>
      <c r="M1017" s="118"/>
      <c r="N1017" s="118"/>
      <c r="O1017" s="118"/>
      <c r="P1017" s="118"/>
      <c r="Q1017" s="118"/>
      <c r="R1017" s="118"/>
    </row>
    <row r="1018" spans="2:18">
      <c r="B1018" s="117"/>
      <c r="C1018" s="117"/>
      <c r="D1018" s="117"/>
      <c r="E1018" s="117"/>
      <c r="F1018" s="118"/>
      <c r="G1018" s="118"/>
      <c r="H1018" s="118"/>
      <c r="I1018" s="118"/>
      <c r="J1018" s="118"/>
      <c r="K1018" s="118"/>
      <c r="L1018" s="118"/>
      <c r="M1018" s="118"/>
      <c r="N1018" s="118"/>
      <c r="O1018" s="118"/>
      <c r="P1018" s="118"/>
      <c r="Q1018" s="118"/>
      <c r="R1018" s="118"/>
    </row>
    <row r="1019" spans="2:18">
      <c r="B1019" s="117"/>
      <c r="C1019" s="117"/>
      <c r="D1019" s="117"/>
      <c r="E1019" s="117"/>
      <c r="F1019" s="118"/>
      <c r="G1019" s="118"/>
      <c r="H1019" s="118"/>
      <c r="I1019" s="118"/>
      <c r="J1019" s="118"/>
      <c r="K1019" s="118"/>
      <c r="L1019" s="118"/>
      <c r="M1019" s="118"/>
      <c r="N1019" s="118"/>
      <c r="O1019" s="118"/>
      <c r="P1019" s="118"/>
      <c r="Q1019" s="118"/>
      <c r="R1019" s="118"/>
    </row>
    <row r="1020" spans="2:18">
      <c r="B1020" s="117"/>
      <c r="C1020" s="117"/>
      <c r="D1020" s="117"/>
      <c r="E1020" s="117"/>
      <c r="F1020" s="118"/>
      <c r="G1020" s="118"/>
      <c r="H1020" s="118"/>
      <c r="I1020" s="118"/>
      <c r="J1020" s="118"/>
      <c r="K1020" s="118"/>
      <c r="L1020" s="118"/>
      <c r="M1020" s="118"/>
      <c r="N1020" s="118"/>
      <c r="O1020" s="118"/>
      <c r="P1020" s="118"/>
      <c r="Q1020" s="118"/>
      <c r="R1020" s="118"/>
    </row>
    <row r="1021" spans="2:18">
      <c r="B1021" s="117"/>
      <c r="C1021" s="117"/>
      <c r="D1021" s="117"/>
      <c r="E1021" s="117"/>
      <c r="F1021" s="118"/>
      <c r="G1021" s="118"/>
      <c r="H1021" s="118"/>
      <c r="I1021" s="118"/>
      <c r="J1021" s="118"/>
      <c r="K1021" s="118"/>
      <c r="L1021" s="118"/>
      <c r="M1021" s="118"/>
      <c r="N1021" s="118"/>
      <c r="O1021" s="118"/>
      <c r="P1021" s="118"/>
      <c r="Q1021" s="118"/>
      <c r="R1021" s="118"/>
    </row>
    <row r="1022" spans="2:18">
      <c r="B1022" s="117"/>
      <c r="C1022" s="117"/>
      <c r="D1022" s="117"/>
      <c r="E1022" s="117"/>
      <c r="F1022" s="118"/>
      <c r="G1022" s="118"/>
      <c r="H1022" s="118"/>
      <c r="I1022" s="118"/>
      <c r="J1022" s="118"/>
      <c r="K1022" s="118"/>
      <c r="L1022" s="118"/>
      <c r="M1022" s="118"/>
      <c r="N1022" s="118"/>
      <c r="O1022" s="118"/>
      <c r="P1022" s="118"/>
      <c r="Q1022" s="118"/>
      <c r="R1022" s="118"/>
    </row>
    <row r="1023" spans="2:18">
      <c r="B1023" s="117"/>
      <c r="C1023" s="117"/>
      <c r="D1023" s="117"/>
      <c r="E1023" s="117"/>
      <c r="F1023" s="118"/>
      <c r="G1023" s="118"/>
      <c r="H1023" s="118"/>
      <c r="I1023" s="118"/>
      <c r="J1023" s="118"/>
      <c r="K1023" s="118"/>
      <c r="L1023" s="118"/>
      <c r="M1023" s="118"/>
      <c r="N1023" s="118"/>
      <c r="O1023" s="118"/>
      <c r="P1023" s="118"/>
      <c r="Q1023" s="118"/>
      <c r="R1023" s="118"/>
    </row>
    <row r="1024" spans="2:18">
      <c r="B1024" s="117"/>
      <c r="C1024" s="117"/>
      <c r="D1024" s="117"/>
      <c r="E1024" s="117"/>
      <c r="F1024" s="118"/>
      <c r="G1024" s="118"/>
      <c r="H1024" s="118"/>
      <c r="I1024" s="118"/>
      <c r="J1024" s="118"/>
      <c r="K1024" s="118"/>
      <c r="L1024" s="118"/>
      <c r="M1024" s="118"/>
      <c r="N1024" s="118"/>
      <c r="O1024" s="118"/>
      <c r="P1024" s="118"/>
      <c r="Q1024" s="118"/>
      <c r="R1024" s="118"/>
    </row>
    <row r="1025" spans="2:18">
      <c r="B1025" s="117"/>
      <c r="C1025" s="117"/>
      <c r="D1025" s="117"/>
      <c r="E1025" s="117"/>
      <c r="F1025" s="118"/>
      <c r="G1025" s="118"/>
      <c r="H1025" s="118"/>
      <c r="I1025" s="118"/>
      <c r="J1025" s="118"/>
      <c r="K1025" s="118"/>
      <c r="L1025" s="118"/>
      <c r="M1025" s="118"/>
      <c r="N1025" s="118"/>
      <c r="O1025" s="118"/>
      <c r="P1025" s="118"/>
      <c r="Q1025" s="118"/>
      <c r="R1025" s="118"/>
    </row>
    <row r="1026" spans="2:18">
      <c r="B1026" s="117"/>
      <c r="C1026" s="117"/>
      <c r="D1026" s="117"/>
      <c r="E1026" s="117"/>
      <c r="F1026" s="118"/>
      <c r="G1026" s="118"/>
      <c r="H1026" s="118"/>
      <c r="I1026" s="118"/>
      <c r="J1026" s="118"/>
      <c r="K1026" s="118"/>
      <c r="L1026" s="118"/>
      <c r="M1026" s="118"/>
      <c r="N1026" s="118"/>
      <c r="O1026" s="118"/>
      <c r="P1026" s="118"/>
      <c r="Q1026" s="118"/>
      <c r="R1026" s="118"/>
    </row>
    <row r="1027" spans="2:18">
      <c r="B1027" s="117"/>
      <c r="C1027" s="117"/>
      <c r="D1027" s="117"/>
      <c r="E1027" s="117"/>
      <c r="F1027" s="118"/>
      <c r="G1027" s="118"/>
      <c r="H1027" s="118"/>
      <c r="I1027" s="118"/>
      <c r="J1027" s="118"/>
      <c r="K1027" s="118"/>
      <c r="L1027" s="118"/>
      <c r="M1027" s="118"/>
      <c r="N1027" s="118"/>
      <c r="O1027" s="118"/>
      <c r="P1027" s="118"/>
      <c r="Q1027" s="118"/>
      <c r="R1027" s="118"/>
    </row>
    <row r="1028" spans="2:18">
      <c r="B1028" s="117"/>
      <c r="C1028" s="117"/>
      <c r="D1028" s="117"/>
      <c r="E1028" s="117"/>
      <c r="F1028" s="118"/>
      <c r="G1028" s="118"/>
      <c r="H1028" s="118"/>
      <c r="I1028" s="118"/>
      <c r="J1028" s="118"/>
      <c r="K1028" s="118"/>
      <c r="L1028" s="118"/>
      <c r="M1028" s="118"/>
      <c r="N1028" s="118"/>
      <c r="O1028" s="118"/>
      <c r="P1028" s="118"/>
      <c r="Q1028" s="118"/>
      <c r="R1028" s="118"/>
    </row>
    <row r="1029" spans="2:18">
      <c r="B1029" s="117"/>
      <c r="C1029" s="117"/>
      <c r="D1029" s="117"/>
      <c r="E1029" s="117"/>
      <c r="F1029" s="118"/>
      <c r="G1029" s="118"/>
      <c r="H1029" s="118"/>
      <c r="I1029" s="118"/>
      <c r="J1029" s="118"/>
      <c r="K1029" s="118"/>
      <c r="L1029" s="118"/>
      <c r="M1029" s="118"/>
      <c r="N1029" s="118"/>
      <c r="O1029" s="118"/>
      <c r="P1029" s="118"/>
      <c r="Q1029" s="118"/>
      <c r="R1029" s="118"/>
    </row>
    <row r="1030" spans="2:18">
      <c r="B1030" s="117"/>
      <c r="C1030" s="117"/>
      <c r="D1030" s="117"/>
      <c r="E1030" s="117"/>
      <c r="F1030" s="118"/>
      <c r="G1030" s="118"/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  <c r="R1030" s="118"/>
    </row>
    <row r="1031" spans="2:18">
      <c r="B1031" s="117"/>
      <c r="C1031" s="117"/>
      <c r="D1031" s="117"/>
      <c r="E1031" s="117"/>
      <c r="F1031" s="118"/>
      <c r="G1031" s="118"/>
      <c r="H1031" s="118"/>
      <c r="I1031" s="118"/>
      <c r="J1031" s="118"/>
      <c r="K1031" s="118"/>
      <c r="L1031" s="118"/>
      <c r="M1031" s="118"/>
      <c r="N1031" s="118"/>
      <c r="O1031" s="118"/>
      <c r="P1031" s="118"/>
      <c r="Q1031" s="118"/>
      <c r="R1031" s="118"/>
    </row>
    <row r="1032" spans="2:18">
      <c r="B1032" s="117"/>
      <c r="C1032" s="117"/>
      <c r="D1032" s="117"/>
      <c r="E1032" s="117"/>
      <c r="F1032" s="118"/>
      <c r="G1032" s="118"/>
      <c r="H1032" s="118"/>
      <c r="I1032" s="118"/>
      <c r="J1032" s="118"/>
      <c r="K1032" s="118"/>
      <c r="L1032" s="118"/>
      <c r="M1032" s="118"/>
      <c r="N1032" s="118"/>
      <c r="O1032" s="118"/>
      <c r="P1032" s="118"/>
      <c r="Q1032" s="118"/>
      <c r="R1032" s="118"/>
    </row>
    <row r="1033" spans="2:18">
      <c r="B1033" s="117"/>
      <c r="C1033" s="117"/>
      <c r="D1033" s="117"/>
      <c r="E1033" s="117"/>
      <c r="F1033" s="118"/>
      <c r="G1033" s="118"/>
      <c r="H1033" s="118"/>
      <c r="I1033" s="118"/>
      <c r="J1033" s="118"/>
      <c r="K1033" s="118"/>
      <c r="L1033" s="118"/>
      <c r="M1033" s="118"/>
      <c r="N1033" s="118"/>
      <c r="O1033" s="118"/>
      <c r="P1033" s="118"/>
      <c r="Q1033" s="118"/>
      <c r="R1033" s="118"/>
    </row>
    <row r="1034" spans="2:18">
      <c r="B1034" s="117"/>
      <c r="C1034" s="117"/>
      <c r="D1034" s="117"/>
      <c r="E1034" s="117"/>
      <c r="F1034" s="118"/>
      <c r="G1034" s="118"/>
      <c r="H1034" s="118"/>
      <c r="I1034" s="118"/>
      <c r="J1034" s="118"/>
      <c r="K1034" s="118"/>
      <c r="L1034" s="118"/>
      <c r="M1034" s="118"/>
      <c r="N1034" s="118"/>
      <c r="O1034" s="118"/>
      <c r="P1034" s="118"/>
      <c r="Q1034" s="118"/>
      <c r="R1034" s="118"/>
    </row>
    <row r="1035" spans="2:18">
      <c r="B1035" s="117"/>
      <c r="C1035" s="117"/>
      <c r="D1035" s="117"/>
      <c r="E1035" s="117"/>
      <c r="F1035" s="118"/>
      <c r="G1035" s="118"/>
      <c r="H1035" s="118"/>
      <c r="I1035" s="118"/>
      <c r="J1035" s="118"/>
      <c r="K1035" s="118"/>
      <c r="L1035" s="118"/>
      <c r="M1035" s="118"/>
      <c r="N1035" s="118"/>
      <c r="O1035" s="118"/>
      <c r="P1035" s="118"/>
      <c r="Q1035" s="118"/>
      <c r="R1035" s="118"/>
    </row>
    <row r="1036" spans="2:18">
      <c r="B1036" s="117"/>
      <c r="C1036" s="117"/>
      <c r="D1036" s="117"/>
      <c r="E1036" s="117"/>
      <c r="F1036" s="118"/>
      <c r="G1036" s="118"/>
      <c r="H1036" s="118"/>
      <c r="I1036" s="118"/>
      <c r="J1036" s="118"/>
      <c r="K1036" s="118"/>
      <c r="L1036" s="118"/>
      <c r="M1036" s="118"/>
      <c r="N1036" s="118"/>
      <c r="O1036" s="118"/>
      <c r="P1036" s="118"/>
      <c r="Q1036" s="118"/>
      <c r="R1036" s="118"/>
    </row>
    <row r="1037" spans="2:18">
      <c r="B1037" s="117"/>
      <c r="C1037" s="117"/>
      <c r="D1037" s="117"/>
      <c r="E1037" s="117"/>
      <c r="F1037" s="118"/>
      <c r="G1037" s="118"/>
      <c r="H1037" s="118"/>
      <c r="I1037" s="118"/>
      <c r="J1037" s="118"/>
      <c r="K1037" s="118"/>
      <c r="L1037" s="118"/>
      <c r="M1037" s="118"/>
      <c r="N1037" s="118"/>
      <c r="O1037" s="118"/>
      <c r="P1037" s="118"/>
      <c r="Q1037" s="118"/>
      <c r="R1037" s="118"/>
    </row>
    <row r="1038" spans="2:18">
      <c r="B1038" s="117"/>
      <c r="C1038" s="117"/>
      <c r="D1038" s="117"/>
      <c r="E1038" s="117"/>
      <c r="F1038" s="118"/>
      <c r="G1038" s="118"/>
      <c r="H1038" s="118"/>
      <c r="I1038" s="118"/>
      <c r="J1038" s="118"/>
      <c r="K1038" s="118"/>
      <c r="L1038" s="118"/>
      <c r="M1038" s="118"/>
      <c r="N1038" s="118"/>
      <c r="O1038" s="118"/>
      <c r="P1038" s="118"/>
      <c r="Q1038" s="118"/>
      <c r="R1038" s="118"/>
    </row>
    <row r="1039" spans="2:18">
      <c r="B1039" s="117"/>
      <c r="C1039" s="117"/>
      <c r="D1039" s="117"/>
      <c r="E1039" s="117"/>
      <c r="F1039" s="118"/>
      <c r="G1039" s="118"/>
      <c r="H1039" s="118"/>
      <c r="I1039" s="118"/>
      <c r="J1039" s="118"/>
      <c r="K1039" s="118"/>
      <c r="L1039" s="118"/>
      <c r="M1039" s="118"/>
      <c r="N1039" s="118"/>
      <c r="O1039" s="118"/>
      <c r="P1039" s="118"/>
      <c r="Q1039" s="118"/>
      <c r="R1039" s="118"/>
    </row>
    <row r="1040" spans="2:18">
      <c r="B1040" s="117"/>
      <c r="C1040" s="117"/>
      <c r="D1040" s="117"/>
      <c r="E1040" s="117"/>
      <c r="F1040" s="118"/>
      <c r="G1040" s="118"/>
      <c r="H1040" s="118"/>
      <c r="I1040" s="118"/>
      <c r="J1040" s="118"/>
      <c r="K1040" s="118"/>
      <c r="L1040" s="118"/>
      <c r="M1040" s="118"/>
      <c r="N1040" s="118"/>
      <c r="O1040" s="118"/>
      <c r="P1040" s="118"/>
      <c r="Q1040" s="118"/>
      <c r="R1040" s="118"/>
    </row>
    <row r="1041" spans="2:18">
      <c r="B1041" s="117"/>
      <c r="C1041" s="117"/>
      <c r="D1041" s="117"/>
      <c r="E1041" s="117"/>
      <c r="F1041" s="118"/>
      <c r="G1041" s="118"/>
      <c r="H1041" s="118"/>
      <c r="I1041" s="118"/>
      <c r="J1041" s="118"/>
      <c r="K1041" s="118"/>
      <c r="L1041" s="118"/>
      <c r="M1041" s="118"/>
      <c r="N1041" s="118"/>
      <c r="O1041" s="118"/>
      <c r="P1041" s="118"/>
      <c r="Q1041" s="118"/>
      <c r="R1041" s="118"/>
    </row>
    <row r="1042" spans="2:18">
      <c r="B1042" s="117"/>
      <c r="C1042" s="117"/>
      <c r="D1042" s="117"/>
      <c r="E1042" s="117"/>
      <c r="F1042" s="118"/>
      <c r="G1042" s="118"/>
      <c r="H1042" s="118"/>
      <c r="I1042" s="118"/>
      <c r="J1042" s="118"/>
      <c r="K1042" s="118"/>
      <c r="L1042" s="118"/>
      <c r="M1042" s="118"/>
      <c r="N1042" s="118"/>
      <c r="O1042" s="118"/>
      <c r="P1042" s="118"/>
      <c r="Q1042" s="118"/>
      <c r="R1042" s="118"/>
    </row>
    <row r="1043" spans="2:18">
      <c r="B1043" s="117"/>
      <c r="C1043" s="117"/>
      <c r="D1043" s="117"/>
      <c r="E1043" s="117"/>
      <c r="F1043" s="118"/>
      <c r="G1043" s="118"/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</row>
    <row r="1044" spans="2:18">
      <c r="B1044" s="117"/>
      <c r="C1044" s="117"/>
      <c r="D1044" s="117"/>
      <c r="E1044" s="117"/>
      <c r="F1044" s="118"/>
      <c r="G1044" s="118"/>
      <c r="H1044" s="118"/>
      <c r="I1044" s="118"/>
      <c r="J1044" s="118"/>
      <c r="K1044" s="118"/>
      <c r="L1044" s="118"/>
      <c r="M1044" s="118"/>
      <c r="N1044" s="118"/>
      <c r="O1044" s="118"/>
      <c r="P1044" s="118"/>
      <c r="Q1044" s="118"/>
      <c r="R1044" s="118"/>
    </row>
    <row r="1045" spans="2:18">
      <c r="B1045" s="117"/>
      <c r="C1045" s="117"/>
      <c r="D1045" s="117"/>
      <c r="E1045" s="117"/>
      <c r="F1045" s="118"/>
      <c r="G1045" s="118"/>
      <c r="H1045" s="118"/>
      <c r="I1045" s="118"/>
      <c r="J1045" s="118"/>
      <c r="K1045" s="118"/>
      <c r="L1045" s="118"/>
      <c r="M1045" s="118"/>
      <c r="N1045" s="118"/>
      <c r="O1045" s="118"/>
      <c r="P1045" s="118"/>
      <c r="Q1045" s="118"/>
      <c r="R1045" s="118"/>
    </row>
    <row r="1046" spans="2:18">
      <c r="B1046" s="117"/>
      <c r="C1046" s="117"/>
      <c r="D1046" s="117"/>
      <c r="E1046" s="117"/>
      <c r="F1046" s="118"/>
      <c r="G1046" s="118"/>
      <c r="H1046" s="118"/>
      <c r="I1046" s="118"/>
      <c r="J1046" s="118"/>
      <c r="K1046" s="118"/>
      <c r="L1046" s="118"/>
      <c r="M1046" s="118"/>
      <c r="N1046" s="118"/>
      <c r="O1046" s="118"/>
      <c r="P1046" s="118"/>
      <c r="Q1046" s="118"/>
      <c r="R1046" s="118"/>
    </row>
    <row r="1047" spans="2:18">
      <c r="B1047" s="117"/>
      <c r="C1047" s="117"/>
      <c r="D1047" s="117"/>
      <c r="E1047" s="117"/>
      <c r="F1047" s="118"/>
      <c r="G1047" s="118"/>
      <c r="H1047" s="118"/>
      <c r="I1047" s="118"/>
      <c r="J1047" s="118"/>
      <c r="K1047" s="118"/>
      <c r="L1047" s="118"/>
      <c r="M1047" s="118"/>
      <c r="N1047" s="118"/>
      <c r="O1047" s="118"/>
      <c r="P1047" s="118"/>
      <c r="Q1047" s="118"/>
      <c r="R1047" s="118"/>
    </row>
    <row r="1048" spans="2:18">
      <c r="B1048" s="117"/>
      <c r="C1048" s="117"/>
      <c r="D1048" s="117"/>
      <c r="E1048" s="117"/>
      <c r="F1048" s="118"/>
      <c r="G1048" s="118"/>
      <c r="H1048" s="118"/>
      <c r="I1048" s="118"/>
      <c r="J1048" s="118"/>
      <c r="K1048" s="118"/>
      <c r="L1048" s="118"/>
      <c r="M1048" s="118"/>
      <c r="N1048" s="118"/>
      <c r="O1048" s="118"/>
      <c r="P1048" s="118"/>
      <c r="Q1048" s="118"/>
      <c r="R1048" s="118"/>
    </row>
    <row r="1049" spans="2:18">
      <c r="B1049" s="117"/>
      <c r="C1049" s="117"/>
      <c r="D1049" s="117"/>
      <c r="E1049" s="117"/>
      <c r="F1049" s="118"/>
      <c r="G1049" s="118"/>
      <c r="H1049" s="118"/>
      <c r="I1049" s="118"/>
      <c r="J1049" s="118"/>
      <c r="K1049" s="118"/>
      <c r="L1049" s="118"/>
      <c r="M1049" s="118"/>
      <c r="N1049" s="118"/>
      <c r="O1049" s="118"/>
      <c r="P1049" s="118"/>
      <c r="Q1049" s="118"/>
      <c r="R1049" s="118"/>
    </row>
    <row r="1050" spans="2:18">
      <c r="B1050" s="117"/>
      <c r="C1050" s="117"/>
      <c r="D1050" s="117"/>
      <c r="E1050" s="117"/>
      <c r="F1050" s="118"/>
      <c r="G1050" s="118"/>
      <c r="H1050" s="118"/>
      <c r="I1050" s="118"/>
      <c r="J1050" s="118"/>
      <c r="K1050" s="118"/>
      <c r="L1050" s="118"/>
      <c r="M1050" s="118"/>
      <c r="N1050" s="118"/>
      <c r="O1050" s="118"/>
      <c r="P1050" s="118"/>
      <c r="Q1050" s="118"/>
      <c r="R1050" s="118"/>
    </row>
    <row r="1051" spans="2:18">
      <c r="B1051" s="117"/>
      <c r="C1051" s="117"/>
      <c r="D1051" s="117"/>
      <c r="E1051" s="117"/>
      <c r="F1051" s="118"/>
      <c r="G1051" s="118"/>
      <c r="H1051" s="118"/>
      <c r="I1051" s="118"/>
      <c r="J1051" s="118"/>
      <c r="K1051" s="118"/>
      <c r="L1051" s="118"/>
      <c r="M1051" s="118"/>
      <c r="N1051" s="118"/>
      <c r="O1051" s="118"/>
      <c r="P1051" s="118"/>
      <c r="Q1051" s="118"/>
      <c r="R1051" s="118"/>
    </row>
    <row r="1052" spans="2:18">
      <c r="B1052" s="117"/>
      <c r="C1052" s="117"/>
      <c r="D1052" s="117"/>
      <c r="E1052" s="117"/>
      <c r="F1052" s="118"/>
      <c r="G1052" s="118"/>
      <c r="H1052" s="118"/>
      <c r="I1052" s="118"/>
      <c r="J1052" s="118"/>
      <c r="K1052" s="118"/>
      <c r="L1052" s="118"/>
      <c r="M1052" s="118"/>
      <c r="N1052" s="118"/>
      <c r="O1052" s="118"/>
      <c r="P1052" s="118"/>
      <c r="Q1052" s="118"/>
      <c r="R1052" s="118"/>
    </row>
    <row r="1053" spans="2:18">
      <c r="B1053" s="117"/>
      <c r="C1053" s="117"/>
      <c r="D1053" s="117"/>
      <c r="E1053" s="117"/>
      <c r="F1053" s="118"/>
      <c r="G1053" s="118"/>
      <c r="H1053" s="118"/>
      <c r="I1053" s="118"/>
      <c r="J1053" s="118"/>
      <c r="K1053" s="118"/>
      <c r="L1053" s="118"/>
      <c r="M1053" s="118"/>
      <c r="N1053" s="118"/>
      <c r="O1053" s="118"/>
      <c r="P1053" s="118"/>
      <c r="Q1053" s="118"/>
      <c r="R1053" s="118"/>
    </row>
    <row r="1054" spans="2:18">
      <c r="B1054" s="117"/>
      <c r="C1054" s="117"/>
      <c r="D1054" s="117"/>
      <c r="E1054" s="117"/>
      <c r="F1054" s="118"/>
      <c r="G1054" s="118"/>
      <c r="H1054" s="118"/>
      <c r="I1054" s="118"/>
      <c r="J1054" s="118"/>
      <c r="K1054" s="118"/>
      <c r="L1054" s="118"/>
      <c r="M1054" s="118"/>
      <c r="N1054" s="118"/>
      <c r="O1054" s="118"/>
      <c r="P1054" s="118"/>
      <c r="Q1054" s="118"/>
      <c r="R1054" s="118"/>
    </row>
    <row r="1055" spans="2:18">
      <c r="B1055" s="117"/>
      <c r="C1055" s="117"/>
      <c r="D1055" s="117"/>
      <c r="E1055" s="117"/>
      <c r="F1055" s="118"/>
      <c r="G1055" s="118"/>
      <c r="H1055" s="118"/>
      <c r="I1055" s="118"/>
      <c r="J1055" s="118"/>
      <c r="K1055" s="118"/>
      <c r="L1055" s="118"/>
      <c r="M1055" s="118"/>
      <c r="N1055" s="118"/>
      <c r="O1055" s="118"/>
      <c r="P1055" s="118"/>
      <c r="Q1055" s="118"/>
      <c r="R1055" s="118"/>
    </row>
    <row r="1056" spans="2:18">
      <c r="B1056" s="117"/>
      <c r="C1056" s="117"/>
      <c r="D1056" s="117"/>
      <c r="E1056" s="117"/>
      <c r="F1056" s="118"/>
      <c r="G1056" s="118"/>
      <c r="H1056" s="118"/>
      <c r="I1056" s="118"/>
      <c r="J1056" s="118"/>
      <c r="K1056" s="118"/>
      <c r="L1056" s="118"/>
      <c r="M1056" s="118"/>
      <c r="N1056" s="118"/>
      <c r="O1056" s="118"/>
      <c r="P1056" s="118"/>
      <c r="Q1056" s="118"/>
      <c r="R1056" s="118"/>
    </row>
    <row r="1057" spans="2:18">
      <c r="B1057" s="117"/>
      <c r="C1057" s="117"/>
      <c r="D1057" s="117"/>
      <c r="E1057" s="117"/>
      <c r="F1057" s="118"/>
      <c r="G1057" s="118"/>
      <c r="H1057" s="118"/>
      <c r="I1057" s="118"/>
      <c r="J1057" s="118"/>
      <c r="K1057" s="118"/>
      <c r="L1057" s="118"/>
      <c r="M1057" s="118"/>
      <c r="N1057" s="118"/>
      <c r="O1057" s="118"/>
      <c r="P1057" s="118"/>
      <c r="Q1057" s="118"/>
      <c r="R1057" s="118"/>
    </row>
    <row r="1058" spans="2:18">
      <c r="B1058" s="117"/>
      <c r="C1058" s="117"/>
      <c r="D1058" s="117"/>
      <c r="E1058" s="117"/>
      <c r="F1058" s="118"/>
      <c r="G1058" s="118"/>
      <c r="H1058" s="118"/>
      <c r="I1058" s="118"/>
      <c r="J1058" s="118"/>
      <c r="K1058" s="118"/>
      <c r="L1058" s="118"/>
      <c r="M1058" s="118"/>
      <c r="N1058" s="118"/>
      <c r="O1058" s="118"/>
      <c r="P1058" s="118"/>
      <c r="Q1058" s="118"/>
      <c r="R1058" s="118"/>
    </row>
    <row r="1059" spans="2:18">
      <c r="B1059" s="117"/>
      <c r="C1059" s="117"/>
      <c r="D1059" s="117"/>
      <c r="E1059" s="117"/>
      <c r="F1059" s="118"/>
      <c r="G1059" s="118"/>
      <c r="H1059" s="118"/>
      <c r="I1059" s="118"/>
      <c r="J1059" s="118"/>
      <c r="K1059" s="118"/>
      <c r="L1059" s="118"/>
      <c r="M1059" s="118"/>
      <c r="N1059" s="118"/>
      <c r="O1059" s="118"/>
      <c r="P1059" s="118"/>
      <c r="Q1059" s="118"/>
      <c r="R1059" s="118"/>
    </row>
    <row r="1060" spans="2:18">
      <c r="B1060" s="117"/>
      <c r="C1060" s="117"/>
      <c r="D1060" s="117"/>
      <c r="E1060" s="117"/>
      <c r="F1060" s="118"/>
      <c r="G1060" s="118"/>
      <c r="H1060" s="118"/>
      <c r="I1060" s="118"/>
      <c r="J1060" s="118"/>
      <c r="K1060" s="118"/>
      <c r="L1060" s="118"/>
      <c r="M1060" s="118"/>
      <c r="N1060" s="118"/>
      <c r="O1060" s="118"/>
      <c r="P1060" s="118"/>
      <c r="Q1060" s="118"/>
      <c r="R1060" s="118"/>
    </row>
    <row r="1061" spans="2:18">
      <c r="B1061" s="117"/>
      <c r="C1061" s="117"/>
      <c r="D1061" s="117"/>
      <c r="E1061" s="117"/>
      <c r="F1061" s="118"/>
      <c r="G1061" s="118"/>
      <c r="H1061" s="118"/>
      <c r="I1061" s="118"/>
      <c r="J1061" s="118"/>
      <c r="K1061" s="118"/>
      <c r="L1061" s="118"/>
      <c r="M1061" s="118"/>
      <c r="N1061" s="118"/>
      <c r="O1061" s="118"/>
      <c r="P1061" s="118"/>
      <c r="Q1061" s="118"/>
      <c r="R1061" s="118"/>
    </row>
    <row r="1062" spans="2:18">
      <c r="B1062" s="117"/>
      <c r="C1062" s="117"/>
      <c r="D1062" s="117"/>
      <c r="E1062" s="117"/>
      <c r="F1062" s="118"/>
      <c r="G1062" s="118"/>
      <c r="H1062" s="118"/>
      <c r="I1062" s="118"/>
      <c r="J1062" s="118"/>
      <c r="K1062" s="118"/>
      <c r="L1062" s="118"/>
      <c r="M1062" s="118"/>
      <c r="N1062" s="118"/>
      <c r="O1062" s="118"/>
      <c r="P1062" s="118"/>
      <c r="Q1062" s="118"/>
      <c r="R1062" s="118"/>
    </row>
    <row r="1063" spans="2:18">
      <c r="B1063" s="117"/>
      <c r="C1063" s="117"/>
      <c r="D1063" s="117"/>
      <c r="E1063" s="117"/>
      <c r="F1063" s="118"/>
      <c r="G1063" s="118"/>
      <c r="H1063" s="118"/>
      <c r="I1063" s="118"/>
      <c r="J1063" s="118"/>
      <c r="K1063" s="118"/>
      <c r="L1063" s="118"/>
      <c r="M1063" s="118"/>
      <c r="N1063" s="118"/>
      <c r="O1063" s="118"/>
      <c r="P1063" s="118"/>
      <c r="Q1063" s="118"/>
      <c r="R1063" s="118"/>
    </row>
    <row r="1064" spans="2:18">
      <c r="B1064" s="117"/>
      <c r="C1064" s="117"/>
      <c r="D1064" s="117"/>
      <c r="E1064" s="117"/>
      <c r="F1064" s="118"/>
      <c r="G1064" s="118"/>
      <c r="H1064" s="118"/>
      <c r="I1064" s="118"/>
      <c r="J1064" s="118"/>
      <c r="K1064" s="118"/>
      <c r="L1064" s="118"/>
      <c r="M1064" s="118"/>
      <c r="N1064" s="118"/>
      <c r="O1064" s="118"/>
      <c r="P1064" s="118"/>
      <c r="Q1064" s="118"/>
      <c r="R1064" s="118"/>
    </row>
    <row r="1065" spans="2:18">
      <c r="B1065" s="117"/>
      <c r="C1065" s="117"/>
      <c r="D1065" s="117"/>
      <c r="E1065" s="117"/>
      <c r="F1065" s="118"/>
      <c r="G1065" s="118"/>
      <c r="H1065" s="118"/>
      <c r="I1065" s="118"/>
      <c r="J1065" s="118"/>
      <c r="K1065" s="118"/>
      <c r="L1065" s="118"/>
      <c r="M1065" s="118"/>
      <c r="N1065" s="118"/>
      <c r="O1065" s="118"/>
      <c r="P1065" s="118"/>
      <c r="Q1065" s="118"/>
      <c r="R1065" s="118"/>
    </row>
    <row r="1066" spans="2:18">
      <c r="B1066" s="117"/>
      <c r="C1066" s="117"/>
      <c r="D1066" s="117"/>
      <c r="E1066" s="117"/>
      <c r="F1066" s="118"/>
      <c r="G1066" s="118"/>
      <c r="H1066" s="118"/>
      <c r="I1066" s="118"/>
      <c r="J1066" s="118"/>
      <c r="K1066" s="118"/>
      <c r="L1066" s="118"/>
      <c r="M1066" s="118"/>
      <c r="N1066" s="118"/>
      <c r="O1066" s="118"/>
      <c r="P1066" s="118"/>
      <c r="Q1066" s="118"/>
      <c r="R1066" s="118"/>
    </row>
  </sheetData>
  <sheetProtection sheet="1" objects="1" scenarios="1"/>
  <mergeCells count="1">
    <mergeCell ref="B6:R6"/>
  </mergeCells>
  <phoneticPr fontId="3" type="noConversion"/>
  <conditionalFormatting sqref="B58:B357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57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8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135</v>
      </c>
      <c r="C1" s="67" t="s" vm="1">
        <v>208</v>
      </c>
    </row>
    <row r="2" spans="2:15">
      <c r="B2" s="46" t="s">
        <v>134</v>
      </c>
      <c r="C2" s="67" t="s">
        <v>209</v>
      </c>
    </row>
    <row r="3" spans="2:15">
      <c r="B3" s="46" t="s">
        <v>136</v>
      </c>
      <c r="C3" s="67" t="s">
        <v>210</v>
      </c>
    </row>
    <row r="4" spans="2:15">
      <c r="B4" s="46" t="s">
        <v>137</v>
      </c>
      <c r="C4" s="67">
        <v>2144</v>
      </c>
    </row>
    <row r="6" spans="2:15" ht="26.25" customHeight="1">
      <c r="B6" s="149" t="s">
        <v>162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s="3" customFormat="1" ht="78.75">
      <c r="B7" s="47" t="s">
        <v>109</v>
      </c>
      <c r="C7" s="48" t="s">
        <v>42</v>
      </c>
      <c r="D7" s="48" t="s">
        <v>110</v>
      </c>
      <c r="E7" s="48" t="s">
        <v>14</v>
      </c>
      <c r="F7" s="48" t="s">
        <v>62</v>
      </c>
      <c r="G7" s="48" t="s">
        <v>17</v>
      </c>
      <c r="H7" s="48" t="s">
        <v>96</v>
      </c>
      <c r="I7" s="48" t="s">
        <v>49</v>
      </c>
      <c r="J7" s="48" t="s">
        <v>18</v>
      </c>
      <c r="K7" s="48" t="s">
        <v>186</v>
      </c>
      <c r="L7" s="48" t="s">
        <v>185</v>
      </c>
      <c r="M7" s="48" t="s">
        <v>104</v>
      </c>
      <c r="N7" s="48" t="s">
        <v>138</v>
      </c>
      <c r="O7" s="50" t="s">
        <v>140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193</v>
      </c>
      <c r="L8" s="31"/>
      <c r="M8" s="31" t="s">
        <v>189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5" t="s">
        <v>1693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26">
        <v>0</v>
      </c>
      <c r="N10" s="127">
        <v>0</v>
      </c>
      <c r="O10" s="127">
        <v>0</v>
      </c>
    </row>
    <row r="11" spans="2:15" ht="20.25" customHeight="1">
      <c r="B11" s="121" t="s">
        <v>201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15">
      <c r="B12" s="121" t="s">
        <v>105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15">
      <c r="B13" s="121" t="s">
        <v>184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15">
      <c r="B14" s="121" t="s">
        <v>192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15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1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117"/>
      <c r="C110" s="117"/>
      <c r="D110" s="11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2:15">
      <c r="B111" s="117"/>
      <c r="C111" s="117"/>
      <c r="D111" s="11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2:15">
      <c r="B112" s="117"/>
      <c r="C112" s="117"/>
      <c r="D112" s="11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2:15">
      <c r="B113" s="117"/>
      <c r="C113" s="117"/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2:15">
      <c r="B114" s="117"/>
      <c r="C114" s="117"/>
      <c r="D114" s="11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2:15">
      <c r="B115" s="117"/>
      <c r="C115" s="117"/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2:15">
      <c r="B116" s="117"/>
      <c r="C116" s="117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2:15">
      <c r="B117" s="117"/>
      <c r="C117" s="117"/>
      <c r="D117" s="11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2:15">
      <c r="B118" s="117"/>
      <c r="C118" s="117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2:15">
      <c r="B119" s="117"/>
      <c r="C119" s="117"/>
      <c r="D119" s="11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2:15">
      <c r="B120" s="117"/>
      <c r="C120" s="117"/>
      <c r="D120" s="11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2:15">
      <c r="B121" s="117"/>
      <c r="C121" s="117"/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7"/>
      <c r="D122" s="11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7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7"/>
      <c r="D124" s="11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7"/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7"/>
      <c r="D126" s="11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7"/>
      <c r="D127" s="11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7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7"/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7"/>
      <c r="D131" s="11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7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7"/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7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7"/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7"/>
      <c r="D136" s="11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7"/>
      <c r="D137" s="11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7"/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7"/>
      <c r="D140" s="11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7"/>
      <c r="D141" s="11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7"/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7"/>
      <c r="D143" s="11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7"/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7"/>
      <c r="D145" s="11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7"/>
      <c r="D146" s="11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7"/>
      <c r="D147" s="11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7"/>
      <c r="D148" s="11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7"/>
      <c r="D149" s="11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7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7"/>
      <c r="D151" s="11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7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7"/>
      <c r="D153" s="11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7"/>
      <c r="D154" s="11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7"/>
      <c r="D155" s="11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7"/>
      <c r="D156" s="11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7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7"/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7"/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7"/>
      <c r="D160" s="11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7"/>
      <c r="D161" s="11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7"/>
      <c r="D162" s="11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7"/>
      <c r="D163" s="11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7"/>
      <c r="D164" s="11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7"/>
      <c r="D165" s="11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7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7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7"/>
      <c r="D168" s="11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7"/>
      <c r="D170" s="11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7"/>
      <c r="D171" s="11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7"/>
      <c r="D172" s="11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7"/>
      <c r="D173" s="11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7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7"/>
      <c r="D175" s="11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7"/>
      <c r="D176" s="11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7"/>
      <c r="D177" s="11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7"/>
      <c r="D178" s="11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7"/>
      <c r="D179" s="11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7"/>
      <c r="D180" s="11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7"/>
      <c r="D181" s="11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7"/>
      <c r="D182" s="11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7"/>
      <c r="D183" s="11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7"/>
      <c r="D184" s="11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7"/>
      <c r="D185" s="11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7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7"/>
      <c r="D187" s="11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7"/>
      <c r="D188" s="11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7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7"/>
      <c r="D190" s="11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7"/>
      <c r="D191" s="11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7"/>
      <c r="D192" s="11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7"/>
      <c r="D193" s="11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7"/>
      <c r="D194" s="11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7"/>
      <c r="D195" s="11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7"/>
      <c r="D196" s="117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7"/>
      <c r="D197" s="11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7"/>
      <c r="D198" s="11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7"/>
      <c r="D199" s="11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7"/>
      <c r="D200" s="11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B201" s="117"/>
      <c r="C201" s="117"/>
      <c r="D201" s="11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2:15">
      <c r="B202" s="117"/>
      <c r="C202" s="117"/>
      <c r="D202" s="11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2:15">
      <c r="B203" s="117"/>
      <c r="C203" s="117"/>
      <c r="D203" s="11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2:15">
      <c r="B204" s="117"/>
      <c r="C204" s="117"/>
      <c r="D204" s="11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2:15">
      <c r="B205" s="117"/>
      <c r="C205" s="117"/>
      <c r="D205" s="11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2:15">
      <c r="B206" s="117"/>
      <c r="C206" s="117"/>
      <c r="D206" s="11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2:15">
      <c r="B207" s="117"/>
      <c r="C207" s="117"/>
      <c r="D207" s="11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2:15">
      <c r="B208" s="117"/>
      <c r="C208" s="117"/>
      <c r="D208" s="11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2:15">
      <c r="B209" s="117"/>
      <c r="C209" s="117"/>
      <c r="D209" s="11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2:15">
      <c r="B210" s="117"/>
      <c r="C210" s="117"/>
      <c r="D210" s="11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2:15">
      <c r="B211" s="117"/>
      <c r="C211" s="117"/>
      <c r="D211" s="11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2:15">
      <c r="B212" s="117"/>
      <c r="C212" s="117"/>
      <c r="D212" s="11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2:15">
      <c r="B213" s="117"/>
      <c r="C213" s="117"/>
      <c r="D213" s="11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2:15">
      <c r="B214" s="117"/>
      <c r="C214" s="117"/>
      <c r="D214" s="11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2:15">
      <c r="B215" s="117"/>
      <c r="C215" s="117"/>
      <c r="D215" s="11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2:15">
      <c r="B216" s="117"/>
      <c r="C216" s="117"/>
      <c r="D216" s="11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2:15">
      <c r="B217" s="117"/>
      <c r="C217" s="117"/>
      <c r="D217" s="11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2:15">
      <c r="B218" s="117"/>
      <c r="C218" s="117"/>
      <c r="D218" s="11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2:15">
      <c r="B219" s="117"/>
      <c r="C219" s="117"/>
      <c r="D219" s="11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2:15">
      <c r="B220" s="117"/>
      <c r="C220" s="117"/>
      <c r="D220" s="11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2:15">
      <c r="B221" s="117"/>
      <c r="C221" s="117"/>
      <c r="D221" s="11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2:15">
      <c r="B222" s="117"/>
      <c r="C222" s="117"/>
      <c r="D222" s="11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2:15">
      <c r="B223" s="117"/>
      <c r="C223" s="117"/>
      <c r="D223" s="11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2:15">
      <c r="B224" s="117"/>
      <c r="C224" s="117"/>
      <c r="D224" s="117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2:15">
      <c r="B225" s="117"/>
      <c r="C225" s="117"/>
      <c r="D225" s="11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2:15">
      <c r="B226" s="117"/>
      <c r="C226" s="117"/>
      <c r="D226" s="11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2:15">
      <c r="B227" s="117"/>
      <c r="C227" s="117"/>
      <c r="D227" s="11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2:15">
      <c r="B228" s="117"/>
      <c r="C228" s="117"/>
      <c r="D228" s="11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2:15">
      <c r="B229" s="117"/>
      <c r="C229" s="117"/>
      <c r="D229" s="11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2:15">
      <c r="B230" s="117"/>
      <c r="C230" s="117"/>
      <c r="D230" s="11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2:15">
      <c r="B231" s="117"/>
      <c r="C231" s="117"/>
      <c r="D231" s="11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2:15">
      <c r="B232" s="117"/>
      <c r="C232" s="117"/>
      <c r="D232" s="11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2:15">
      <c r="B233" s="117"/>
      <c r="C233" s="117"/>
      <c r="D233" s="11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2:15">
      <c r="B234" s="117"/>
      <c r="C234" s="117"/>
      <c r="D234" s="11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2:15">
      <c r="B235" s="117"/>
      <c r="C235" s="117"/>
      <c r="D235" s="11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2:15">
      <c r="B236" s="117"/>
      <c r="C236" s="117"/>
      <c r="D236" s="11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2:15">
      <c r="B237" s="117"/>
      <c r="C237" s="117"/>
      <c r="D237" s="11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2:15">
      <c r="B238" s="117"/>
      <c r="C238" s="117"/>
      <c r="D238" s="11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2:15">
      <c r="B239" s="117"/>
      <c r="C239" s="117"/>
      <c r="D239" s="11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2:15">
      <c r="B240" s="117"/>
      <c r="C240" s="117"/>
      <c r="D240" s="117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2:15">
      <c r="B241" s="117"/>
      <c r="C241" s="117"/>
      <c r="D241" s="11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2:15">
      <c r="B242" s="117"/>
      <c r="C242" s="117"/>
      <c r="D242" s="11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2:15">
      <c r="B243" s="117"/>
      <c r="C243" s="117"/>
      <c r="D243" s="11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2:15">
      <c r="B244" s="117"/>
      <c r="C244" s="117"/>
      <c r="D244" s="11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2:15">
      <c r="B245" s="117"/>
      <c r="C245" s="117"/>
      <c r="D245" s="11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2:15">
      <c r="B246" s="117"/>
      <c r="C246" s="117"/>
      <c r="D246" s="11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2:15">
      <c r="B247" s="117"/>
      <c r="C247" s="117"/>
      <c r="D247" s="11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2:15">
      <c r="B248" s="117"/>
      <c r="C248" s="117"/>
      <c r="D248" s="11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2:15">
      <c r="B249" s="117"/>
      <c r="C249" s="117"/>
      <c r="D249" s="11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2:15">
      <c r="B250" s="117"/>
      <c r="C250" s="117"/>
      <c r="D250" s="11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2:15">
      <c r="B251" s="117"/>
      <c r="C251" s="117"/>
      <c r="D251" s="11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2:15">
      <c r="B252" s="117"/>
      <c r="C252" s="117"/>
      <c r="D252" s="11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2:15">
      <c r="B253" s="117"/>
      <c r="C253" s="117"/>
      <c r="D253" s="11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2:15">
      <c r="B254" s="117"/>
      <c r="C254" s="117"/>
      <c r="D254" s="11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2:15">
      <c r="B255" s="117"/>
      <c r="C255" s="117"/>
      <c r="D255" s="11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2:15">
      <c r="B256" s="117"/>
      <c r="C256" s="117"/>
      <c r="D256" s="11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2:15">
      <c r="B257" s="117"/>
      <c r="C257" s="117"/>
      <c r="D257" s="11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2:15">
      <c r="B258" s="117"/>
      <c r="C258" s="117"/>
      <c r="D258" s="11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2:15">
      <c r="B259" s="117"/>
      <c r="C259" s="117"/>
      <c r="D259" s="11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2:15">
      <c r="B260" s="117"/>
      <c r="C260" s="117"/>
      <c r="D260" s="11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7"/>
      <c r="D261" s="11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7"/>
      <c r="D262" s="11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7"/>
      <c r="C263" s="117"/>
      <c r="D263" s="11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7"/>
      <c r="C264" s="117"/>
      <c r="D264" s="11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7"/>
      <c r="C265" s="117"/>
      <c r="D265" s="11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7"/>
      <c r="C266" s="117"/>
      <c r="D266" s="11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7"/>
      <c r="C267" s="117"/>
      <c r="D267" s="11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7"/>
      <c r="D268" s="11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7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7"/>
      <c r="D270" s="11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7"/>
      <c r="D271" s="117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17"/>
      <c r="C272" s="117"/>
      <c r="D272" s="11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17"/>
      <c r="C273" s="117"/>
      <c r="D273" s="11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17"/>
      <c r="C274" s="117"/>
      <c r="D274" s="11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17"/>
      <c r="C275" s="117"/>
      <c r="D275" s="11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7"/>
      <c r="D276" s="11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7"/>
      <c r="D277" s="11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7"/>
      <c r="D278" s="11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7"/>
      <c r="D279" s="11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7"/>
      <c r="D280" s="11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7"/>
      <c r="D281" s="11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7"/>
      <c r="D282" s="11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7"/>
      <c r="D283" s="11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7"/>
      <c r="D284" s="11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7"/>
      <c r="D285" s="11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7"/>
      <c r="D287" s="11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7"/>
      <c r="D288" s="11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7"/>
      <c r="D289" s="11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7"/>
      <c r="D290" s="11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7"/>
      <c r="D291" s="117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7"/>
      <c r="D292" s="11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17"/>
      <c r="C293" s="117"/>
      <c r="D293" s="11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17"/>
      <c r="C294" s="117"/>
      <c r="D294" s="11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17"/>
      <c r="C295" s="117"/>
      <c r="D295" s="11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17"/>
      <c r="C296" s="117"/>
      <c r="D296" s="11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7"/>
      <c r="D297" s="11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135</v>
      </c>
      <c r="C1" s="67" t="s" vm="1">
        <v>208</v>
      </c>
    </row>
    <row r="2" spans="2:10">
      <c r="B2" s="46" t="s">
        <v>134</v>
      </c>
      <c r="C2" s="67" t="s">
        <v>209</v>
      </c>
    </row>
    <row r="3" spans="2:10">
      <c r="B3" s="46" t="s">
        <v>136</v>
      </c>
      <c r="C3" s="67" t="s">
        <v>210</v>
      </c>
    </row>
    <row r="4" spans="2:10">
      <c r="B4" s="46" t="s">
        <v>137</v>
      </c>
      <c r="C4" s="67">
        <v>2144</v>
      </c>
    </row>
    <row r="6" spans="2:10" ht="26.25" customHeight="1">
      <c r="B6" s="149" t="s">
        <v>163</v>
      </c>
      <c r="C6" s="150"/>
      <c r="D6" s="150"/>
      <c r="E6" s="150"/>
      <c r="F6" s="150"/>
      <c r="G6" s="150"/>
      <c r="H6" s="150"/>
      <c r="I6" s="150"/>
      <c r="J6" s="151"/>
    </row>
    <row r="7" spans="2:10" s="3" customFormat="1" ht="78.75">
      <c r="B7" s="47" t="s">
        <v>109</v>
      </c>
      <c r="C7" s="49" t="s">
        <v>51</v>
      </c>
      <c r="D7" s="49" t="s">
        <v>81</v>
      </c>
      <c r="E7" s="49" t="s">
        <v>52</v>
      </c>
      <c r="F7" s="49" t="s">
        <v>96</v>
      </c>
      <c r="G7" s="49" t="s">
        <v>174</v>
      </c>
      <c r="H7" s="49" t="s">
        <v>138</v>
      </c>
      <c r="I7" s="49" t="s">
        <v>139</v>
      </c>
      <c r="J7" s="64" t="s">
        <v>196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190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25" t="s">
        <v>1694</v>
      </c>
      <c r="C10" s="91"/>
      <c r="D10" s="91"/>
      <c r="E10" s="91"/>
      <c r="F10" s="91"/>
      <c r="G10" s="126">
        <v>0</v>
      </c>
      <c r="H10" s="127">
        <v>0</v>
      </c>
      <c r="I10" s="127">
        <v>0</v>
      </c>
      <c r="J10" s="91"/>
    </row>
    <row r="11" spans="2:10" ht="22.5" customHeight="1">
      <c r="B11" s="119"/>
      <c r="C11" s="91"/>
      <c r="D11" s="91"/>
      <c r="E11" s="91"/>
      <c r="F11" s="91"/>
      <c r="G11" s="91"/>
      <c r="H11" s="91"/>
      <c r="I11" s="91"/>
      <c r="J11" s="91"/>
    </row>
    <row r="12" spans="2:10">
      <c r="B12" s="119"/>
      <c r="C12" s="91"/>
      <c r="D12" s="91"/>
      <c r="E12" s="91"/>
      <c r="F12" s="91"/>
      <c r="G12" s="91"/>
      <c r="H12" s="91"/>
      <c r="I12" s="91"/>
      <c r="J12" s="91"/>
    </row>
    <row r="13" spans="2:10">
      <c r="B13" s="91"/>
      <c r="C13" s="91"/>
      <c r="D13" s="91"/>
      <c r="E13" s="91"/>
      <c r="F13" s="91"/>
      <c r="G13" s="91"/>
      <c r="H13" s="91"/>
      <c r="I13" s="91"/>
      <c r="J13" s="91"/>
    </row>
    <row r="14" spans="2:10">
      <c r="B14" s="91"/>
      <c r="C14" s="91"/>
      <c r="D14" s="91"/>
      <c r="E14" s="91"/>
      <c r="F14" s="91"/>
      <c r="G14" s="91"/>
      <c r="H14" s="91"/>
      <c r="I14" s="91"/>
      <c r="J14" s="91"/>
    </row>
    <row r="15" spans="2:10">
      <c r="B15" s="91"/>
      <c r="C15" s="91"/>
      <c r="D15" s="91"/>
      <c r="E15" s="91"/>
      <c r="F15" s="91"/>
      <c r="G15" s="91"/>
      <c r="H15" s="91"/>
      <c r="I15" s="91"/>
      <c r="J15" s="91"/>
    </row>
    <row r="16" spans="2:10">
      <c r="B16" s="91"/>
      <c r="C16" s="91"/>
      <c r="D16" s="91"/>
      <c r="E16" s="91"/>
      <c r="F16" s="91"/>
      <c r="G16" s="91"/>
      <c r="H16" s="91"/>
      <c r="I16" s="91"/>
      <c r="J16" s="91"/>
    </row>
    <row r="17" spans="2:10">
      <c r="B17" s="91"/>
      <c r="C17" s="91"/>
      <c r="D17" s="91"/>
      <c r="E17" s="91"/>
      <c r="F17" s="91"/>
      <c r="G17" s="91"/>
      <c r="H17" s="91"/>
      <c r="I17" s="91"/>
      <c r="J17" s="91"/>
    </row>
    <row r="18" spans="2:10">
      <c r="B18" s="91"/>
      <c r="C18" s="91"/>
      <c r="D18" s="91"/>
      <c r="E18" s="91"/>
      <c r="F18" s="91"/>
      <c r="G18" s="91"/>
      <c r="H18" s="91"/>
      <c r="I18" s="91"/>
      <c r="J18" s="91"/>
    </row>
    <row r="19" spans="2:10">
      <c r="B19" s="91"/>
      <c r="C19" s="91"/>
      <c r="D19" s="91"/>
      <c r="E19" s="91"/>
      <c r="F19" s="91"/>
      <c r="G19" s="91"/>
      <c r="H19" s="91"/>
      <c r="I19" s="91"/>
      <c r="J19" s="91"/>
    </row>
    <row r="20" spans="2:10">
      <c r="B20" s="91"/>
      <c r="C20" s="91"/>
      <c r="D20" s="91"/>
      <c r="E20" s="91"/>
      <c r="F20" s="91"/>
      <c r="G20" s="91"/>
      <c r="H20" s="91"/>
      <c r="I20" s="91"/>
      <c r="J20" s="91"/>
    </row>
    <row r="21" spans="2:10">
      <c r="B21" s="91"/>
      <c r="C21" s="91"/>
      <c r="D21" s="91"/>
      <c r="E21" s="91"/>
      <c r="F21" s="91"/>
      <c r="G21" s="91"/>
      <c r="H21" s="91"/>
      <c r="I21" s="91"/>
      <c r="J21" s="91"/>
    </row>
    <row r="22" spans="2:10">
      <c r="B22" s="91"/>
      <c r="C22" s="91"/>
      <c r="D22" s="91"/>
      <c r="E22" s="91"/>
      <c r="F22" s="91"/>
      <c r="G22" s="91"/>
      <c r="H22" s="91"/>
      <c r="I22" s="91"/>
      <c r="J22" s="91"/>
    </row>
    <row r="23" spans="2:10">
      <c r="B23" s="91"/>
      <c r="C23" s="91"/>
      <c r="D23" s="91"/>
      <c r="E23" s="91"/>
      <c r="F23" s="91"/>
      <c r="G23" s="91"/>
      <c r="H23" s="91"/>
      <c r="I23" s="91"/>
      <c r="J23" s="91"/>
    </row>
    <row r="24" spans="2:10">
      <c r="B24" s="91"/>
      <c r="C24" s="91"/>
      <c r="D24" s="91"/>
      <c r="E24" s="91"/>
      <c r="F24" s="91"/>
      <c r="G24" s="91"/>
      <c r="H24" s="91"/>
      <c r="I24" s="91"/>
      <c r="J24" s="91"/>
    </row>
    <row r="25" spans="2:10">
      <c r="B25" s="91"/>
      <c r="C25" s="91"/>
      <c r="D25" s="91"/>
      <c r="E25" s="91"/>
      <c r="F25" s="91"/>
      <c r="G25" s="91"/>
      <c r="H25" s="91"/>
      <c r="I25" s="91"/>
      <c r="J25" s="91"/>
    </row>
    <row r="26" spans="2:10">
      <c r="B26" s="91"/>
      <c r="C26" s="91"/>
      <c r="D26" s="91"/>
      <c r="E26" s="91"/>
      <c r="F26" s="91"/>
      <c r="G26" s="91"/>
      <c r="H26" s="91"/>
      <c r="I26" s="91"/>
      <c r="J26" s="91"/>
    </row>
    <row r="27" spans="2:10">
      <c r="B27" s="91"/>
      <c r="C27" s="91"/>
      <c r="D27" s="91"/>
      <c r="E27" s="91"/>
      <c r="F27" s="91"/>
      <c r="G27" s="91"/>
      <c r="H27" s="91"/>
      <c r="I27" s="91"/>
      <c r="J27" s="91"/>
    </row>
    <row r="28" spans="2:10">
      <c r="B28" s="91"/>
      <c r="C28" s="91"/>
      <c r="D28" s="91"/>
      <c r="E28" s="91"/>
      <c r="F28" s="91"/>
      <c r="G28" s="91"/>
      <c r="H28" s="91"/>
      <c r="I28" s="91"/>
      <c r="J28" s="91"/>
    </row>
    <row r="29" spans="2:10">
      <c r="B29" s="91"/>
      <c r="C29" s="91"/>
      <c r="D29" s="91"/>
      <c r="E29" s="91"/>
      <c r="F29" s="91"/>
      <c r="G29" s="91"/>
      <c r="H29" s="91"/>
      <c r="I29" s="91"/>
      <c r="J29" s="91"/>
    </row>
    <row r="30" spans="2:10">
      <c r="B30" s="91"/>
      <c r="C30" s="91"/>
      <c r="D30" s="91"/>
      <c r="E30" s="91"/>
      <c r="F30" s="91"/>
      <c r="G30" s="91"/>
      <c r="H30" s="91"/>
      <c r="I30" s="91"/>
      <c r="J30" s="91"/>
    </row>
    <row r="31" spans="2:10">
      <c r="B31" s="91"/>
      <c r="C31" s="91"/>
      <c r="D31" s="91"/>
      <c r="E31" s="91"/>
      <c r="F31" s="91"/>
      <c r="G31" s="91"/>
      <c r="H31" s="91"/>
      <c r="I31" s="91"/>
      <c r="J31" s="91"/>
    </row>
    <row r="32" spans="2:10">
      <c r="B32" s="91"/>
      <c r="C32" s="91"/>
      <c r="D32" s="91"/>
      <c r="E32" s="91"/>
      <c r="F32" s="91"/>
      <c r="G32" s="91"/>
      <c r="H32" s="91"/>
      <c r="I32" s="91"/>
      <c r="J32" s="91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  <row r="38" spans="2:10">
      <c r="B38" s="91"/>
      <c r="C38" s="91"/>
      <c r="D38" s="91"/>
      <c r="E38" s="91"/>
      <c r="F38" s="91"/>
      <c r="G38" s="91"/>
      <c r="H38" s="91"/>
      <c r="I38" s="91"/>
      <c r="J38" s="91"/>
    </row>
    <row r="39" spans="2:10">
      <c r="B39" s="91"/>
      <c r="C39" s="91"/>
      <c r="D39" s="91"/>
      <c r="E39" s="91"/>
      <c r="F39" s="91"/>
      <c r="G39" s="91"/>
      <c r="H39" s="91"/>
      <c r="I39" s="91"/>
      <c r="J39" s="91"/>
    </row>
    <row r="40" spans="2:10">
      <c r="B40" s="91"/>
      <c r="C40" s="91"/>
      <c r="D40" s="91"/>
      <c r="E40" s="91"/>
      <c r="F40" s="91"/>
      <c r="G40" s="91"/>
      <c r="H40" s="91"/>
      <c r="I40" s="91"/>
      <c r="J40" s="91"/>
    </row>
    <row r="41" spans="2:10">
      <c r="B41" s="91"/>
      <c r="C41" s="91"/>
      <c r="D41" s="91"/>
      <c r="E41" s="91"/>
      <c r="F41" s="91"/>
      <c r="G41" s="91"/>
      <c r="H41" s="91"/>
      <c r="I41" s="91"/>
      <c r="J41" s="91"/>
    </row>
    <row r="42" spans="2:10">
      <c r="B42" s="91"/>
      <c r="C42" s="91"/>
      <c r="D42" s="91"/>
      <c r="E42" s="91"/>
      <c r="F42" s="91"/>
      <c r="G42" s="91"/>
      <c r="H42" s="91"/>
      <c r="I42" s="91"/>
      <c r="J42" s="91"/>
    </row>
    <row r="43" spans="2:10">
      <c r="B43" s="91"/>
      <c r="C43" s="91"/>
      <c r="D43" s="91"/>
      <c r="E43" s="91"/>
      <c r="F43" s="91"/>
      <c r="G43" s="91"/>
      <c r="H43" s="91"/>
      <c r="I43" s="91"/>
      <c r="J43" s="91"/>
    </row>
    <row r="44" spans="2:10">
      <c r="B44" s="91"/>
      <c r="C44" s="91"/>
      <c r="D44" s="91"/>
      <c r="E44" s="91"/>
      <c r="F44" s="91"/>
      <c r="G44" s="91"/>
      <c r="H44" s="91"/>
      <c r="I44" s="91"/>
      <c r="J44" s="91"/>
    </row>
    <row r="45" spans="2:10">
      <c r="B45" s="91"/>
      <c r="C45" s="91"/>
      <c r="D45" s="91"/>
      <c r="E45" s="91"/>
      <c r="F45" s="91"/>
      <c r="G45" s="91"/>
      <c r="H45" s="91"/>
      <c r="I45" s="91"/>
      <c r="J45" s="91"/>
    </row>
    <row r="46" spans="2:10">
      <c r="B46" s="91"/>
      <c r="C46" s="91"/>
      <c r="D46" s="91"/>
      <c r="E46" s="91"/>
      <c r="F46" s="91"/>
      <c r="G46" s="91"/>
      <c r="H46" s="91"/>
      <c r="I46" s="91"/>
      <c r="J46" s="91"/>
    </row>
    <row r="47" spans="2:10">
      <c r="B47" s="91"/>
      <c r="C47" s="91"/>
      <c r="D47" s="91"/>
      <c r="E47" s="91"/>
      <c r="F47" s="91"/>
      <c r="G47" s="91"/>
      <c r="H47" s="91"/>
      <c r="I47" s="91"/>
      <c r="J47" s="91"/>
    </row>
    <row r="48" spans="2:10">
      <c r="B48" s="91"/>
      <c r="C48" s="91"/>
      <c r="D48" s="91"/>
      <c r="E48" s="91"/>
      <c r="F48" s="91"/>
      <c r="G48" s="91"/>
      <c r="H48" s="91"/>
      <c r="I48" s="91"/>
      <c r="J48" s="91"/>
    </row>
    <row r="49" spans="2:10">
      <c r="B49" s="91"/>
      <c r="C49" s="91"/>
      <c r="D49" s="91"/>
      <c r="E49" s="91"/>
      <c r="F49" s="91"/>
      <c r="G49" s="91"/>
      <c r="H49" s="91"/>
      <c r="I49" s="91"/>
      <c r="J49" s="91"/>
    </row>
    <row r="50" spans="2:10">
      <c r="B50" s="91"/>
      <c r="C50" s="91"/>
      <c r="D50" s="91"/>
      <c r="E50" s="91"/>
      <c r="F50" s="91"/>
      <c r="G50" s="91"/>
      <c r="H50" s="91"/>
      <c r="I50" s="91"/>
      <c r="J50" s="91"/>
    </row>
    <row r="51" spans="2:10">
      <c r="B51" s="91"/>
      <c r="C51" s="91"/>
      <c r="D51" s="91"/>
      <c r="E51" s="91"/>
      <c r="F51" s="91"/>
      <c r="G51" s="91"/>
      <c r="H51" s="91"/>
      <c r="I51" s="91"/>
      <c r="J51" s="91"/>
    </row>
    <row r="52" spans="2:10">
      <c r="B52" s="91"/>
      <c r="C52" s="91"/>
      <c r="D52" s="91"/>
      <c r="E52" s="91"/>
      <c r="F52" s="91"/>
      <c r="G52" s="91"/>
      <c r="H52" s="91"/>
      <c r="I52" s="91"/>
      <c r="J52" s="91"/>
    </row>
    <row r="53" spans="2:10">
      <c r="B53" s="91"/>
      <c r="C53" s="91"/>
      <c r="D53" s="91"/>
      <c r="E53" s="91"/>
      <c r="F53" s="91"/>
      <c r="G53" s="91"/>
      <c r="H53" s="91"/>
      <c r="I53" s="91"/>
      <c r="J53" s="91"/>
    </row>
    <row r="54" spans="2:10">
      <c r="B54" s="91"/>
      <c r="C54" s="91"/>
      <c r="D54" s="91"/>
      <c r="E54" s="91"/>
      <c r="F54" s="91"/>
      <c r="G54" s="91"/>
      <c r="H54" s="91"/>
      <c r="I54" s="91"/>
      <c r="J54" s="91"/>
    </row>
    <row r="55" spans="2:10">
      <c r="B55" s="91"/>
      <c r="C55" s="91"/>
      <c r="D55" s="91"/>
      <c r="E55" s="91"/>
      <c r="F55" s="91"/>
      <c r="G55" s="91"/>
      <c r="H55" s="91"/>
      <c r="I55" s="91"/>
      <c r="J55" s="91"/>
    </row>
    <row r="56" spans="2:10">
      <c r="B56" s="91"/>
      <c r="C56" s="91"/>
      <c r="D56" s="91"/>
      <c r="E56" s="91"/>
      <c r="F56" s="91"/>
      <c r="G56" s="91"/>
      <c r="H56" s="91"/>
      <c r="I56" s="91"/>
      <c r="J56" s="91"/>
    </row>
    <row r="57" spans="2:10">
      <c r="B57" s="91"/>
      <c r="C57" s="91"/>
      <c r="D57" s="91"/>
      <c r="E57" s="91"/>
      <c r="F57" s="91"/>
      <c r="G57" s="91"/>
      <c r="H57" s="91"/>
      <c r="I57" s="91"/>
      <c r="J57" s="91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91"/>
      <c r="C60" s="91"/>
      <c r="D60" s="91"/>
      <c r="E60" s="91"/>
      <c r="F60" s="91"/>
      <c r="G60" s="91"/>
      <c r="H60" s="91"/>
      <c r="I60" s="91"/>
      <c r="J60" s="91"/>
    </row>
    <row r="61" spans="2:10">
      <c r="B61" s="91"/>
      <c r="C61" s="91"/>
      <c r="D61" s="91"/>
      <c r="E61" s="91"/>
      <c r="F61" s="91"/>
      <c r="G61" s="91"/>
      <c r="H61" s="91"/>
      <c r="I61" s="91"/>
      <c r="J61" s="91"/>
    </row>
    <row r="62" spans="2:10">
      <c r="B62" s="91"/>
      <c r="C62" s="91"/>
      <c r="D62" s="91"/>
      <c r="E62" s="91"/>
      <c r="F62" s="91"/>
      <c r="G62" s="91"/>
      <c r="H62" s="91"/>
      <c r="I62" s="91"/>
      <c r="J62" s="91"/>
    </row>
    <row r="63" spans="2:10">
      <c r="B63" s="91"/>
      <c r="C63" s="91"/>
      <c r="D63" s="91"/>
      <c r="E63" s="91"/>
      <c r="F63" s="91"/>
      <c r="G63" s="91"/>
      <c r="H63" s="91"/>
      <c r="I63" s="91"/>
      <c r="J63" s="91"/>
    </row>
    <row r="64" spans="2:10">
      <c r="B64" s="91"/>
      <c r="C64" s="91"/>
      <c r="D64" s="91"/>
      <c r="E64" s="91"/>
      <c r="F64" s="91"/>
      <c r="G64" s="91"/>
      <c r="H64" s="91"/>
      <c r="I64" s="91"/>
      <c r="J64" s="91"/>
    </row>
    <row r="65" spans="2:10">
      <c r="B65" s="91"/>
      <c r="C65" s="91"/>
      <c r="D65" s="91"/>
      <c r="E65" s="91"/>
      <c r="F65" s="91"/>
      <c r="G65" s="91"/>
      <c r="H65" s="91"/>
      <c r="I65" s="91"/>
      <c r="J65" s="91"/>
    </row>
    <row r="66" spans="2:10">
      <c r="B66" s="91"/>
      <c r="C66" s="91"/>
      <c r="D66" s="91"/>
      <c r="E66" s="91"/>
      <c r="F66" s="91"/>
      <c r="G66" s="91"/>
      <c r="H66" s="91"/>
      <c r="I66" s="91"/>
      <c r="J66" s="91"/>
    </row>
    <row r="67" spans="2:10">
      <c r="B67" s="91"/>
      <c r="C67" s="91"/>
      <c r="D67" s="91"/>
      <c r="E67" s="91"/>
      <c r="F67" s="91"/>
      <c r="G67" s="91"/>
      <c r="H67" s="91"/>
      <c r="I67" s="91"/>
      <c r="J67" s="91"/>
    </row>
    <row r="68" spans="2:10">
      <c r="B68" s="91"/>
      <c r="C68" s="91"/>
      <c r="D68" s="91"/>
      <c r="E68" s="91"/>
      <c r="F68" s="91"/>
      <c r="G68" s="91"/>
      <c r="H68" s="91"/>
      <c r="I68" s="91"/>
      <c r="J68" s="91"/>
    </row>
    <row r="69" spans="2:10">
      <c r="B69" s="91"/>
      <c r="C69" s="91"/>
      <c r="D69" s="91"/>
      <c r="E69" s="91"/>
      <c r="F69" s="91"/>
      <c r="G69" s="91"/>
      <c r="H69" s="91"/>
      <c r="I69" s="91"/>
      <c r="J69" s="91"/>
    </row>
    <row r="70" spans="2:10">
      <c r="B70" s="91"/>
      <c r="C70" s="91"/>
      <c r="D70" s="91"/>
      <c r="E70" s="91"/>
      <c r="F70" s="91"/>
      <c r="G70" s="91"/>
      <c r="H70" s="91"/>
      <c r="I70" s="91"/>
      <c r="J70" s="91"/>
    </row>
    <row r="71" spans="2:10">
      <c r="B71" s="91"/>
      <c r="C71" s="91"/>
      <c r="D71" s="91"/>
      <c r="E71" s="91"/>
      <c r="F71" s="91"/>
      <c r="G71" s="91"/>
      <c r="H71" s="91"/>
      <c r="I71" s="91"/>
      <c r="J71" s="91"/>
    </row>
    <row r="72" spans="2:10">
      <c r="B72" s="91"/>
      <c r="C72" s="91"/>
      <c r="D72" s="91"/>
      <c r="E72" s="91"/>
      <c r="F72" s="91"/>
      <c r="G72" s="91"/>
      <c r="H72" s="91"/>
      <c r="I72" s="91"/>
      <c r="J72" s="91"/>
    </row>
    <row r="73" spans="2:10">
      <c r="B73" s="91"/>
      <c r="C73" s="91"/>
      <c r="D73" s="91"/>
      <c r="E73" s="91"/>
      <c r="F73" s="91"/>
      <c r="G73" s="91"/>
      <c r="H73" s="91"/>
      <c r="I73" s="91"/>
      <c r="J73" s="91"/>
    </row>
    <row r="74" spans="2:10">
      <c r="B74" s="91"/>
      <c r="C74" s="91"/>
      <c r="D74" s="91"/>
      <c r="E74" s="91"/>
      <c r="F74" s="91"/>
      <c r="G74" s="91"/>
      <c r="H74" s="91"/>
      <c r="I74" s="91"/>
      <c r="J74" s="91"/>
    </row>
    <row r="75" spans="2:10">
      <c r="B75" s="91"/>
      <c r="C75" s="91"/>
      <c r="D75" s="91"/>
      <c r="E75" s="91"/>
      <c r="F75" s="91"/>
      <c r="G75" s="91"/>
      <c r="H75" s="91"/>
      <c r="I75" s="91"/>
      <c r="J75" s="91"/>
    </row>
    <row r="76" spans="2:10">
      <c r="B76" s="91"/>
      <c r="C76" s="91"/>
      <c r="D76" s="91"/>
      <c r="E76" s="91"/>
      <c r="F76" s="91"/>
      <c r="G76" s="91"/>
      <c r="H76" s="91"/>
      <c r="I76" s="91"/>
      <c r="J76" s="91"/>
    </row>
    <row r="77" spans="2:10">
      <c r="B77" s="91"/>
      <c r="C77" s="91"/>
      <c r="D77" s="91"/>
      <c r="E77" s="91"/>
      <c r="F77" s="91"/>
      <c r="G77" s="91"/>
      <c r="H77" s="91"/>
      <c r="I77" s="91"/>
      <c r="J77" s="91"/>
    </row>
    <row r="78" spans="2:10">
      <c r="B78" s="91"/>
      <c r="C78" s="91"/>
      <c r="D78" s="91"/>
      <c r="E78" s="91"/>
      <c r="F78" s="91"/>
      <c r="G78" s="91"/>
      <c r="H78" s="91"/>
      <c r="I78" s="91"/>
      <c r="J78" s="91"/>
    </row>
    <row r="79" spans="2:10">
      <c r="B79" s="91"/>
      <c r="C79" s="91"/>
      <c r="D79" s="91"/>
      <c r="E79" s="91"/>
      <c r="F79" s="91"/>
      <c r="G79" s="91"/>
      <c r="H79" s="91"/>
      <c r="I79" s="91"/>
      <c r="J79" s="91"/>
    </row>
    <row r="80" spans="2:10">
      <c r="B80" s="91"/>
      <c r="C80" s="91"/>
      <c r="D80" s="91"/>
      <c r="E80" s="91"/>
      <c r="F80" s="91"/>
      <c r="G80" s="91"/>
      <c r="H80" s="91"/>
      <c r="I80" s="91"/>
      <c r="J80" s="91"/>
    </row>
    <row r="81" spans="2:10">
      <c r="B81" s="91"/>
      <c r="C81" s="91"/>
      <c r="D81" s="91"/>
      <c r="E81" s="91"/>
      <c r="F81" s="91"/>
      <c r="G81" s="91"/>
      <c r="H81" s="91"/>
      <c r="I81" s="91"/>
      <c r="J81" s="91"/>
    </row>
    <row r="82" spans="2:10">
      <c r="B82" s="91"/>
      <c r="C82" s="91"/>
      <c r="D82" s="91"/>
      <c r="E82" s="91"/>
      <c r="F82" s="91"/>
      <c r="G82" s="91"/>
      <c r="H82" s="91"/>
      <c r="I82" s="91"/>
      <c r="J82" s="91"/>
    </row>
    <row r="83" spans="2:10">
      <c r="B83" s="91"/>
      <c r="C83" s="91"/>
      <c r="D83" s="91"/>
      <c r="E83" s="91"/>
      <c r="F83" s="91"/>
      <c r="G83" s="91"/>
      <c r="H83" s="91"/>
      <c r="I83" s="91"/>
      <c r="J83" s="91"/>
    </row>
    <row r="84" spans="2:10">
      <c r="B84" s="91"/>
      <c r="C84" s="91"/>
      <c r="D84" s="91"/>
      <c r="E84" s="91"/>
      <c r="F84" s="91"/>
      <c r="G84" s="91"/>
      <c r="H84" s="91"/>
      <c r="I84" s="91"/>
      <c r="J84" s="91"/>
    </row>
    <row r="85" spans="2:10">
      <c r="B85" s="91"/>
      <c r="C85" s="91"/>
      <c r="D85" s="91"/>
      <c r="E85" s="91"/>
      <c r="F85" s="91"/>
      <c r="G85" s="91"/>
      <c r="H85" s="91"/>
      <c r="I85" s="91"/>
      <c r="J85" s="91"/>
    </row>
    <row r="86" spans="2:10">
      <c r="B86" s="91"/>
      <c r="C86" s="91"/>
      <c r="D86" s="91"/>
      <c r="E86" s="91"/>
      <c r="F86" s="91"/>
      <c r="G86" s="91"/>
      <c r="H86" s="91"/>
      <c r="I86" s="91"/>
      <c r="J86" s="91"/>
    </row>
    <row r="87" spans="2:10">
      <c r="B87" s="91"/>
      <c r="C87" s="91"/>
      <c r="D87" s="91"/>
      <c r="E87" s="91"/>
      <c r="F87" s="91"/>
      <c r="G87" s="91"/>
      <c r="H87" s="91"/>
      <c r="I87" s="91"/>
      <c r="J87" s="91"/>
    </row>
    <row r="88" spans="2:10">
      <c r="B88" s="91"/>
      <c r="C88" s="91"/>
      <c r="D88" s="91"/>
      <c r="E88" s="91"/>
      <c r="F88" s="91"/>
      <c r="G88" s="91"/>
      <c r="H88" s="91"/>
      <c r="I88" s="91"/>
      <c r="J88" s="91"/>
    </row>
    <row r="89" spans="2:10">
      <c r="B89" s="91"/>
      <c r="C89" s="91"/>
      <c r="D89" s="91"/>
      <c r="E89" s="91"/>
      <c r="F89" s="91"/>
      <c r="G89" s="91"/>
      <c r="H89" s="91"/>
      <c r="I89" s="91"/>
      <c r="J89" s="91"/>
    </row>
    <row r="90" spans="2:10">
      <c r="B90" s="91"/>
      <c r="C90" s="91"/>
      <c r="D90" s="91"/>
      <c r="E90" s="91"/>
      <c r="F90" s="91"/>
      <c r="G90" s="91"/>
      <c r="H90" s="91"/>
      <c r="I90" s="91"/>
      <c r="J90" s="91"/>
    </row>
    <row r="91" spans="2:10">
      <c r="B91" s="91"/>
      <c r="C91" s="91"/>
      <c r="D91" s="91"/>
      <c r="E91" s="91"/>
      <c r="F91" s="91"/>
      <c r="G91" s="91"/>
      <c r="H91" s="91"/>
      <c r="I91" s="91"/>
      <c r="J91" s="91"/>
    </row>
    <row r="92" spans="2:10">
      <c r="B92" s="91"/>
      <c r="C92" s="91"/>
      <c r="D92" s="91"/>
      <c r="E92" s="91"/>
      <c r="F92" s="91"/>
      <c r="G92" s="91"/>
      <c r="H92" s="91"/>
      <c r="I92" s="91"/>
      <c r="J92" s="91"/>
    </row>
    <row r="93" spans="2:10">
      <c r="B93" s="91"/>
      <c r="C93" s="91"/>
      <c r="D93" s="91"/>
      <c r="E93" s="91"/>
      <c r="F93" s="91"/>
      <c r="G93" s="91"/>
      <c r="H93" s="91"/>
      <c r="I93" s="91"/>
      <c r="J93" s="91"/>
    </row>
    <row r="94" spans="2:10">
      <c r="B94" s="91"/>
      <c r="C94" s="91"/>
      <c r="D94" s="91"/>
      <c r="E94" s="91"/>
      <c r="F94" s="91"/>
      <c r="G94" s="91"/>
      <c r="H94" s="91"/>
      <c r="I94" s="91"/>
      <c r="J94" s="91"/>
    </row>
    <row r="95" spans="2:10">
      <c r="B95" s="91"/>
      <c r="C95" s="91"/>
      <c r="D95" s="91"/>
      <c r="E95" s="91"/>
      <c r="F95" s="91"/>
      <c r="G95" s="91"/>
      <c r="H95" s="91"/>
      <c r="I95" s="91"/>
      <c r="J95" s="91"/>
    </row>
    <row r="96" spans="2:10">
      <c r="B96" s="91"/>
      <c r="C96" s="91"/>
      <c r="D96" s="91"/>
      <c r="E96" s="91"/>
      <c r="F96" s="91"/>
      <c r="G96" s="91"/>
      <c r="H96" s="91"/>
      <c r="I96" s="91"/>
      <c r="J96" s="91"/>
    </row>
    <row r="97" spans="2:10">
      <c r="B97" s="91"/>
      <c r="C97" s="91"/>
      <c r="D97" s="91"/>
      <c r="E97" s="91"/>
      <c r="F97" s="91"/>
      <c r="G97" s="91"/>
      <c r="H97" s="91"/>
      <c r="I97" s="91"/>
      <c r="J97" s="91"/>
    </row>
    <row r="98" spans="2:10">
      <c r="B98" s="91"/>
      <c r="C98" s="91"/>
      <c r="D98" s="91"/>
      <c r="E98" s="91"/>
      <c r="F98" s="91"/>
      <c r="G98" s="91"/>
      <c r="H98" s="91"/>
      <c r="I98" s="91"/>
      <c r="J98" s="91"/>
    </row>
    <row r="99" spans="2:10">
      <c r="B99" s="91"/>
      <c r="C99" s="91"/>
      <c r="D99" s="91"/>
      <c r="E99" s="91"/>
      <c r="F99" s="91"/>
      <c r="G99" s="91"/>
      <c r="H99" s="91"/>
      <c r="I99" s="91"/>
      <c r="J99" s="91"/>
    </row>
    <row r="100" spans="2:10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B110" s="117"/>
      <c r="C110" s="117"/>
      <c r="D110" s="118"/>
      <c r="E110" s="118"/>
      <c r="F110" s="129"/>
      <c r="G110" s="129"/>
      <c r="H110" s="129"/>
      <c r="I110" s="129"/>
      <c r="J110" s="118"/>
    </row>
    <row r="111" spans="2:10">
      <c r="B111" s="117"/>
      <c r="C111" s="117"/>
      <c r="D111" s="118"/>
      <c r="E111" s="118"/>
      <c r="F111" s="129"/>
      <c r="G111" s="129"/>
      <c r="H111" s="129"/>
      <c r="I111" s="129"/>
      <c r="J111" s="118"/>
    </row>
    <row r="112" spans="2:10">
      <c r="B112" s="117"/>
      <c r="C112" s="117"/>
      <c r="D112" s="118"/>
      <c r="E112" s="118"/>
      <c r="F112" s="129"/>
      <c r="G112" s="129"/>
      <c r="H112" s="129"/>
      <c r="I112" s="129"/>
      <c r="J112" s="118"/>
    </row>
    <row r="113" spans="2:10">
      <c r="B113" s="117"/>
      <c r="C113" s="117"/>
      <c r="D113" s="118"/>
      <c r="E113" s="118"/>
      <c r="F113" s="129"/>
      <c r="G113" s="129"/>
      <c r="H113" s="129"/>
      <c r="I113" s="129"/>
      <c r="J113" s="118"/>
    </row>
    <row r="114" spans="2:10">
      <c r="B114" s="117"/>
      <c r="C114" s="117"/>
      <c r="D114" s="118"/>
      <c r="E114" s="118"/>
      <c r="F114" s="129"/>
      <c r="G114" s="129"/>
      <c r="H114" s="129"/>
      <c r="I114" s="129"/>
      <c r="J114" s="118"/>
    </row>
    <row r="115" spans="2:10">
      <c r="B115" s="117"/>
      <c r="C115" s="117"/>
      <c r="D115" s="118"/>
      <c r="E115" s="118"/>
      <c r="F115" s="129"/>
      <c r="G115" s="129"/>
      <c r="H115" s="129"/>
      <c r="I115" s="129"/>
      <c r="J115" s="118"/>
    </row>
    <row r="116" spans="2:10">
      <c r="B116" s="117"/>
      <c r="C116" s="117"/>
      <c r="D116" s="118"/>
      <c r="E116" s="118"/>
      <c r="F116" s="129"/>
      <c r="G116" s="129"/>
      <c r="H116" s="129"/>
      <c r="I116" s="129"/>
      <c r="J116" s="118"/>
    </row>
    <row r="117" spans="2:10">
      <c r="B117" s="117"/>
      <c r="C117" s="117"/>
      <c r="D117" s="118"/>
      <c r="E117" s="118"/>
      <c r="F117" s="129"/>
      <c r="G117" s="129"/>
      <c r="H117" s="129"/>
      <c r="I117" s="129"/>
      <c r="J117" s="118"/>
    </row>
    <row r="118" spans="2:10">
      <c r="B118" s="117"/>
      <c r="C118" s="117"/>
      <c r="D118" s="118"/>
      <c r="E118" s="118"/>
      <c r="F118" s="129"/>
      <c r="G118" s="129"/>
      <c r="H118" s="129"/>
      <c r="I118" s="129"/>
      <c r="J118" s="118"/>
    </row>
    <row r="119" spans="2:10">
      <c r="B119" s="117"/>
      <c r="C119" s="117"/>
      <c r="D119" s="118"/>
      <c r="E119" s="118"/>
      <c r="F119" s="129"/>
      <c r="G119" s="129"/>
      <c r="H119" s="129"/>
      <c r="I119" s="129"/>
      <c r="J119" s="118"/>
    </row>
    <row r="120" spans="2:10">
      <c r="B120" s="117"/>
      <c r="C120" s="117"/>
      <c r="D120" s="118"/>
      <c r="E120" s="118"/>
      <c r="F120" s="129"/>
      <c r="G120" s="129"/>
      <c r="H120" s="129"/>
      <c r="I120" s="129"/>
      <c r="J120" s="118"/>
    </row>
    <row r="121" spans="2:10">
      <c r="B121" s="117"/>
      <c r="C121" s="117"/>
      <c r="D121" s="118"/>
      <c r="E121" s="118"/>
      <c r="F121" s="129"/>
      <c r="G121" s="129"/>
      <c r="H121" s="129"/>
      <c r="I121" s="129"/>
      <c r="J121" s="118"/>
    </row>
    <row r="122" spans="2:10">
      <c r="B122" s="117"/>
      <c r="C122" s="117"/>
      <c r="D122" s="118"/>
      <c r="E122" s="118"/>
      <c r="F122" s="129"/>
      <c r="G122" s="129"/>
      <c r="H122" s="129"/>
      <c r="I122" s="129"/>
      <c r="J122" s="118"/>
    </row>
    <row r="123" spans="2:10">
      <c r="B123" s="117"/>
      <c r="C123" s="117"/>
      <c r="D123" s="118"/>
      <c r="E123" s="118"/>
      <c r="F123" s="129"/>
      <c r="G123" s="129"/>
      <c r="H123" s="129"/>
      <c r="I123" s="129"/>
      <c r="J123" s="118"/>
    </row>
    <row r="124" spans="2:10">
      <c r="B124" s="117"/>
      <c r="C124" s="117"/>
      <c r="D124" s="118"/>
      <c r="E124" s="118"/>
      <c r="F124" s="129"/>
      <c r="G124" s="129"/>
      <c r="H124" s="129"/>
      <c r="I124" s="129"/>
      <c r="J124" s="118"/>
    </row>
    <row r="125" spans="2:10">
      <c r="B125" s="117"/>
      <c r="C125" s="117"/>
      <c r="D125" s="118"/>
      <c r="E125" s="118"/>
      <c r="F125" s="129"/>
      <c r="G125" s="129"/>
      <c r="H125" s="129"/>
      <c r="I125" s="129"/>
      <c r="J125" s="118"/>
    </row>
    <row r="126" spans="2:10">
      <c r="B126" s="117"/>
      <c r="C126" s="117"/>
      <c r="D126" s="118"/>
      <c r="E126" s="118"/>
      <c r="F126" s="129"/>
      <c r="G126" s="129"/>
      <c r="H126" s="129"/>
      <c r="I126" s="129"/>
      <c r="J126" s="118"/>
    </row>
    <row r="127" spans="2:10">
      <c r="B127" s="117"/>
      <c r="C127" s="117"/>
      <c r="D127" s="118"/>
      <c r="E127" s="118"/>
      <c r="F127" s="129"/>
      <c r="G127" s="129"/>
      <c r="H127" s="129"/>
      <c r="I127" s="129"/>
      <c r="J127" s="118"/>
    </row>
    <row r="128" spans="2:10">
      <c r="B128" s="117"/>
      <c r="C128" s="117"/>
      <c r="D128" s="118"/>
      <c r="E128" s="118"/>
      <c r="F128" s="129"/>
      <c r="G128" s="129"/>
      <c r="H128" s="129"/>
      <c r="I128" s="129"/>
      <c r="J128" s="118"/>
    </row>
    <row r="129" spans="2:10">
      <c r="B129" s="117"/>
      <c r="C129" s="117"/>
      <c r="D129" s="118"/>
      <c r="E129" s="118"/>
      <c r="F129" s="129"/>
      <c r="G129" s="129"/>
      <c r="H129" s="129"/>
      <c r="I129" s="129"/>
      <c r="J129" s="118"/>
    </row>
    <row r="130" spans="2:10">
      <c r="B130" s="117"/>
      <c r="C130" s="117"/>
      <c r="D130" s="118"/>
      <c r="E130" s="118"/>
      <c r="F130" s="129"/>
      <c r="G130" s="129"/>
      <c r="H130" s="129"/>
      <c r="I130" s="129"/>
      <c r="J130" s="118"/>
    </row>
    <row r="131" spans="2:10">
      <c r="B131" s="117"/>
      <c r="C131" s="117"/>
      <c r="D131" s="118"/>
      <c r="E131" s="118"/>
      <c r="F131" s="129"/>
      <c r="G131" s="129"/>
      <c r="H131" s="129"/>
      <c r="I131" s="129"/>
      <c r="J131" s="118"/>
    </row>
    <row r="132" spans="2:10">
      <c r="B132" s="117"/>
      <c r="C132" s="117"/>
      <c r="D132" s="118"/>
      <c r="E132" s="118"/>
      <c r="F132" s="129"/>
      <c r="G132" s="129"/>
      <c r="H132" s="129"/>
      <c r="I132" s="129"/>
      <c r="J132" s="118"/>
    </row>
    <row r="133" spans="2:10">
      <c r="B133" s="117"/>
      <c r="C133" s="117"/>
      <c r="D133" s="118"/>
      <c r="E133" s="118"/>
      <c r="F133" s="129"/>
      <c r="G133" s="129"/>
      <c r="H133" s="129"/>
      <c r="I133" s="129"/>
      <c r="J133" s="118"/>
    </row>
    <row r="134" spans="2:10">
      <c r="B134" s="117"/>
      <c r="C134" s="117"/>
      <c r="D134" s="118"/>
      <c r="E134" s="118"/>
      <c r="F134" s="129"/>
      <c r="G134" s="129"/>
      <c r="H134" s="129"/>
      <c r="I134" s="129"/>
      <c r="J134" s="118"/>
    </row>
    <row r="135" spans="2:10">
      <c r="B135" s="117"/>
      <c r="C135" s="117"/>
      <c r="D135" s="118"/>
      <c r="E135" s="118"/>
      <c r="F135" s="129"/>
      <c r="G135" s="129"/>
      <c r="H135" s="129"/>
      <c r="I135" s="129"/>
      <c r="J135" s="118"/>
    </row>
    <row r="136" spans="2:10">
      <c r="B136" s="117"/>
      <c r="C136" s="117"/>
      <c r="D136" s="118"/>
      <c r="E136" s="118"/>
      <c r="F136" s="129"/>
      <c r="G136" s="129"/>
      <c r="H136" s="129"/>
      <c r="I136" s="129"/>
      <c r="J136" s="118"/>
    </row>
    <row r="137" spans="2:10">
      <c r="B137" s="117"/>
      <c r="C137" s="117"/>
      <c r="D137" s="118"/>
      <c r="E137" s="118"/>
      <c r="F137" s="129"/>
      <c r="G137" s="129"/>
      <c r="H137" s="129"/>
      <c r="I137" s="129"/>
      <c r="J137" s="118"/>
    </row>
    <row r="138" spans="2:10">
      <c r="B138" s="117"/>
      <c r="C138" s="117"/>
      <c r="D138" s="118"/>
      <c r="E138" s="118"/>
      <c r="F138" s="129"/>
      <c r="G138" s="129"/>
      <c r="H138" s="129"/>
      <c r="I138" s="129"/>
      <c r="J138" s="118"/>
    </row>
    <row r="139" spans="2:10">
      <c r="B139" s="117"/>
      <c r="C139" s="117"/>
      <c r="D139" s="118"/>
      <c r="E139" s="118"/>
      <c r="F139" s="129"/>
      <c r="G139" s="129"/>
      <c r="H139" s="129"/>
      <c r="I139" s="129"/>
      <c r="J139" s="118"/>
    </row>
    <row r="140" spans="2:10">
      <c r="B140" s="117"/>
      <c r="C140" s="117"/>
      <c r="D140" s="118"/>
      <c r="E140" s="118"/>
      <c r="F140" s="129"/>
      <c r="G140" s="129"/>
      <c r="H140" s="129"/>
      <c r="I140" s="129"/>
      <c r="J140" s="118"/>
    </row>
    <row r="141" spans="2:10">
      <c r="B141" s="117"/>
      <c r="C141" s="117"/>
      <c r="D141" s="118"/>
      <c r="E141" s="118"/>
      <c r="F141" s="129"/>
      <c r="G141" s="129"/>
      <c r="H141" s="129"/>
      <c r="I141" s="129"/>
      <c r="J141" s="118"/>
    </row>
    <row r="142" spans="2:10">
      <c r="B142" s="117"/>
      <c r="C142" s="117"/>
      <c r="D142" s="118"/>
      <c r="E142" s="118"/>
      <c r="F142" s="129"/>
      <c r="G142" s="129"/>
      <c r="H142" s="129"/>
      <c r="I142" s="129"/>
      <c r="J142" s="118"/>
    </row>
    <row r="143" spans="2:10">
      <c r="B143" s="117"/>
      <c r="C143" s="117"/>
      <c r="D143" s="118"/>
      <c r="E143" s="118"/>
      <c r="F143" s="129"/>
      <c r="G143" s="129"/>
      <c r="H143" s="129"/>
      <c r="I143" s="129"/>
      <c r="J143" s="118"/>
    </row>
    <row r="144" spans="2:10">
      <c r="B144" s="117"/>
      <c r="C144" s="117"/>
      <c r="D144" s="118"/>
      <c r="E144" s="118"/>
      <c r="F144" s="129"/>
      <c r="G144" s="129"/>
      <c r="H144" s="129"/>
      <c r="I144" s="129"/>
      <c r="J144" s="118"/>
    </row>
    <row r="145" spans="2:10">
      <c r="B145" s="117"/>
      <c r="C145" s="117"/>
      <c r="D145" s="118"/>
      <c r="E145" s="118"/>
      <c r="F145" s="129"/>
      <c r="G145" s="129"/>
      <c r="H145" s="129"/>
      <c r="I145" s="129"/>
      <c r="J145" s="118"/>
    </row>
    <row r="146" spans="2:10">
      <c r="B146" s="117"/>
      <c r="C146" s="117"/>
      <c r="D146" s="118"/>
      <c r="E146" s="118"/>
      <c r="F146" s="129"/>
      <c r="G146" s="129"/>
      <c r="H146" s="129"/>
      <c r="I146" s="129"/>
      <c r="J146" s="118"/>
    </row>
    <row r="147" spans="2:10">
      <c r="B147" s="117"/>
      <c r="C147" s="117"/>
      <c r="D147" s="118"/>
      <c r="E147" s="118"/>
      <c r="F147" s="129"/>
      <c r="G147" s="129"/>
      <c r="H147" s="129"/>
      <c r="I147" s="129"/>
      <c r="J147" s="118"/>
    </row>
    <row r="148" spans="2:10">
      <c r="B148" s="117"/>
      <c r="C148" s="117"/>
      <c r="D148" s="118"/>
      <c r="E148" s="118"/>
      <c r="F148" s="129"/>
      <c r="G148" s="129"/>
      <c r="H148" s="129"/>
      <c r="I148" s="129"/>
      <c r="J148" s="118"/>
    </row>
    <row r="149" spans="2:10">
      <c r="B149" s="117"/>
      <c r="C149" s="117"/>
      <c r="D149" s="118"/>
      <c r="E149" s="118"/>
      <c r="F149" s="129"/>
      <c r="G149" s="129"/>
      <c r="H149" s="129"/>
      <c r="I149" s="129"/>
      <c r="J149" s="118"/>
    </row>
    <row r="150" spans="2:10">
      <c r="B150" s="117"/>
      <c r="C150" s="117"/>
      <c r="D150" s="118"/>
      <c r="E150" s="118"/>
      <c r="F150" s="129"/>
      <c r="G150" s="129"/>
      <c r="H150" s="129"/>
      <c r="I150" s="129"/>
      <c r="J150" s="118"/>
    </row>
    <row r="151" spans="2:10">
      <c r="B151" s="117"/>
      <c r="C151" s="117"/>
      <c r="D151" s="118"/>
      <c r="E151" s="118"/>
      <c r="F151" s="129"/>
      <c r="G151" s="129"/>
      <c r="H151" s="129"/>
      <c r="I151" s="129"/>
      <c r="J151" s="118"/>
    </row>
    <row r="152" spans="2:10">
      <c r="B152" s="117"/>
      <c r="C152" s="117"/>
      <c r="D152" s="118"/>
      <c r="E152" s="118"/>
      <c r="F152" s="129"/>
      <c r="G152" s="129"/>
      <c r="H152" s="129"/>
      <c r="I152" s="129"/>
      <c r="J152" s="118"/>
    </row>
    <row r="153" spans="2:10">
      <c r="B153" s="117"/>
      <c r="C153" s="117"/>
      <c r="D153" s="118"/>
      <c r="E153" s="118"/>
      <c r="F153" s="129"/>
      <c r="G153" s="129"/>
      <c r="H153" s="129"/>
      <c r="I153" s="129"/>
      <c r="J153" s="118"/>
    </row>
    <row r="154" spans="2:10">
      <c r="B154" s="117"/>
      <c r="C154" s="117"/>
      <c r="D154" s="118"/>
      <c r="E154" s="118"/>
      <c r="F154" s="129"/>
      <c r="G154" s="129"/>
      <c r="H154" s="129"/>
      <c r="I154" s="129"/>
      <c r="J154" s="118"/>
    </row>
    <row r="155" spans="2:10">
      <c r="B155" s="117"/>
      <c r="C155" s="117"/>
      <c r="D155" s="118"/>
      <c r="E155" s="118"/>
      <c r="F155" s="129"/>
      <c r="G155" s="129"/>
      <c r="H155" s="129"/>
      <c r="I155" s="129"/>
      <c r="J155" s="118"/>
    </row>
    <row r="156" spans="2:10">
      <c r="B156" s="117"/>
      <c r="C156" s="117"/>
      <c r="D156" s="118"/>
      <c r="E156" s="118"/>
      <c r="F156" s="129"/>
      <c r="G156" s="129"/>
      <c r="H156" s="129"/>
      <c r="I156" s="129"/>
      <c r="J156" s="118"/>
    </row>
    <row r="157" spans="2:10">
      <c r="B157" s="117"/>
      <c r="C157" s="117"/>
      <c r="D157" s="118"/>
      <c r="E157" s="118"/>
      <c r="F157" s="129"/>
      <c r="G157" s="129"/>
      <c r="H157" s="129"/>
      <c r="I157" s="129"/>
      <c r="J157" s="118"/>
    </row>
    <row r="158" spans="2:10">
      <c r="B158" s="117"/>
      <c r="C158" s="117"/>
      <c r="D158" s="118"/>
      <c r="E158" s="118"/>
      <c r="F158" s="129"/>
      <c r="G158" s="129"/>
      <c r="H158" s="129"/>
      <c r="I158" s="129"/>
      <c r="J158" s="118"/>
    </row>
    <row r="159" spans="2:10">
      <c r="B159" s="117"/>
      <c r="C159" s="117"/>
      <c r="D159" s="118"/>
      <c r="E159" s="118"/>
      <c r="F159" s="129"/>
      <c r="G159" s="129"/>
      <c r="H159" s="129"/>
      <c r="I159" s="129"/>
      <c r="J159" s="118"/>
    </row>
    <row r="160" spans="2:10">
      <c r="B160" s="117"/>
      <c r="C160" s="117"/>
      <c r="D160" s="118"/>
      <c r="E160" s="118"/>
      <c r="F160" s="129"/>
      <c r="G160" s="129"/>
      <c r="H160" s="129"/>
      <c r="I160" s="129"/>
      <c r="J160" s="118"/>
    </row>
    <row r="161" spans="2:10">
      <c r="B161" s="117"/>
      <c r="C161" s="117"/>
      <c r="D161" s="118"/>
      <c r="E161" s="118"/>
      <c r="F161" s="129"/>
      <c r="G161" s="129"/>
      <c r="H161" s="129"/>
      <c r="I161" s="129"/>
      <c r="J161" s="118"/>
    </row>
    <row r="162" spans="2:10">
      <c r="B162" s="117"/>
      <c r="C162" s="117"/>
      <c r="D162" s="118"/>
      <c r="E162" s="118"/>
      <c r="F162" s="129"/>
      <c r="G162" s="129"/>
      <c r="H162" s="129"/>
      <c r="I162" s="129"/>
      <c r="J162" s="118"/>
    </row>
    <row r="163" spans="2:10">
      <c r="B163" s="117"/>
      <c r="C163" s="117"/>
      <c r="D163" s="118"/>
      <c r="E163" s="118"/>
      <c r="F163" s="129"/>
      <c r="G163" s="129"/>
      <c r="H163" s="129"/>
      <c r="I163" s="129"/>
      <c r="J163" s="118"/>
    </row>
    <row r="164" spans="2:10">
      <c r="B164" s="117"/>
      <c r="C164" s="117"/>
      <c r="D164" s="118"/>
      <c r="E164" s="118"/>
      <c r="F164" s="129"/>
      <c r="G164" s="129"/>
      <c r="H164" s="129"/>
      <c r="I164" s="129"/>
      <c r="J164" s="118"/>
    </row>
    <row r="165" spans="2:10">
      <c r="B165" s="117"/>
      <c r="C165" s="117"/>
      <c r="D165" s="118"/>
      <c r="E165" s="118"/>
      <c r="F165" s="129"/>
      <c r="G165" s="129"/>
      <c r="H165" s="129"/>
      <c r="I165" s="129"/>
      <c r="J165" s="118"/>
    </row>
    <row r="166" spans="2:10">
      <c r="B166" s="117"/>
      <c r="C166" s="117"/>
      <c r="D166" s="118"/>
      <c r="E166" s="118"/>
      <c r="F166" s="129"/>
      <c r="G166" s="129"/>
      <c r="H166" s="129"/>
      <c r="I166" s="129"/>
      <c r="J166" s="118"/>
    </row>
    <row r="167" spans="2:10">
      <c r="B167" s="117"/>
      <c r="C167" s="117"/>
      <c r="D167" s="118"/>
      <c r="E167" s="118"/>
      <c r="F167" s="129"/>
      <c r="G167" s="129"/>
      <c r="H167" s="129"/>
      <c r="I167" s="129"/>
      <c r="J167" s="118"/>
    </row>
    <row r="168" spans="2:10">
      <c r="B168" s="117"/>
      <c r="C168" s="117"/>
      <c r="D168" s="118"/>
      <c r="E168" s="118"/>
      <c r="F168" s="129"/>
      <c r="G168" s="129"/>
      <c r="H168" s="129"/>
      <c r="I168" s="129"/>
      <c r="J168" s="118"/>
    </row>
    <row r="169" spans="2:10">
      <c r="B169" s="117"/>
      <c r="C169" s="117"/>
      <c r="D169" s="118"/>
      <c r="E169" s="118"/>
      <c r="F169" s="129"/>
      <c r="G169" s="129"/>
      <c r="H169" s="129"/>
      <c r="I169" s="129"/>
      <c r="J169" s="118"/>
    </row>
    <row r="170" spans="2:10">
      <c r="B170" s="117"/>
      <c r="C170" s="117"/>
      <c r="D170" s="118"/>
      <c r="E170" s="118"/>
      <c r="F170" s="129"/>
      <c r="G170" s="129"/>
      <c r="H170" s="129"/>
      <c r="I170" s="129"/>
      <c r="J170" s="118"/>
    </row>
    <row r="171" spans="2:10">
      <c r="B171" s="117"/>
      <c r="C171" s="117"/>
      <c r="D171" s="118"/>
      <c r="E171" s="118"/>
      <c r="F171" s="129"/>
      <c r="G171" s="129"/>
      <c r="H171" s="129"/>
      <c r="I171" s="129"/>
      <c r="J171" s="118"/>
    </row>
    <row r="172" spans="2:10">
      <c r="B172" s="117"/>
      <c r="C172" s="117"/>
      <c r="D172" s="118"/>
      <c r="E172" s="118"/>
      <c r="F172" s="129"/>
      <c r="G172" s="129"/>
      <c r="H172" s="129"/>
      <c r="I172" s="129"/>
      <c r="J172" s="118"/>
    </row>
    <row r="173" spans="2:10">
      <c r="B173" s="117"/>
      <c r="C173" s="117"/>
      <c r="D173" s="118"/>
      <c r="E173" s="118"/>
      <c r="F173" s="129"/>
      <c r="G173" s="129"/>
      <c r="H173" s="129"/>
      <c r="I173" s="129"/>
      <c r="J173" s="118"/>
    </row>
    <row r="174" spans="2:10">
      <c r="B174" s="117"/>
      <c r="C174" s="117"/>
      <c r="D174" s="118"/>
      <c r="E174" s="118"/>
      <c r="F174" s="129"/>
      <c r="G174" s="129"/>
      <c r="H174" s="129"/>
      <c r="I174" s="129"/>
      <c r="J174" s="118"/>
    </row>
    <row r="175" spans="2:10">
      <c r="B175" s="117"/>
      <c r="C175" s="117"/>
      <c r="D175" s="118"/>
      <c r="E175" s="118"/>
      <c r="F175" s="129"/>
      <c r="G175" s="129"/>
      <c r="H175" s="129"/>
      <c r="I175" s="129"/>
      <c r="J175" s="118"/>
    </row>
    <row r="176" spans="2:10">
      <c r="B176" s="117"/>
      <c r="C176" s="117"/>
      <c r="D176" s="118"/>
      <c r="E176" s="118"/>
      <c r="F176" s="129"/>
      <c r="G176" s="129"/>
      <c r="H176" s="129"/>
      <c r="I176" s="129"/>
      <c r="J176" s="118"/>
    </row>
    <row r="177" spans="2:10">
      <c r="B177" s="117"/>
      <c r="C177" s="117"/>
      <c r="D177" s="118"/>
      <c r="E177" s="118"/>
      <c r="F177" s="129"/>
      <c r="G177" s="129"/>
      <c r="H177" s="129"/>
      <c r="I177" s="129"/>
      <c r="J177" s="118"/>
    </row>
    <row r="178" spans="2:10">
      <c r="B178" s="117"/>
      <c r="C178" s="117"/>
      <c r="D178" s="118"/>
      <c r="E178" s="118"/>
      <c r="F178" s="129"/>
      <c r="G178" s="129"/>
      <c r="H178" s="129"/>
      <c r="I178" s="129"/>
      <c r="J178" s="118"/>
    </row>
    <row r="179" spans="2:10">
      <c r="B179" s="117"/>
      <c r="C179" s="117"/>
      <c r="D179" s="118"/>
      <c r="E179" s="118"/>
      <c r="F179" s="129"/>
      <c r="G179" s="129"/>
      <c r="H179" s="129"/>
      <c r="I179" s="129"/>
      <c r="J179" s="118"/>
    </row>
    <row r="180" spans="2:10">
      <c r="B180" s="117"/>
      <c r="C180" s="117"/>
      <c r="D180" s="118"/>
      <c r="E180" s="118"/>
      <c r="F180" s="129"/>
      <c r="G180" s="129"/>
      <c r="H180" s="129"/>
      <c r="I180" s="129"/>
      <c r="J180" s="118"/>
    </row>
    <row r="181" spans="2:10">
      <c r="B181" s="117"/>
      <c r="C181" s="117"/>
      <c r="D181" s="118"/>
      <c r="E181" s="118"/>
      <c r="F181" s="129"/>
      <c r="G181" s="129"/>
      <c r="H181" s="129"/>
      <c r="I181" s="129"/>
      <c r="J181" s="118"/>
    </row>
    <row r="182" spans="2:10">
      <c r="B182" s="117"/>
      <c r="C182" s="117"/>
      <c r="D182" s="118"/>
      <c r="E182" s="118"/>
      <c r="F182" s="129"/>
      <c r="G182" s="129"/>
      <c r="H182" s="129"/>
      <c r="I182" s="129"/>
      <c r="J182" s="118"/>
    </row>
    <row r="183" spans="2:10">
      <c r="B183" s="117"/>
      <c r="C183" s="117"/>
      <c r="D183" s="118"/>
      <c r="E183" s="118"/>
      <c r="F183" s="129"/>
      <c r="G183" s="129"/>
      <c r="H183" s="129"/>
      <c r="I183" s="129"/>
      <c r="J183" s="118"/>
    </row>
    <row r="184" spans="2:10">
      <c r="B184" s="117"/>
      <c r="C184" s="117"/>
      <c r="D184" s="118"/>
      <c r="E184" s="118"/>
      <c r="F184" s="129"/>
      <c r="G184" s="129"/>
      <c r="H184" s="129"/>
      <c r="I184" s="129"/>
      <c r="J184" s="118"/>
    </row>
    <row r="185" spans="2:10">
      <c r="B185" s="117"/>
      <c r="C185" s="117"/>
      <c r="D185" s="118"/>
      <c r="E185" s="118"/>
      <c r="F185" s="129"/>
      <c r="G185" s="129"/>
      <c r="H185" s="129"/>
      <c r="I185" s="129"/>
      <c r="J185" s="118"/>
    </row>
    <row r="186" spans="2:10">
      <c r="B186" s="117"/>
      <c r="C186" s="117"/>
      <c r="D186" s="118"/>
      <c r="E186" s="118"/>
      <c r="F186" s="129"/>
      <c r="G186" s="129"/>
      <c r="H186" s="129"/>
      <c r="I186" s="129"/>
      <c r="J186" s="118"/>
    </row>
    <row r="187" spans="2:10">
      <c r="B187" s="117"/>
      <c r="C187" s="117"/>
      <c r="D187" s="118"/>
      <c r="E187" s="118"/>
      <c r="F187" s="129"/>
      <c r="G187" s="129"/>
      <c r="H187" s="129"/>
      <c r="I187" s="129"/>
      <c r="J187" s="118"/>
    </row>
    <row r="188" spans="2:10">
      <c r="B188" s="117"/>
      <c r="C188" s="117"/>
      <c r="D188" s="118"/>
      <c r="E188" s="118"/>
      <c r="F188" s="129"/>
      <c r="G188" s="129"/>
      <c r="H188" s="129"/>
      <c r="I188" s="129"/>
      <c r="J188" s="118"/>
    </row>
    <row r="189" spans="2:10">
      <c r="B189" s="117"/>
      <c r="C189" s="117"/>
      <c r="D189" s="118"/>
      <c r="E189" s="118"/>
      <c r="F189" s="129"/>
      <c r="G189" s="129"/>
      <c r="H189" s="129"/>
      <c r="I189" s="129"/>
      <c r="J189" s="118"/>
    </row>
    <row r="190" spans="2:10">
      <c r="B190" s="117"/>
      <c r="C190" s="117"/>
      <c r="D190" s="118"/>
      <c r="E190" s="118"/>
      <c r="F190" s="129"/>
      <c r="G190" s="129"/>
      <c r="H190" s="129"/>
      <c r="I190" s="129"/>
      <c r="J190" s="118"/>
    </row>
    <row r="191" spans="2:10">
      <c r="B191" s="117"/>
      <c r="C191" s="117"/>
      <c r="D191" s="118"/>
      <c r="E191" s="118"/>
      <c r="F191" s="129"/>
      <c r="G191" s="129"/>
      <c r="H191" s="129"/>
      <c r="I191" s="129"/>
      <c r="J191" s="118"/>
    </row>
    <row r="192" spans="2:10">
      <c r="B192" s="117"/>
      <c r="C192" s="117"/>
      <c r="D192" s="118"/>
      <c r="E192" s="118"/>
      <c r="F192" s="129"/>
      <c r="G192" s="129"/>
      <c r="H192" s="129"/>
      <c r="I192" s="129"/>
      <c r="J192" s="118"/>
    </row>
    <row r="193" spans="2:10">
      <c r="B193" s="117"/>
      <c r="C193" s="117"/>
      <c r="D193" s="118"/>
      <c r="E193" s="118"/>
      <c r="F193" s="129"/>
      <c r="G193" s="129"/>
      <c r="H193" s="129"/>
      <c r="I193" s="129"/>
      <c r="J193" s="118"/>
    </row>
    <row r="194" spans="2:10">
      <c r="B194" s="117"/>
      <c r="C194" s="117"/>
      <c r="D194" s="118"/>
      <c r="E194" s="118"/>
      <c r="F194" s="129"/>
      <c r="G194" s="129"/>
      <c r="H194" s="129"/>
      <c r="I194" s="129"/>
      <c r="J194" s="118"/>
    </row>
    <row r="195" spans="2:10">
      <c r="B195" s="117"/>
      <c r="C195" s="117"/>
      <c r="D195" s="118"/>
      <c r="E195" s="118"/>
      <c r="F195" s="129"/>
      <c r="G195" s="129"/>
      <c r="H195" s="129"/>
      <c r="I195" s="129"/>
      <c r="J195" s="118"/>
    </row>
    <row r="196" spans="2:10">
      <c r="B196" s="117"/>
      <c r="C196" s="117"/>
      <c r="D196" s="118"/>
      <c r="E196" s="118"/>
      <c r="F196" s="129"/>
      <c r="G196" s="129"/>
      <c r="H196" s="129"/>
      <c r="I196" s="129"/>
      <c r="J196" s="118"/>
    </row>
    <row r="197" spans="2:10">
      <c r="B197" s="117"/>
      <c r="C197" s="117"/>
      <c r="D197" s="118"/>
      <c r="E197" s="118"/>
      <c r="F197" s="129"/>
      <c r="G197" s="129"/>
      <c r="H197" s="129"/>
      <c r="I197" s="129"/>
      <c r="J197" s="118"/>
    </row>
    <row r="198" spans="2:10">
      <c r="B198" s="117"/>
      <c r="C198" s="117"/>
      <c r="D198" s="118"/>
      <c r="E198" s="118"/>
      <c r="F198" s="129"/>
      <c r="G198" s="129"/>
      <c r="H198" s="129"/>
      <c r="I198" s="129"/>
      <c r="J198" s="118"/>
    </row>
    <row r="199" spans="2:10">
      <c r="B199" s="117"/>
      <c r="C199" s="117"/>
      <c r="D199" s="118"/>
      <c r="E199" s="118"/>
      <c r="F199" s="129"/>
      <c r="G199" s="129"/>
      <c r="H199" s="129"/>
      <c r="I199" s="129"/>
      <c r="J199" s="118"/>
    </row>
    <row r="200" spans="2:10">
      <c r="B200" s="117"/>
      <c r="C200" s="117"/>
      <c r="D200" s="118"/>
      <c r="E200" s="118"/>
      <c r="F200" s="129"/>
      <c r="G200" s="129"/>
      <c r="H200" s="129"/>
      <c r="I200" s="129"/>
      <c r="J200" s="118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135</v>
      </c>
      <c r="C1" s="67" t="s" vm="1">
        <v>208</v>
      </c>
    </row>
    <row r="2" spans="2:11">
      <c r="B2" s="46" t="s">
        <v>134</v>
      </c>
      <c r="C2" s="67" t="s">
        <v>209</v>
      </c>
    </row>
    <row r="3" spans="2:11">
      <c r="B3" s="46" t="s">
        <v>136</v>
      </c>
      <c r="C3" s="67" t="s">
        <v>210</v>
      </c>
    </row>
    <row r="4" spans="2:11">
      <c r="B4" s="46" t="s">
        <v>137</v>
      </c>
      <c r="C4" s="67">
        <v>2144</v>
      </c>
    </row>
    <row r="6" spans="2:11" ht="26.25" customHeight="1">
      <c r="B6" s="149" t="s">
        <v>164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s="3" customFormat="1" ht="63">
      <c r="B7" s="47" t="s">
        <v>109</v>
      </c>
      <c r="C7" s="49" t="s">
        <v>110</v>
      </c>
      <c r="D7" s="49" t="s">
        <v>14</v>
      </c>
      <c r="E7" s="49" t="s">
        <v>15</v>
      </c>
      <c r="F7" s="49" t="s">
        <v>53</v>
      </c>
      <c r="G7" s="49" t="s">
        <v>96</v>
      </c>
      <c r="H7" s="49" t="s">
        <v>50</v>
      </c>
      <c r="I7" s="49" t="s">
        <v>104</v>
      </c>
      <c r="J7" s="49" t="s">
        <v>138</v>
      </c>
      <c r="K7" s="64" t="s">
        <v>139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189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5" t="s">
        <v>1695</v>
      </c>
      <c r="C10" s="91"/>
      <c r="D10" s="91"/>
      <c r="E10" s="91"/>
      <c r="F10" s="91"/>
      <c r="G10" s="91"/>
      <c r="H10" s="91"/>
      <c r="I10" s="126">
        <v>0</v>
      </c>
      <c r="J10" s="127">
        <v>0</v>
      </c>
      <c r="K10" s="127">
        <v>0</v>
      </c>
    </row>
    <row r="11" spans="2:11" ht="21" customHeight="1">
      <c r="B11" s="119"/>
      <c r="C11" s="91"/>
      <c r="D11" s="91"/>
      <c r="E11" s="91"/>
      <c r="F11" s="91"/>
      <c r="G11" s="91"/>
      <c r="H11" s="91"/>
      <c r="I11" s="91"/>
      <c r="J11" s="91"/>
      <c r="K11" s="91"/>
    </row>
    <row r="12" spans="2:11">
      <c r="B12" s="119"/>
      <c r="C12" s="91"/>
      <c r="D12" s="91"/>
      <c r="E12" s="91"/>
      <c r="F12" s="91"/>
      <c r="G12" s="91"/>
      <c r="H12" s="91"/>
      <c r="I12" s="91"/>
      <c r="J12" s="91"/>
      <c r="K12" s="91"/>
    </row>
    <row r="13" spans="2:11"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2:11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11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2:11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117"/>
      <c r="C110" s="117"/>
      <c r="D110" s="129"/>
      <c r="E110" s="129"/>
      <c r="F110" s="129"/>
      <c r="G110" s="129"/>
      <c r="H110" s="129"/>
      <c r="I110" s="118"/>
      <c r="J110" s="118"/>
      <c r="K110" s="118"/>
    </row>
    <row r="111" spans="2:11">
      <c r="B111" s="117"/>
      <c r="C111" s="117"/>
      <c r="D111" s="129"/>
      <c r="E111" s="129"/>
      <c r="F111" s="129"/>
      <c r="G111" s="129"/>
      <c r="H111" s="129"/>
      <c r="I111" s="118"/>
      <c r="J111" s="118"/>
      <c r="K111" s="118"/>
    </row>
    <row r="112" spans="2:11">
      <c r="B112" s="117"/>
      <c r="C112" s="117"/>
      <c r="D112" s="129"/>
      <c r="E112" s="129"/>
      <c r="F112" s="129"/>
      <c r="G112" s="129"/>
      <c r="H112" s="129"/>
      <c r="I112" s="118"/>
      <c r="J112" s="118"/>
      <c r="K112" s="118"/>
    </row>
    <row r="113" spans="2:11">
      <c r="B113" s="117"/>
      <c r="C113" s="117"/>
      <c r="D113" s="129"/>
      <c r="E113" s="129"/>
      <c r="F113" s="129"/>
      <c r="G113" s="129"/>
      <c r="H113" s="129"/>
      <c r="I113" s="118"/>
      <c r="J113" s="118"/>
      <c r="K113" s="118"/>
    </row>
    <row r="114" spans="2:11">
      <c r="B114" s="117"/>
      <c r="C114" s="117"/>
      <c r="D114" s="129"/>
      <c r="E114" s="129"/>
      <c r="F114" s="129"/>
      <c r="G114" s="129"/>
      <c r="H114" s="129"/>
      <c r="I114" s="118"/>
      <c r="J114" s="118"/>
      <c r="K114" s="118"/>
    </row>
    <row r="115" spans="2:11">
      <c r="B115" s="117"/>
      <c r="C115" s="117"/>
      <c r="D115" s="129"/>
      <c r="E115" s="129"/>
      <c r="F115" s="129"/>
      <c r="G115" s="129"/>
      <c r="H115" s="129"/>
      <c r="I115" s="118"/>
      <c r="J115" s="118"/>
      <c r="K115" s="118"/>
    </row>
    <row r="116" spans="2:11">
      <c r="B116" s="117"/>
      <c r="C116" s="117"/>
      <c r="D116" s="129"/>
      <c r="E116" s="129"/>
      <c r="F116" s="129"/>
      <c r="G116" s="129"/>
      <c r="H116" s="129"/>
      <c r="I116" s="118"/>
      <c r="J116" s="118"/>
      <c r="K116" s="118"/>
    </row>
    <row r="117" spans="2:11">
      <c r="B117" s="117"/>
      <c r="C117" s="117"/>
      <c r="D117" s="129"/>
      <c r="E117" s="129"/>
      <c r="F117" s="129"/>
      <c r="G117" s="129"/>
      <c r="H117" s="129"/>
      <c r="I117" s="118"/>
      <c r="J117" s="118"/>
      <c r="K117" s="118"/>
    </row>
    <row r="118" spans="2:11">
      <c r="B118" s="117"/>
      <c r="C118" s="117"/>
      <c r="D118" s="129"/>
      <c r="E118" s="129"/>
      <c r="F118" s="129"/>
      <c r="G118" s="129"/>
      <c r="H118" s="129"/>
      <c r="I118" s="118"/>
      <c r="J118" s="118"/>
      <c r="K118" s="118"/>
    </row>
    <row r="119" spans="2:11">
      <c r="B119" s="117"/>
      <c r="C119" s="117"/>
      <c r="D119" s="129"/>
      <c r="E119" s="129"/>
      <c r="F119" s="129"/>
      <c r="G119" s="129"/>
      <c r="H119" s="129"/>
      <c r="I119" s="118"/>
      <c r="J119" s="118"/>
      <c r="K119" s="118"/>
    </row>
    <row r="120" spans="2:11">
      <c r="B120" s="117"/>
      <c r="C120" s="117"/>
      <c r="D120" s="129"/>
      <c r="E120" s="129"/>
      <c r="F120" s="129"/>
      <c r="G120" s="129"/>
      <c r="H120" s="129"/>
      <c r="I120" s="118"/>
      <c r="J120" s="118"/>
      <c r="K120" s="118"/>
    </row>
    <row r="121" spans="2:11">
      <c r="B121" s="117"/>
      <c r="C121" s="117"/>
      <c r="D121" s="129"/>
      <c r="E121" s="129"/>
      <c r="F121" s="129"/>
      <c r="G121" s="129"/>
      <c r="H121" s="129"/>
      <c r="I121" s="118"/>
      <c r="J121" s="118"/>
      <c r="K121" s="118"/>
    </row>
    <row r="122" spans="2:11">
      <c r="B122" s="117"/>
      <c r="C122" s="117"/>
      <c r="D122" s="129"/>
      <c r="E122" s="129"/>
      <c r="F122" s="129"/>
      <c r="G122" s="129"/>
      <c r="H122" s="129"/>
      <c r="I122" s="118"/>
      <c r="J122" s="118"/>
      <c r="K122" s="118"/>
    </row>
    <row r="123" spans="2:11">
      <c r="B123" s="117"/>
      <c r="C123" s="117"/>
      <c r="D123" s="129"/>
      <c r="E123" s="129"/>
      <c r="F123" s="129"/>
      <c r="G123" s="129"/>
      <c r="H123" s="129"/>
      <c r="I123" s="118"/>
      <c r="J123" s="118"/>
      <c r="K123" s="118"/>
    </row>
    <row r="124" spans="2:11">
      <c r="B124" s="117"/>
      <c r="C124" s="117"/>
      <c r="D124" s="129"/>
      <c r="E124" s="129"/>
      <c r="F124" s="129"/>
      <c r="G124" s="129"/>
      <c r="H124" s="129"/>
      <c r="I124" s="118"/>
      <c r="J124" s="118"/>
      <c r="K124" s="118"/>
    </row>
    <row r="125" spans="2:11">
      <c r="B125" s="117"/>
      <c r="C125" s="117"/>
      <c r="D125" s="129"/>
      <c r="E125" s="129"/>
      <c r="F125" s="129"/>
      <c r="G125" s="129"/>
      <c r="H125" s="129"/>
      <c r="I125" s="118"/>
      <c r="J125" s="118"/>
      <c r="K125" s="118"/>
    </row>
    <row r="126" spans="2:11">
      <c r="B126" s="117"/>
      <c r="C126" s="117"/>
      <c r="D126" s="129"/>
      <c r="E126" s="129"/>
      <c r="F126" s="129"/>
      <c r="G126" s="129"/>
      <c r="H126" s="129"/>
      <c r="I126" s="118"/>
      <c r="J126" s="118"/>
      <c r="K126" s="118"/>
    </row>
    <row r="127" spans="2:11">
      <c r="B127" s="117"/>
      <c r="C127" s="117"/>
      <c r="D127" s="129"/>
      <c r="E127" s="129"/>
      <c r="F127" s="129"/>
      <c r="G127" s="129"/>
      <c r="H127" s="129"/>
      <c r="I127" s="118"/>
      <c r="J127" s="118"/>
      <c r="K127" s="118"/>
    </row>
    <row r="128" spans="2:11">
      <c r="B128" s="117"/>
      <c r="C128" s="117"/>
      <c r="D128" s="129"/>
      <c r="E128" s="129"/>
      <c r="F128" s="129"/>
      <c r="G128" s="129"/>
      <c r="H128" s="129"/>
      <c r="I128" s="118"/>
      <c r="J128" s="118"/>
      <c r="K128" s="118"/>
    </row>
    <row r="129" spans="2:11">
      <c r="B129" s="117"/>
      <c r="C129" s="117"/>
      <c r="D129" s="129"/>
      <c r="E129" s="129"/>
      <c r="F129" s="129"/>
      <c r="G129" s="129"/>
      <c r="H129" s="129"/>
      <c r="I129" s="118"/>
      <c r="J129" s="118"/>
      <c r="K129" s="118"/>
    </row>
    <row r="130" spans="2:11">
      <c r="B130" s="117"/>
      <c r="C130" s="117"/>
      <c r="D130" s="129"/>
      <c r="E130" s="129"/>
      <c r="F130" s="129"/>
      <c r="G130" s="129"/>
      <c r="H130" s="129"/>
      <c r="I130" s="118"/>
      <c r="J130" s="118"/>
      <c r="K130" s="118"/>
    </row>
    <row r="131" spans="2:11">
      <c r="B131" s="117"/>
      <c r="C131" s="117"/>
      <c r="D131" s="129"/>
      <c r="E131" s="129"/>
      <c r="F131" s="129"/>
      <c r="G131" s="129"/>
      <c r="H131" s="129"/>
      <c r="I131" s="118"/>
      <c r="J131" s="118"/>
      <c r="K131" s="118"/>
    </row>
    <row r="132" spans="2:11">
      <c r="B132" s="117"/>
      <c r="C132" s="117"/>
      <c r="D132" s="129"/>
      <c r="E132" s="129"/>
      <c r="F132" s="129"/>
      <c r="G132" s="129"/>
      <c r="H132" s="129"/>
      <c r="I132" s="118"/>
      <c r="J132" s="118"/>
      <c r="K132" s="118"/>
    </row>
    <row r="133" spans="2:11">
      <c r="B133" s="117"/>
      <c r="C133" s="117"/>
      <c r="D133" s="129"/>
      <c r="E133" s="129"/>
      <c r="F133" s="129"/>
      <c r="G133" s="129"/>
      <c r="H133" s="129"/>
      <c r="I133" s="118"/>
      <c r="J133" s="118"/>
      <c r="K133" s="118"/>
    </row>
    <row r="134" spans="2:11">
      <c r="B134" s="117"/>
      <c r="C134" s="117"/>
      <c r="D134" s="129"/>
      <c r="E134" s="129"/>
      <c r="F134" s="129"/>
      <c r="G134" s="129"/>
      <c r="H134" s="129"/>
      <c r="I134" s="118"/>
      <c r="J134" s="118"/>
      <c r="K134" s="118"/>
    </row>
    <row r="135" spans="2:11">
      <c r="B135" s="117"/>
      <c r="C135" s="117"/>
      <c r="D135" s="129"/>
      <c r="E135" s="129"/>
      <c r="F135" s="129"/>
      <c r="G135" s="129"/>
      <c r="H135" s="129"/>
      <c r="I135" s="118"/>
      <c r="J135" s="118"/>
      <c r="K135" s="118"/>
    </row>
    <row r="136" spans="2:11">
      <c r="B136" s="117"/>
      <c r="C136" s="117"/>
      <c r="D136" s="129"/>
      <c r="E136" s="129"/>
      <c r="F136" s="129"/>
      <c r="G136" s="129"/>
      <c r="H136" s="129"/>
      <c r="I136" s="118"/>
      <c r="J136" s="118"/>
      <c r="K136" s="118"/>
    </row>
    <row r="137" spans="2:11">
      <c r="B137" s="117"/>
      <c r="C137" s="117"/>
      <c r="D137" s="129"/>
      <c r="E137" s="129"/>
      <c r="F137" s="129"/>
      <c r="G137" s="129"/>
      <c r="H137" s="129"/>
      <c r="I137" s="118"/>
      <c r="J137" s="118"/>
      <c r="K137" s="118"/>
    </row>
    <row r="138" spans="2:11">
      <c r="B138" s="117"/>
      <c r="C138" s="117"/>
      <c r="D138" s="129"/>
      <c r="E138" s="129"/>
      <c r="F138" s="129"/>
      <c r="G138" s="129"/>
      <c r="H138" s="129"/>
      <c r="I138" s="118"/>
      <c r="J138" s="118"/>
      <c r="K138" s="118"/>
    </row>
    <row r="139" spans="2:11">
      <c r="B139" s="117"/>
      <c r="C139" s="117"/>
      <c r="D139" s="129"/>
      <c r="E139" s="129"/>
      <c r="F139" s="129"/>
      <c r="G139" s="129"/>
      <c r="H139" s="129"/>
      <c r="I139" s="118"/>
      <c r="J139" s="118"/>
      <c r="K139" s="118"/>
    </row>
    <row r="140" spans="2:11">
      <c r="B140" s="117"/>
      <c r="C140" s="117"/>
      <c r="D140" s="129"/>
      <c r="E140" s="129"/>
      <c r="F140" s="129"/>
      <c r="G140" s="129"/>
      <c r="H140" s="129"/>
      <c r="I140" s="118"/>
      <c r="J140" s="118"/>
      <c r="K140" s="118"/>
    </row>
    <row r="141" spans="2:11">
      <c r="B141" s="117"/>
      <c r="C141" s="117"/>
      <c r="D141" s="129"/>
      <c r="E141" s="129"/>
      <c r="F141" s="129"/>
      <c r="G141" s="129"/>
      <c r="H141" s="129"/>
      <c r="I141" s="118"/>
      <c r="J141" s="118"/>
      <c r="K141" s="118"/>
    </row>
    <row r="142" spans="2:11">
      <c r="B142" s="117"/>
      <c r="C142" s="117"/>
      <c r="D142" s="129"/>
      <c r="E142" s="129"/>
      <c r="F142" s="129"/>
      <c r="G142" s="129"/>
      <c r="H142" s="129"/>
      <c r="I142" s="118"/>
      <c r="J142" s="118"/>
      <c r="K142" s="118"/>
    </row>
    <row r="143" spans="2:11">
      <c r="B143" s="117"/>
      <c r="C143" s="117"/>
      <c r="D143" s="129"/>
      <c r="E143" s="129"/>
      <c r="F143" s="129"/>
      <c r="G143" s="129"/>
      <c r="H143" s="129"/>
      <c r="I143" s="118"/>
      <c r="J143" s="118"/>
      <c r="K143" s="118"/>
    </row>
    <row r="144" spans="2:11">
      <c r="B144" s="117"/>
      <c r="C144" s="117"/>
      <c r="D144" s="129"/>
      <c r="E144" s="129"/>
      <c r="F144" s="129"/>
      <c r="G144" s="129"/>
      <c r="H144" s="129"/>
      <c r="I144" s="118"/>
      <c r="J144" s="118"/>
      <c r="K144" s="118"/>
    </row>
    <row r="145" spans="2:11">
      <c r="B145" s="117"/>
      <c r="C145" s="117"/>
      <c r="D145" s="129"/>
      <c r="E145" s="129"/>
      <c r="F145" s="129"/>
      <c r="G145" s="129"/>
      <c r="H145" s="129"/>
      <c r="I145" s="118"/>
      <c r="J145" s="118"/>
      <c r="K145" s="118"/>
    </row>
    <row r="146" spans="2:11">
      <c r="B146" s="117"/>
      <c r="C146" s="117"/>
      <c r="D146" s="129"/>
      <c r="E146" s="129"/>
      <c r="F146" s="129"/>
      <c r="G146" s="129"/>
      <c r="H146" s="129"/>
      <c r="I146" s="118"/>
      <c r="J146" s="118"/>
      <c r="K146" s="118"/>
    </row>
    <row r="147" spans="2:11">
      <c r="B147" s="117"/>
      <c r="C147" s="117"/>
      <c r="D147" s="129"/>
      <c r="E147" s="129"/>
      <c r="F147" s="129"/>
      <c r="G147" s="129"/>
      <c r="H147" s="129"/>
      <c r="I147" s="118"/>
      <c r="J147" s="118"/>
      <c r="K147" s="118"/>
    </row>
    <row r="148" spans="2:11">
      <c r="B148" s="117"/>
      <c r="C148" s="117"/>
      <c r="D148" s="129"/>
      <c r="E148" s="129"/>
      <c r="F148" s="129"/>
      <c r="G148" s="129"/>
      <c r="H148" s="129"/>
      <c r="I148" s="118"/>
      <c r="J148" s="118"/>
      <c r="K148" s="118"/>
    </row>
    <row r="149" spans="2:11">
      <c r="B149" s="117"/>
      <c r="C149" s="117"/>
      <c r="D149" s="129"/>
      <c r="E149" s="129"/>
      <c r="F149" s="129"/>
      <c r="G149" s="129"/>
      <c r="H149" s="129"/>
      <c r="I149" s="118"/>
      <c r="J149" s="118"/>
      <c r="K149" s="118"/>
    </row>
    <row r="150" spans="2:11">
      <c r="B150" s="117"/>
      <c r="C150" s="117"/>
      <c r="D150" s="129"/>
      <c r="E150" s="129"/>
      <c r="F150" s="129"/>
      <c r="G150" s="129"/>
      <c r="H150" s="129"/>
      <c r="I150" s="118"/>
      <c r="J150" s="118"/>
      <c r="K150" s="118"/>
    </row>
    <row r="151" spans="2:11">
      <c r="B151" s="117"/>
      <c r="C151" s="117"/>
      <c r="D151" s="129"/>
      <c r="E151" s="129"/>
      <c r="F151" s="129"/>
      <c r="G151" s="129"/>
      <c r="H151" s="129"/>
      <c r="I151" s="118"/>
      <c r="J151" s="118"/>
      <c r="K151" s="118"/>
    </row>
    <row r="152" spans="2:11">
      <c r="B152" s="117"/>
      <c r="C152" s="117"/>
      <c r="D152" s="129"/>
      <c r="E152" s="129"/>
      <c r="F152" s="129"/>
      <c r="G152" s="129"/>
      <c r="H152" s="129"/>
      <c r="I152" s="118"/>
      <c r="J152" s="118"/>
      <c r="K152" s="118"/>
    </row>
    <row r="153" spans="2:11">
      <c r="B153" s="117"/>
      <c r="C153" s="117"/>
      <c r="D153" s="129"/>
      <c r="E153" s="129"/>
      <c r="F153" s="129"/>
      <c r="G153" s="129"/>
      <c r="H153" s="129"/>
      <c r="I153" s="118"/>
      <c r="J153" s="118"/>
      <c r="K153" s="118"/>
    </row>
    <row r="154" spans="2:11">
      <c r="B154" s="117"/>
      <c r="C154" s="117"/>
      <c r="D154" s="129"/>
      <c r="E154" s="129"/>
      <c r="F154" s="129"/>
      <c r="G154" s="129"/>
      <c r="H154" s="129"/>
      <c r="I154" s="118"/>
      <c r="J154" s="118"/>
      <c r="K154" s="118"/>
    </row>
    <row r="155" spans="2:11">
      <c r="B155" s="117"/>
      <c r="C155" s="117"/>
      <c r="D155" s="129"/>
      <c r="E155" s="129"/>
      <c r="F155" s="129"/>
      <c r="G155" s="129"/>
      <c r="H155" s="129"/>
      <c r="I155" s="118"/>
      <c r="J155" s="118"/>
      <c r="K155" s="118"/>
    </row>
    <row r="156" spans="2:11">
      <c r="B156" s="117"/>
      <c r="C156" s="117"/>
      <c r="D156" s="129"/>
      <c r="E156" s="129"/>
      <c r="F156" s="129"/>
      <c r="G156" s="129"/>
      <c r="H156" s="129"/>
      <c r="I156" s="118"/>
      <c r="J156" s="118"/>
      <c r="K156" s="118"/>
    </row>
    <row r="157" spans="2:11">
      <c r="B157" s="117"/>
      <c r="C157" s="117"/>
      <c r="D157" s="129"/>
      <c r="E157" s="129"/>
      <c r="F157" s="129"/>
      <c r="G157" s="129"/>
      <c r="H157" s="129"/>
      <c r="I157" s="118"/>
      <c r="J157" s="118"/>
      <c r="K157" s="118"/>
    </row>
    <row r="158" spans="2:11">
      <c r="B158" s="117"/>
      <c r="C158" s="117"/>
      <c r="D158" s="129"/>
      <c r="E158" s="129"/>
      <c r="F158" s="129"/>
      <c r="G158" s="129"/>
      <c r="H158" s="129"/>
      <c r="I158" s="118"/>
      <c r="J158" s="118"/>
      <c r="K158" s="118"/>
    </row>
    <row r="159" spans="2:11">
      <c r="B159" s="117"/>
      <c r="C159" s="117"/>
      <c r="D159" s="129"/>
      <c r="E159" s="129"/>
      <c r="F159" s="129"/>
      <c r="G159" s="129"/>
      <c r="H159" s="129"/>
      <c r="I159" s="118"/>
      <c r="J159" s="118"/>
      <c r="K159" s="118"/>
    </row>
    <row r="160" spans="2:11">
      <c r="B160" s="117"/>
      <c r="C160" s="117"/>
      <c r="D160" s="129"/>
      <c r="E160" s="129"/>
      <c r="F160" s="129"/>
      <c r="G160" s="129"/>
      <c r="H160" s="129"/>
      <c r="I160" s="118"/>
      <c r="J160" s="118"/>
      <c r="K160" s="118"/>
    </row>
    <row r="161" spans="2:11">
      <c r="B161" s="117"/>
      <c r="C161" s="117"/>
      <c r="D161" s="129"/>
      <c r="E161" s="129"/>
      <c r="F161" s="129"/>
      <c r="G161" s="129"/>
      <c r="H161" s="129"/>
      <c r="I161" s="118"/>
      <c r="J161" s="118"/>
      <c r="K161" s="118"/>
    </row>
    <row r="162" spans="2:11">
      <c r="B162" s="117"/>
      <c r="C162" s="117"/>
      <c r="D162" s="129"/>
      <c r="E162" s="129"/>
      <c r="F162" s="129"/>
      <c r="G162" s="129"/>
      <c r="H162" s="129"/>
      <c r="I162" s="118"/>
      <c r="J162" s="118"/>
      <c r="K162" s="118"/>
    </row>
    <row r="163" spans="2:11">
      <c r="B163" s="117"/>
      <c r="C163" s="117"/>
      <c r="D163" s="129"/>
      <c r="E163" s="129"/>
      <c r="F163" s="129"/>
      <c r="G163" s="129"/>
      <c r="H163" s="129"/>
      <c r="I163" s="118"/>
      <c r="J163" s="118"/>
      <c r="K163" s="118"/>
    </row>
    <row r="164" spans="2:11">
      <c r="B164" s="117"/>
      <c r="C164" s="117"/>
      <c r="D164" s="129"/>
      <c r="E164" s="129"/>
      <c r="F164" s="129"/>
      <c r="G164" s="129"/>
      <c r="H164" s="129"/>
      <c r="I164" s="118"/>
      <c r="J164" s="118"/>
      <c r="K164" s="118"/>
    </row>
    <row r="165" spans="2:11">
      <c r="B165" s="117"/>
      <c r="C165" s="117"/>
      <c r="D165" s="129"/>
      <c r="E165" s="129"/>
      <c r="F165" s="129"/>
      <c r="G165" s="129"/>
      <c r="H165" s="129"/>
      <c r="I165" s="118"/>
      <c r="J165" s="118"/>
      <c r="K165" s="118"/>
    </row>
    <row r="166" spans="2:11">
      <c r="B166" s="117"/>
      <c r="C166" s="117"/>
      <c r="D166" s="129"/>
      <c r="E166" s="129"/>
      <c r="F166" s="129"/>
      <c r="G166" s="129"/>
      <c r="H166" s="129"/>
      <c r="I166" s="118"/>
      <c r="J166" s="118"/>
      <c r="K166" s="118"/>
    </row>
    <row r="167" spans="2:11">
      <c r="B167" s="117"/>
      <c r="C167" s="117"/>
      <c r="D167" s="129"/>
      <c r="E167" s="129"/>
      <c r="F167" s="129"/>
      <c r="G167" s="129"/>
      <c r="H167" s="129"/>
      <c r="I167" s="118"/>
      <c r="J167" s="118"/>
      <c r="K167" s="118"/>
    </row>
    <row r="168" spans="2:11">
      <c r="B168" s="117"/>
      <c r="C168" s="117"/>
      <c r="D168" s="129"/>
      <c r="E168" s="129"/>
      <c r="F168" s="129"/>
      <c r="G168" s="129"/>
      <c r="H168" s="129"/>
      <c r="I168" s="118"/>
      <c r="J168" s="118"/>
      <c r="K168" s="118"/>
    </row>
    <row r="169" spans="2:11">
      <c r="B169" s="117"/>
      <c r="C169" s="117"/>
      <c r="D169" s="129"/>
      <c r="E169" s="129"/>
      <c r="F169" s="129"/>
      <c r="G169" s="129"/>
      <c r="H169" s="129"/>
      <c r="I169" s="118"/>
      <c r="J169" s="118"/>
      <c r="K169" s="118"/>
    </row>
    <row r="170" spans="2:11">
      <c r="B170" s="117"/>
      <c r="C170" s="117"/>
      <c r="D170" s="129"/>
      <c r="E170" s="129"/>
      <c r="F170" s="129"/>
      <c r="G170" s="129"/>
      <c r="H170" s="129"/>
      <c r="I170" s="118"/>
      <c r="J170" s="118"/>
      <c r="K170" s="118"/>
    </row>
    <row r="171" spans="2:11">
      <c r="B171" s="117"/>
      <c r="C171" s="117"/>
      <c r="D171" s="129"/>
      <c r="E171" s="129"/>
      <c r="F171" s="129"/>
      <c r="G171" s="129"/>
      <c r="H171" s="129"/>
      <c r="I171" s="118"/>
      <c r="J171" s="118"/>
      <c r="K171" s="118"/>
    </row>
    <row r="172" spans="2:11">
      <c r="B172" s="117"/>
      <c r="C172" s="117"/>
      <c r="D172" s="129"/>
      <c r="E172" s="129"/>
      <c r="F172" s="129"/>
      <c r="G172" s="129"/>
      <c r="H172" s="129"/>
      <c r="I172" s="118"/>
      <c r="J172" s="118"/>
      <c r="K172" s="118"/>
    </row>
    <row r="173" spans="2:11">
      <c r="B173" s="117"/>
      <c r="C173" s="117"/>
      <c r="D173" s="129"/>
      <c r="E173" s="129"/>
      <c r="F173" s="129"/>
      <c r="G173" s="129"/>
      <c r="H173" s="129"/>
      <c r="I173" s="118"/>
      <c r="J173" s="118"/>
      <c r="K173" s="118"/>
    </row>
    <row r="174" spans="2:11">
      <c r="B174" s="117"/>
      <c r="C174" s="117"/>
      <c r="D174" s="129"/>
      <c r="E174" s="129"/>
      <c r="F174" s="129"/>
      <c r="G174" s="129"/>
      <c r="H174" s="129"/>
      <c r="I174" s="118"/>
      <c r="J174" s="118"/>
      <c r="K174" s="118"/>
    </row>
    <row r="175" spans="2:11">
      <c r="B175" s="117"/>
      <c r="C175" s="117"/>
      <c r="D175" s="129"/>
      <c r="E175" s="129"/>
      <c r="F175" s="129"/>
      <c r="G175" s="129"/>
      <c r="H175" s="129"/>
      <c r="I175" s="118"/>
      <c r="J175" s="118"/>
      <c r="K175" s="118"/>
    </row>
    <row r="176" spans="2:11">
      <c r="B176" s="117"/>
      <c r="C176" s="117"/>
      <c r="D176" s="129"/>
      <c r="E176" s="129"/>
      <c r="F176" s="129"/>
      <c r="G176" s="129"/>
      <c r="H176" s="129"/>
      <c r="I176" s="118"/>
      <c r="J176" s="118"/>
      <c r="K176" s="118"/>
    </row>
    <row r="177" spans="2:11">
      <c r="B177" s="117"/>
      <c r="C177" s="117"/>
      <c r="D177" s="129"/>
      <c r="E177" s="129"/>
      <c r="F177" s="129"/>
      <c r="G177" s="129"/>
      <c r="H177" s="129"/>
      <c r="I177" s="118"/>
      <c r="J177" s="118"/>
      <c r="K177" s="118"/>
    </row>
    <row r="178" spans="2:11">
      <c r="B178" s="117"/>
      <c r="C178" s="117"/>
      <c r="D178" s="129"/>
      <c r="E178" s="129"/>
      <c r="F178" s="129"/>
      <c r="G178" s="129"/>
      <c r="H178" s="129"/>
      <c r="I178" s="118"/>
      <c r="J178" s="118"/>
      <c r="K178" s="118"/>
    </row>
    <row r="179" spans="2:11">
      <c r="B179" s="117"/>
      <c r="C179" s="117"/>
      <c r="D179" s="129"/>
      <c r="E179" s="129"/>
      <c r="F179" s="129"/>
      <c r="G179" s="129"/>
      <c r="H179" s="129"/>
      <c r="I179" s="118"/>
      <c r="J179" s="118"/>
      <c r="K179" s="118"/>
    </row>
    <row r="180" spans="2:11">
      <c r="B180" s="117"/>
      <c r="C180" s="117"/>
      <c r="D180" s="129"/>
      <c r="E180" s="129"/>
      <c r="F180" s="129"/>
      <c r="G180" s="129"/>
      <c r="H180" s="129"/>
      <c r="I180" s="118"/>
      <c r="J180" s="118"/>
      <c r="K180" s="118"/>
    </row>
    <row r="181" spans="2:11">
      <c r="B181" s="117"/>
      <c r="C181" s="117"/>
      <c r="D181" s="129"/>
      <c r="E181" s="129"/>
      <c r="F181" s="129"/>
      <c r="G181" s="129"/>
      <c r="H181" s="129"/>
      <c r="I181" s="118"/>
      <c r="J181" s="118"/>
      <c r="K181" s="118"/>
    </row>
    <row r="182" spans="2:11">
      <c r="B182" s="117"/>
      <c r="C182" s="117"/>
      <c r="D182" s="129"/>
      <c r="E182" s="129"/>
      <c r="F182" s="129"/>
      <c r="G182" s="129"/>
      <c r="H182" s="129"/>
      <c r="I182" s="118"/>
      <c r="J182" s="118"/>
      <c r="K182" s="118"/>
    </row>
    <row r="183" spans="2:11">
      <c r="B183" s="117"/>
      <c r="C183" s="117"/>
      <c r="D183" s="129"/>
      <c r="E183" s="129"/>
      <c r="F183" s="129"/>
      <c r="G183" s="129"/>
      <c r="H183" s="129"/>
      <c r="I183" s="118"/>
      <c r="J183" s="118"/>
      <c r="K183" s="118"/>
    </row>
    <row r="184" spans="2:11">
      <c r="B184" s="117"/>
      <c r="C184" s="117"/>
      <c r="D184" s="129"/>
      <c r="E184" s="129"/>
      <c r="F184" s="129"/>
      <c r="G184" s="129"/>
      <c r="H184" s="129"/>
      <c r="I184" s="118"/>
      <c r="J184" s="118"/>
      <c r="K184" s="118"/>
    </row>
    <row r="185" spans="2:11">
      <c r="B185" s="117"/>
      <c r="C185" s="117"/>
      <c r="D185" s="129"/>
      <c r="E185" s="129"/>
      <c r="F185" s="129"/>
      <c r="G185" s="129"/>
      <c r="H185" s="129"/>
      <c r="I185" s="118"/>
      <c r="J185" s="118"/>
      <c r="K185" s="118"/>
    </row>
    <row r="186" spans="2:11">
      <c r="B186" s="117"/>
      <c r="C186" s="117"/>
      <c r="D186" s="129"/>
      <c r="E186" s="129"/>
      <c r="F186" s="129"/>
      <c r="G186" s="129"/>
      <c r="H186" s="129"/>
      <c r="I186" s="118"/>
      <c r="J186" s="118"/>
      <c r="K186" s="118"/>
    </row>
    <row r="187" spans="2:11">
      <c r="B187" s="117"/>
      <c r="C187" s="117"/>
      <c r="D187" s="129"/>
      <c r="E187" s="129"/>
      <c r="F187" s="129"/>
      <c r="G187" s="129"/>
      <c r="H187" s="129"/>
      <c r="I187" s="118"/>
      <c r="J187" s="118"/>
      <c r="K187" s="118"/>
    </row>
    <row r="188" spans="2:11">
      <c r="B188" s="117"/>
      <c r="C188" s="117"/>
      <c r="D188" s="129"/>
      <c r="E188" s="129"/>
      <c r="F188" s="129"/>
      <c r="G188" s="129"/>
      <c r="H188" s="129"/>
      <c r="I188" s="118"/>
      <c r="J188" s="118"/>
      <c r="K188" s="118"/>
    </row>
    <row r="189" spans="2:11">
      <c r="B189" s="117"/>
      <c r="C189" s="117"/>
      <c r="D189" s="129"/>
      <c r="E189" s="129"/>
      <c r="F189" s="129"/>
      <c r="G189" s="129"/>
      <c r="H189" s="129"/>
      <c r="I189" s="118"/>
      <c r="J189" s="118"/>
      <c r="K189" s="118"/>
    </row>
    <row r="190" spans="2:11">
      <c r="B190" s="117"/>
      <c r="C190" s="117"/>
      <c r="D190" s="129"/>
      <c r="E190" s="129"/>
      <c r="F190" s="129"/>
      <c r="G190" s="129"/>
      <c r="H190" s="129"/>
      <c r="I190" s="118"/>
      <c r="J190" s="118"/>
      <c r="K190" s="118"/>
    </row>
    <row r="191" spans="2:11">
      <c r="B191" s="117"/>
      <c r="C191" s="117"/>
      <c r="D191" s="129"/>
      <c r="E191" s="129"/>
      <c r="F191" s="129"/>
      <c r="G191" s="129"/>
      <c r="H191" s="129"/>
      <c r="I191" s="118"/>
      <c r="J191" s="118"/>
      <c r="K191" s="118"/>
    </row>
    <row r="192" spans="2:11">
      <c r="B192" s="117"/>
      <c r="C192" s="117"/>
      <c r="D192" s="129"/>
      <c r="E192" s="129"/>
      <c r="F192" s="129"/>
      <c r="G192" s="129"/>
      <c r="H192" s="129"/>
      <c r="I192" s="118"/>
      <c r="J192" s="118"/>
      <c r="K192" s="118"/>
    </row>
    <row r="193" spans="2:11">
      <c r="B193" s="117"/>
      <c r="C193" s="117"/>
      <c r="D193" s="129"/>
      <c r="E193" s="129"/>
      <c r="F193" s="129"/>
      <c r="G193" s="129"/>
      <c r="H193" s="129"/>
      <c r="I193" s="118"/>
      <c r="J193" s="118"/>
      <c r="K193" s="118"/>
    </row>
    <row r="194" spans="2:11">
      <c r="B194" s="117"/>
      <c r="C194" s="117"/>
      <c r="D194" s="129"/>
      <c r="E194" s="129"/>
      <c r="F194" s="129"/>
      <c r="G194" s="129"/>
      <c r="H194" s="129"/>
      <c r="I194" s="118"/>
      <c r="J194" s="118"/>
      <c r="K194" s="118"/>
    </row>
    <row r="195" spans="2:11">
      <c r="B195" s="117"/>
      <c r="C195" s="117"/>
      <c r="D195" s="129"/>
      <c r="E195" s="129"/>
      <c r="F195" s="129"/>
      <c r="G195" s="129"/>
      <c r="H195" s="129"/>
      <c r="I195" s="118"/>
      <c r="J195" s="118"/>
      <c r="K195" s="118"/>
    </row>
    <row r="196" spans="2:11">
      <c r="B196" s="117"/>
      <c r="C196" s="117"/>
      <c r="D196" s="129"/>
      <c r="E196" s="129"/>
      <c r="F196" s="129"/>
      <c r="G196" s="129"/>
      <c r="H196" s="129"/>
      <c r="I196" s="118"/>
      <c r="J196" s="118"/>
      <c r="K196" s="118"/>
    </row>
    <row r="197" spans="2:11">
      <c r="B197" s="117"/>
      <c r="C197" s="117"/>
      <c r="D197" s="129"/>
      <c r="E197" s="129"/>
      <c r="F197" s="129"/>
      <c r="G197" s="129"/>
      <c r="H197" s="129"/>
      <c r="I197" s="118"/>
      <c r="J197" s="118"/>
      <c r="K197" s="118"/>
    </row>
    <row r="198" spans="2:11">
      <c r="B198" s="117"/>
      <c r="C198" s="117"/>
      <c r="D198" s="129"/>
      <c r="E198" s="129"/>
      <c r="F198" s="129"/>
      <c r="G198" s="129"/>
      <c r="H198" s="129"/>
      <c r="I198" s="118"/>
      <c r="J198" s="118"/>
      <c r="K198" s="118"/>
    </row>
    <row r="199" spans="2:11">
      <c r="B199" s="117"/>
      <c r="C199" s="117"/>
      <c r="D199" s="129"/>
      <c r="E199" s="129"/>
      <c r="F199" s="129"/>
      <c r="G199" s="129"/>
      <c r="H199" s="129"/>
      <c r="I199" s="118"/>
      <c r="J199" s="118"/>
      <c r="K199" s="118"/>
    </row>
    <row r="200" spans="2:11">
      <c r="B200" s="117"/>
      <c r="C200" s="117"/>
      <c r="D200" s="129"/>
      <c r="E200" s="129"/>
      <c r="F200" s="129"/>
      <c r="G200" s="129"/>
      <c r="H200" s="129"/>
      <c r="I200" s="118"/>
      <c r="J200" s="118"/>
      <c r="K200" s="118"/>
    </row>
    <row r="201" spans="2:11">
      <c r="B201" s="117"/>
      <c r="C201" s="117"/>
      <c r="D201" s="129"/>
      <c r="E201" s="129"/>
      <c r="F201" s="129"/>
      <c r="G201" s="129"/>
      <c r="H201" s="129"/>
      <c r="I201" s="118"/>
      <c r="J201" s="118"/>
      <c r="K201" s="118"/>
    </row>
    <row r="202" spans="2:11">
      <c r="B202" s="117"/>
      <c r="C202" s="117"/>
      <c r="D202" s="129"/>
      <c r="E202" s="129"/>
      <c r="F202" s="129"/>
      <c r="G202" s="129"/>
      <c r="H202" s="129"/>
      <c r="I202" s="118"/>
      <c r="J202" s="118"/>
      <c r="K202" s="118"/>
    </row>
    <row r="203" spans="2:11">
      <c r="B203" s="117"/>
      <c r="C203" s="117"/>
      <c r="D203" s="129"/>
      <c r="E203" s="129"/>
      <c r="F203" s="129"/>
      <c r="G203" s="129"/>
      <c r="H203" s="129"/>
      <c r="I203" s="118"/>
      <c r="J203" s="118"/>
      <c r="K203" s="118"/>
    </row>
    <row r="204" spans="2:11">
      <c r="B204" s="117"/>
      <c r="C204" s="117"/>
      <c r="D204" s="129"/>
      <c r="E204" s="129"/>
      <c r="F204" s="129"/>
      <c r="G204" s="129"/>
      <c r="H204" s="129"/>
      <c r="I204" s="118"/>
      <c r="J204" s="118"/>
      <c r="K204" s="118"/>
    </row>
    <row r="205" spans="2:11">
      <c r="B205" s="117"/>
      <c r="C205" s="117"/>
      <c r="D205" s="129"/>
      <c r="E205" s="129"/>
      <c r="F205" s="129"/>
      <c r="G205" s="129"/>
      <c r="H205" s="129"/>
      <c r="I205" s="118"/>
      <c r="J205" s="118"/>
      <c r="K205" s="118"/>
    </row>
    <row r="206" spans="2:11">
      <c r="B206" s="117"/>
      <c r="C206" s="117"/>
      <c r="D206" s="129"/>
      <c r="E206" s="129"/>
      <c r="F206" s="129"/>
      <c r="G206" s="129"/>
      <c r="H206" s="129"/>
      <c r="I206" s="118"/>
      <c r="J206" s="118"/>
      <c r="K206" s="118"/>
    </row>
    <row r="207" spans="2:11">
      <c r="B207" s="117"/>
      <c r="C207" s="117"/>
      <c r="D207" s="129"/>
      <c r="E207" s="129"/>
      <c r="F207" s="129"/>
      <c r="G207" s="129"/>
      <c r="H207" s="129"/>
      <c r="I207" s="118"/>
      <c r="J207" s="118"/>
      <c r="K207" s="118"/>
    </row>
    <row r="208" spans="2:11">
      <c r="B208" s="117"/>
      <c r="C208" s="117"/>
      <c r="D208" s="129"/>
      <c r="E208" s="129"/>
      <c r="F208" s="129"/>
      <c r="G208" s="129"/>
      <c r="H208" s="129"/>
      <c r="I208" s="118"/>
      <c r="J208" s="118"/>
      <c r="K208" s="118"/>
    </row>
    <row r="209" spans="2:11">
      <c r="B209" s="117"/>
      <c r="C209" s="117"/>
      <c r="D209" s="129"/>
      <c r="E209" s="129"/>
      <c r="F209" s="129"/>
      <c r="G209" s="129"/>
      <c r="H209" s="129"/>
      <c r="I209" s="118"/>
      <c r="J209" s="118"/>
      <c r="K209" s="118"/>
    </row>
    <row r="210" spans="2:11">
      <c r="B210" s="117"/>
      <c r="C210" s="117"/>
      <c r="D210" s="129"/>
      <c r="E210" s="129"/>
      <c r="F210" s="129"/>
      <c r="G210" s="129"/>
      <c r="H210" s="129"/>
      <c r="I210" s="118"/>
      <c r="J210" s="118"/>
      <c r="K210" s="118"/>
    </row>
    <row r="211" spans="2:11">
      <c r="B211" s="117"/>
      <c r="C211" s="117"/>
      <c r="D211" s="129"/>
      <c r="E211" s="129"/>
      <c r="F211" s="129"/>
      <c r="G211" s="129"/>
      <c r="H211" s="129"/>
      <c r="I211" s="118"/>
      <c r="J211" s="118"/>
      <c r="K211" s="118"/>
    </row>
    <row r="212" spans="2:11">
      <c r="B212" s="117"/>
      <c r="C212" s="117"/>
      <c r="D212" s="129"/>
      <c r="E212" s="129"/>
      <c r="F212" s="129"/>
      <c r="G212" s="129"/>
      <c r="H212" s="129"/>
      <c r="I212" s="118"/>
      <c r="J212" s="118"/>
      <c r="K212" s="118"/>
    </row>
    <row r="213" spans="2:11">
      <c r="B213" s="117"/>
      <c r="C213" s="117"/>
      <c r="D213" s="129"/>
      <c r="E213" s="129"/>
      <c r="F213" s="129"/>
      <c r="G213" s="129"/>
      <c r="H213" s="129"/>
      <c r="I213" s="118"/>
      <c r="J213" s="118"/>
      <c r="K213" s="118"/>
    </row>
    <row r="214" spans="2:11">
      <c r="B214" s="117"/>
      <c r="C214" s="117"/>
      <c r="D214" s="129"/>
      <c r="E214" s="129"/>
      <c r="F214" s="129"/>
      <c r="G214" s="129"/>
      <c r="H214" s="129"/>
      <c r="I214" s="118"/>
      <c r="J214" s="118"/>
      <c r="K214" s="118"/>
    </row>
    <row r="215" spans="2:11">
      <c r="B215" s="117"/>
      <c r="C215" s="117"/>
      <c r="D215" s="129"/>
      <c r="E215" s="129"/>
      <c r="F215" s="129"/>
      <c r="G215" s="129"/>
      <c r="H215" s="129"/>
      <c r="I215" s="118"/>
      <c r="J215" s="118"/>
      <c r="K215" s="118"/>
    </row>
    <row r="216" spans="2:11">
      <c r="B216" s="117"/>
      <c r="C216" s="117"/>
      <c r="D216" s="129"/>
      <c r="E216" s="129"/>
      <c r="F216" s="129"/>
      <c r="G216" s="129"/>
      <c r="H216" s="129"/>
      <c r="I216" s="118"/>
      <c r="J216" s="118"/>
      <c r="K216" s="118"/>
    </row>
    <row r="217" spans="2:11">
      <c r="B217" s="117"/>
      <c r="C217" s="117"/>
      <c r="D217" s="129"/>
      <c r="E217" s="129"/>
      <c r="F217" s="129"/>
      <c r="G217" s="129"/>
      <c r="H217" s="129"/>
      <c r="I217" s="118"/>
      <c r="J217" s="118"/>
      <c r="K217" s="118"/>
    </row>
    <row r="218" spans="2:11">
      <c r="B218" s="117"/>
      <c r="C218" s="117"/>
      <c r="D218" s="129"/>
      <c r="E218" s="129"/>
      <c r="F218" s="129"/>
      <c r="G218" s="129"/>
      <c r="H218" s="129"/>
      <c r="I218" s="118"/>
      <c r="J218" s="118"/>
      <c r="K218" s="118"/>
    </row>
    <row r="219" spans="2:11">
      <c r="B219" s="117"/>
      <c r="C219" s="117"/>
      <c r="D219" s="129"/>
      <c r="E219" s="129"/>
      <c r="F219" s="129"/>
      <c r="G219" s="129"/>
      <c r="H219" s="129"/>
      <c r="I219" s="118"/>
      <c r="J219" s="118"/>
      <c r="K219" s="118"/>
    </row>
    <row r="220" spans="2:11">
      <c r="B220" s="117"/>
      <c r="C220" s="117"/>
      <c r="D220" s="129"/>
      <c r="E220" s="129"/>
      <c r="F220" s="129"/>
      <c r="G220" s="129"/>
      <c r="H220" s="129"/>
      <c r="I220" s="118"/>
      <c r="J220" s="118"/>
      <c r="K220" s="118"/>
    </row>
    <row r="221" spans="2:11">
      <c r="B221" s="117"/>
      <c r="C221" s="117"/>
      <c r="D221" s="129"/>
      <c r="E221" s="129"/>
      <c r="F221" s="129"/>
      <c r="G221" s="129"/>
      <c r="H221" s="129"/>
      <c r="I221" s="118"/>
      <c r="J221" s="118"/>
      <c r="K221" s="118"/>
    </row>
    <row r="222" spans="2:11">
      <c r="B222" s="117"/>
      <c r="C222" s="117"/>
      <c r="D222" s="129"/>
      <c r="E222" s="129"/>
      <c r="F222" s="129"/>
      <c r="G222" s="129"/>
      <c r="H222" s="129"/>
      <c r="I222" s="118"/>
      <c r="J222" s="118"/>
      <c r="K222" s="118"/>
    </row>
    <row r="223" spans="2:11">
      <c r="B223" s="117"/>
      <c r="C223" s="117"/>
      <c r="D223" s="129"/>
      <c r="E223" s="129"/>
      <c r="F223" s="129"/>
      <c r="G223" s="129"/>
      <c r="H223" s="129"/>
      <c r="I223" s="118"/>
      <c r="J223" s="118"/>
      <c r="K223" s="118"/>
    </row>
    <row r="224" spans="2:11">
      <c r="B224" s="117"/>
      <c r="C224" s="117"/>
      <c r="D224" s="129"/>
      <c r="E224" s="129"/>
      <c r="F224" s="129"/>
      <c r="G224" s="129"/>
      <c r="H224" s="129"/>
      <c r="I224" s="118"/>
      <c r="J224" s="118"/>
      <c r="K224" s="118"/>
    </row>
    <row r="225" spans="2:11">
      <c r="B225" s="117"/>
      <c r="C225" s="117"/>
      <c r="D225" s="129"/>
      <c r="E225" s="129"/>
      <c r="F225" s="129"/>
      <c r="G225" s="129"/>
      <c r="H225" s="129"/>
      <c r="I225" s="118"/>
      <c r="J225" s="118"/>
      <c r="K225" s="118"/>
    </row>
    <row r="226" spans="2:11">
      <c r="B226" s="117"/>
      <c r="C226" s="117"/>
      <c r="D226" s="129"/>
      <c r="E226" s="129"/>
      <c r="F226" s="129"/>
      <c r="G226" s="129"/>
      <c r="H226" s="129"/>
      <c r="I226" s="118"/>
      <c r="J226" s="118"/>
      <c r="K226" s="118"/>
    </row>
    <row r="227" spans="2:11">
      <c r="B227" s="117"/>
      <c r="C227" s="117"/>
      <c r="D227" s="129"/>
      <c r="E227" s="129"/>
      <c r="F227" s="129"/>
      <c r="G227" s="129"/>
      <c r="H227" s="129"/>
      <c r="I227" s="118"/>
      <c r="J227" s="118"/>
      <c r="K227" s="118"/>
    </row>
    <row r="228" spans="2:11">
      <c r="B228" s="117"/>
      <c r="C228" s="117"/>
      <c r="D228" s="129"/>
      <c r="E228" s="129"/>
      <c r="F228" s="129"/>
      <c r="G228" s="129"/>
      <c r="H228" s="129"/>
      <c r="I228" s="118"/>
      <c r="J228" s="118"/>
      <c r="K228" s="118"/>
    </row>
    <row r="229" spans="2:11">
      <c r="B229" s="117"/>
      <c r="C229" s="117"/>
      <c r="D229" s="129"/>
      <c r="E229" s="129"/>
      <c r="F229" s="129"/>
      <c r="G229" s="129"/>
      <c r="H229" s="129"/>
      <c r="I229" s="118"/>
      <c r="J229" s="118"/>
      <c r="K229" s="118"/>
    </row>
    <row r="230" spans="2:11">
      <c r="B230" s="117"/>
      <c r="C230" s="117"/>
      <c r="D230" s="129"/>
      <c r="E230" s="129"/>
      <c r="F230" s="129"/>
      <c r="G230" s="129"/>
      <c r="H230" s="129"/>
      <c r="I230" s="118"/>
      <c r="J230" s="118"/>
      <c r="K230" s="118"/>
    </row>
    <row r="231" spans="2:11">
      <c r="B231" s="117"/>
      <c r="C231" s="117"/>
      <c r="D231" s="129"/>
      <c r="E231" s="129"/>
      <c r="F231" s="129"/>
      <c r="G231" s="129"/>
      <c r="H231" s="129"/>
      <c r="I231" s="118"/>
      <c r="J231" s="118"/>
      <c r="K231" s="118"/>
    </row>
    <row r="232" spans="2:11">
      <c r="B232" s="117"/>
      <c r="C232" s="117"/>
      <c r="D232" s="129"/>
      <c r="E232" s="129"/>
      <c r="F232" s="129"/>
      <c r="G232" s="129"/>
      <c r="H232" s="129"/>
      <c r="I232" s="118"/>
      <c r="J232" s="118"/>
      <c r="K232" s="118"/>
    </row>
    <row r="233" spans="2:11">
      <c r="B233" s="117"/>
      <c r="C233" s="117"/>
      <c r="D233" s="129"/>
      <c r="E233" s="129"/>
      <c r="F233" s="129"/>
      <c r="G233" s="129"/>
      <c r="H233" s="129"/>
      <c r="I233" s="118"/>
      <c r="J233" s="118"/>
      <c r="K233" s="118"/>
    </row>
    <row r="234" spans="2:11">
      <c r="B234" s="117"/>
      <c r="C234" s="117"/>
      <c r="D234" s="129"/>
      <c r="E234" s="129"/>
      <c r="F234" s="129"/>
      <c r="G234" s="129"/>
      <c r="H234" s="129"/>
      <c r="I234" s="118"/>
      <c r="J234" s="118"/>
      <c r="K234" s="118"/>
    </row>
    <row r="235" spans="2:11">
      <c r="B235" s="117"/>
      <c r="C235" s="117"/>
      <c r="D235" s="129"/>
      <c r="E235" s="129"/>
      <c r="F235" s="129"/>
      <c r="G235" s="129"/>
      <c r="H235" s="129"/>
      <c r="I235" s="118"/>
      <c r="J235" s="118"/>
      <c r="K235" s="118"/>
    </row>
    <row r="236" spans="2:11">
      <c r="B236" s="117"/>
      <c r="C236" s="117"/>
      <c r="D236" s="129"/>
      <c r="E236" s="129"/>
      <c r="F236" s="129"/>
      <c r="G236" s="129"/>
      <c r="H236" s="129"/>
      <c r="I236" s="118"/>
      <c r="J236" s="118"/>
      <c r="K236" s="118"/>
    </row>
    <row r="237" spans="2:11">
      <c r="B237" s="117"/>
      <c r="C237" s="117"/>
      <c r="D237" s="129"/>
      <c r="E237" s="129"/>
      <c r="F237" s="129"/>
      <c r="G237" s="129"/>
      <c r="H237" s="129"/>
      <c r="I237" s="118"/>
      <c r="J237" s="118"/>
      <c r="K237" s="118"/>
    </row>
    <row r="238" spans="2:11">
      <c r="B238" s="117"/>
      <c r="C238" s="117"/>
      <c r="D238" s="129"/>
      <c r="E238" s="129"/>
      <c r="F238" s="129"/>
      <c r="G238" s="129"/>
      <c r="H238" s="129"/>
      <c r="I238" s="118"/>
      <c r="J238" s="118"/>
      <c r="K238" s="118"/>
    </row>
    <row r="239" spans="2:11">
      <c r="B239" s="117"/>
      <c r="C239" s="117"/>
      <c r="D239" s="129"/>
      <c r="E239" s="129"/>
      <c r="F239" s="129"/>
      <c r="G239" s="129"/>
      <c r="H239" s="129"/>
      <c r="I239" s="118"/>
      <c r="J239" s="118"/>
      <c r="K239" s="118"/>
    </row>
    <row r="240" spans="2:11">
      <c r="B240" s="117"/>
      <c r="C240" s="117"/>
      <c r="D240" s="129"/>
      <c r="E240" s="129"/>
      <c r="F240" s="129"/>
      <c r="G240" s="129"/>
      <c r="H240" s="129"/>
      <c r="I240" s="118"/>
      <c r="J240" s="118"/>
      <c r="K240" s="118"/>
    </row>
    <row r="241" spans="2:11">
      <c r="B241" s="117"/>
      <c r="C241" s="117"/>
      <c r="D241" s="129"/>
      <c r="E241" s="129"/>
      <c r="F241" s="129"/>
      <c r="G241" s="129"/>
      <c r="H241" s="129"/>
      <c r="I241" s="118"/>
      <c r="J241" s="118"/>
      <c r="K241" s="118"/>
    </row>
    <row r="242" spans="2:11">
      <c r="B242" s="117"/>
      <c r="C242" s="117"/>
      <c r="D242" s="129"/>
      <c r="E242" s="129"/>
      <c r="F242" s="129"/>
      <c r="G242" s="129"/>
      <c r="H242" s="129"/>
      <c r="I242" s="118"/>
      <c r="J242" s="118"/>
      <c r="K242" s="118"/>
    </row>
    <row r="243" spans="2:11">
      <c r="B243" s="117"/>
      <c r="C243" s="117"/>
      <c r="D243" s="129"/>
      <c r="E243" s="129"/>
      <c r="F243" s="129"/>
      <c r="G243" s="129"/>
      <c r="H243" s="129"/>
      <c r="I243" s="118"/>
      <c r="J243" s="118"/>
      <c r="K243" s="118"/>
    </row>
    <row r="244" spans="2:11">
      <c r="B244" s="117"/>
      <c r="C244" s="117"/>
      <c r="D244" s="129"/>
      <c r="E244" s="129"/>
      <c r="F244" s="129"/>
      <c r="G244" s="129"/>
      <c r="H244" s="129"/>
      <c r="I244" s="118"/>
      <c r="J244" s="118"/>
      <c r="K244" s="118"/>
    </row>
    <row r="245" spans="2:11">
      <c r="B245" s="117"/>
      <c r="C245" s="117"/>
      <c r="D245" s="129"/>
      <c r="E245" s="129"/>
      <c r="F245" s="129"/>
      <c r="G245" s="129"/>
      <c r="H245" s="129"/>
      <c r="I245" s="118"/>
      <c r="J245" s="118"/>
      <c r="K245" s="118"/>
    </row>
    <row r="246" spans="2:11">
      <c r="B246" s="117"/>
      <c r="C246" s="117"/>
      <c r="D246" s="129"/>
      <c r="E246" s="129"/>
      <c r="F246" s="129"/>
      <c r="G246" s="129"/>
      <c r="H246" s="129"/>
      <c r="I246" s="118"/>
      <c r="J246" s="118"/>
      <c r="K246" s="118"/>
    </row>
    <row r="247" spans="2:11">
      <c r="B247" s="117"/>
      <c r="C247" s="117"/>
      <c r="D247" s="129"/>
      <c r="E247" s="129"/>
      <c r="F247" s="129"/>
      <c r="G247" s="129"/>
      <c r="H247" s="129"/>
      <c r="I247" s="118"/>
      <c r="J247" s="118"/>
      <c r="K247" s="118"/>
    </row>
    <row r="248" spans="2:11">
      <c r="B248" s="117"/>
      <c r="C248" s="117"/>
      <c r="D248" s="129"/>
      <c r="E248" s="129"/>
      <c r="F248" s="129"/>
      <c r="G248" s="129"/>
      <c r="H248" s="129"/>
      <c r="I248" s="118"/>
      <c r="J248" s="118"/>
      <c r="K248" s="118"/>
    </row>
    <row r="249" spans="2:11">
      <c r="B249" s="117"/>
      <c r="C249" s="117"/>
      <c r="D249" s="129"/>
      <c r="E249" s="129"/>
      <c r="F249" s="129"/>
      <c r="G249" s="129"/>
      <c r="H249" s="129"/>
      <c r="I249" s="118"/>
      <c r="J249" s="118"/>
      <c r="K249" s="118"/>
    </row>
    <row r="250" spans="2:11">
      <c r="B250" s="117"/>
      <c r="C250" s="117"/>
      <c r="D250" s="129"/>
      <c r="E250" s="129"/>
      <c r="F250" s="129"/>
      <c r="G250" s="129"/>
      <c r="H250" s="129"/>
      <c r="I250" s="118"/>
      <c r="J250" s="118"/>
      <c r="K250" s="118"/>
    </row>
    <row r="251" spans="2:11">
      <c r="B251" s="117"/>
      <c r="C251" s="117"/>
      <c r="D251" s="129"/>
      <c r="E251" s="129"/>
      <c r="F251" s="129"/>
      <c r="G251" s="129"/>
      <c r="H251" s="129"/>
      <c r="I251" s="118"/>
      <c r="J251" s="118"/>
      <c r="K251" s="118"/>
    </row>
    <row r="252" spans="2:11">
      <c r="B252" s="117"/>
      <c r="C252" s="117"/>
      <c r="D252" s="129"/>
      <c r="E252" s="129"/>
      <c r="F252" s="129"/>
      <c r="G252" s="129"/>
      <c r="H252" s="129"/>
      <c r="I252" s="118"/>
      <c r="J252" s="118"/>
      <c r="K252" s="118"/>
    </row>
    <row r="253" spans="2:11">
      <c r="B253" s="117"/>
      <c r="C253" s="117"/>
      <c r="D253" s="129"/>
      <c r="E253" s="129"/>
      <c r="F253" s="129"/>
      <c r="G253" s="129"/>
      <c r="H253" s="129"/>
      <c r="I253" s="118"/>
      <c r="J253" s="118"/>
      <c r="K253" s="118"/>
    </row>
    <row r="254" spans="2:11">
      <c r="B254" s="117"/>
      <c r="C254" s="117"/>
      <c r="D254" s="129"/>
      <c r="E254" s="129"/>
      <c r="F254" s="129"/>
      <c r="G254" s="129"/>
      <c r="H254" s="129"/>
      <c r="I254" s="118"/>
      <c r="J254" s="118"/>
      <c r="K254" s="118"/>
    </row>
    <row r="255" spans="2:11">
      <c r="B255" s="117"/>
      <c r="C255" s="117"/>
      <c r="D255" s="129"/>
      <c r="E255" s="129"/>
      <c r="F255" s="129"/>
      <c r="G255" s="129"/>
      <c r="H255" s="129"/>
      <c r="I255" s="118"/>
      <c r="J255" s="118"/>
      <c r="K255" s="118"/>
    </row>
    <row r="256" spans="2:11">
      <c r="B256" s="117"/>
      <c r="C256" s="117"/>
      <c r="D256" s="129"/>
      <c r="E256" s="129"/>
      <c r="F256" s="129"/>
      <c r="G256" s="129"/>
      <c r="H256" s="129"/>
      <c r="I256" s="118"/>
      <c r="J256" s="118"/>
      <c r="K256" s="118"/>
    </row>
    <row r="257" spans="2:11">
      <c r="B257" s="117"/>
      <c r="C257" s="117"/>
      <c r="D257" s="129"/>
      <c r="E257" s="129"/>
      <c r="F257" s="129"/>
      <c r="G257" s="129"/>
      <c r="H257" s="129"/>
      <c r="I257" s="118"/>
      <c r="J257" s="118"/>
      <c r="K257" s="118"/>
    </row>
    <row r="258" spans="2:11">
      <c r="B258" s="117"/>
      <c r="C258" s="117"/>
      <c r="D258" s="129"/>
      <c r="E258" s="129"/>
      <c r="F258" s="129"/>
      <c r="G258" s="129"/>
      <c r="H258" s="129"/>
      <c r="I258" s="118"/>
      <c r="J258" s="118"/>
      <c r="K258" s="118"/>
    </row>
    <row r="259" spans="2:11">
      <c r="B259" s="117"/>
      <c r="C259" s="117"/>
      <c r="D259" s="129"/>
      <c r="E259" s="129"/>
      <c r="F259" s="129"/>
      <c r="G259" s="129"/>
      <c r="H259" s="129"/>
      <c r="I259" s="118"/>
      <c r="J259" s="118"/>
      <c r="K259" s="118"/>
    </row>
    <row r="260" spans="2:11">
      <c r="B260" s="117"/>
      <c r="C260" s="117"/>
      <c r="D260" s="129"/>
      <c r="E260" s="129"/>
      <c r="F260" s="129"/>
      <c r="G260" s="129"/>
      <c r="H260" s="129"/>
      <c r="I260" s="118"/>
      <c r="J260" s="118"/>
      <c r="K260" s="118"/>
    </row>
    <row r="261" spans="2:11">
      <c r="B261" s="117"/>
      <c r="C261" s="117"/>
      <c r="D261" s="129"/>
      <c r="E261" s="129"/>
      <c r="F261" s="129"/>
      <c r="G261" s="129"/>
      <c r="H261" s="129"/>
      <c r="I261" s="118"/>
      <c r="J261" s="118"/>
      <c r="K261" s="118"/>
    </row>
    <row r="262" spans="2:11">
      <c r="B262" s="117"/>
      <c r="C262" s="117"/>
      <c r="D262" s="129"/>
      <c r="E262" s="129"/>
      <c r="F262" s="129"/>
      <c r="G262" s="129"/>
      <c r="H262" s="129"/>
      <c r="I262" s="118"/>
      <c r="J262" s="118"/>
      <c r="K262" s="118"/>
    </row>
    <row r="263" spans="2:11">
      <c r="B263" s="117"/>
      <c r="C263" s="117"/>
      <c r="D263" s="129"/>
      <c r="E263" s="129"/>
      <c r="F263" s="129"/>
      <c r="G263" s="129"/>
      <c r="H263" s="129"/>
      <c r="I263" s="118"/>
      <c r="J263" s="118"/>
      <c r="K263" s="118"/>
    </row>
    <row r="264" spans="2:11">
      <c r="B264" s="117"/>
      <c r="C264" s="117"/>
      <c r="D264" s="129"/>
      <c r="E264" s="129"/>
      <c r="F264" s="129"/>
      <c r="G264" s="129"/>
      <c r="H264" s="129"/>
      <c r="I264" s="118"/>
      <c r="J264" s="118"/>
      <c r="K264" s="118"/>
    </row>
    <row r="265" spans="2:11">
      <c r="B265" s="117"/>
      <c r="C265" s="117"/>
      <c r="D265" s="129"/>
      <c r="E265" s="129"/>
      <c r="F265" s="129"/>
      <c r="G265" s="129"/>
      <c r="H265" s="129"/>
      <c r="I265" s="118"/>
      <c r="J265" s="118"/>
      <c r="K265" s="118"/>
    </row>
    <row r="266" spans="2:11">
      <c r="B266" s="117"/>
      <c r="C266" s="117"/>
      <c r="D266" s="129"/>
      <c r="E266" s="129"/>
      <c r="F266" s="129"/>
      <c r="G266" s="129"/>
      <c r="H266" s="129"/>
      <c r="I266" s="118"/>
      <c r="J266" s="118"/>
      <c r="K266" s="118"/>
    </row>
    <row r="267" spans="2:11">
      <c r="B267" s="117"/>
      <c r="C267" s="117"/>
      <c r="D267" s="129"/>
      <c r="E267" s="129"/>
      <c r="F267" s="129"/>
      <c r="G267" s="129"/>
      <c r="H267" s="129"/>
      <c r="I267" s="118"/>
      <c r="J267" s="118"/>
      <c r="K267" s="118"/>
    </row>
    <row r="268" spans="2:11">
      <c r="B268" s="117"/>
      <c r="C268" s="117"/>
      <c r="D268" s="129"/>
      <c r="E268" s="129"/>
      <c r="F268" s="129"/>
      <c r="G268" s="129"/>
      <c r="H268" s="129"/>
      <c r="I268" s="118"/>
      <c r="J268" s="118"/>
      <c r="K268" s="118"/>
    </row>
    <row r="269" spans="2:11">
      <c r="B269" s="117"/>
      <c r="C269" s="117"/>
      <c r="D269" s="129"/>
      <c r="E269" s="129"/>
      <c r="F269" s="129"/>
      <c r="G269" s="129"/>
      <c r="H269" s="129"/>
      <c r="I269" s="118"/>
      <c r="J269" s="118"/>
      <c r="K269" s="118"/>
    </row>
    <row r="270" spans="2:11">
      <c r="B270" s="117"/>
      <c r="C270" s="117"/>
      <c r="D270" s="129"/>
      <c r="E270" s="129"/>
      <c r="F270" s="129"/>
      <c r="G270" s="129"/>
      <c r="H270" s="129"/>
      <c r="I270" s="118"/>
      <c r="J270" s="118"/>
      <c r="K270" s="118"/>
    </row>
    <row r="271" spans="2:11">
      <c r="B271" s="117"/>
      <c r="C271" s="117"/>
      <c r="D271" s="129"/>
      <c r="E271" s="129"/>
      <c r="F271" s="129"/>
      <c r="G271" s="129"/>
      <c r="H271" s="129"/>
      <c r="I271" s="118"/>
      <c r="J271" s="118"/>
      <c r="K271" s="118"/>
    </row>
    <row r="272" spans="2:11">
      <c r="B272" s="117"/>
      <c r="C272" s="117"/>
      <c r="D272" s="129"/>
      <c r="E272" s="129"/>
      <c r="F272" s="129"/>
      <c r="G272" s="129"/>
      <c r="H272" s="129"/>
      <c r="I272" s="118"/>
      <c r="J272" s="118"/>
      <c r="K272" s="118"/>
    </row>
    <row r="273" spans="2:11">
      <c r="B273" s="117"/>
      <c r="C273" s="117"/>
      <c r="D273" s="129"/>
      <c r="E273" s="129"/>
      <c r="F273" s="129"/>
      <c r="G273" s="129"/>
      <c r="H273" s="129"/>
      <c r="I273" s="118"/>
      <c r="J273" s="118"/>
      <c r="K273" s="118"/>
    </row>
    <row r="274" spans="2:11">
      <c r="B274" s="117"/>
      <c r="C274" s="117"/>
      <c r="D274" s="129"/>
      <c r="E274" s="129"/>
      <c r="F274" s="129"/>
      <c r="G274" s="129"/>
      <c r="H274" s="129"/>
      <c r="I274" s="118"/>
      <c r="J274" s="118"/>
      <c r="K274" s="118"/>
    </row>
    <row r="275" spans="2:11">
      <c r="B275" s="117"/>
      <c r="C275" s="117"/>
      <c r="D275" s="129"/>
      <c r="E275" s="129"/>
      <c r="F275" s="129"/>
      <c r="G275" s="129"/>
      <c r="H275" s="129"/>
      <c r="I275" s="118"/>
      <c r="J275" s="118"/>
      <c r="K275" s="118"/>
    </row>
    <row r="276" spans="2:11">
      <c r="B276" s="117"/>
      <c r="C276" s="117"/>
      <c r="D276" s="129"/>
      <c r="E276" s="129"/>
      <c r="F276" s="129"/>
      <c r="G276" s="129"/>
      <c r="H276" s="129"/>
      <c r="I276" s="118"/>
      <c r="J276" s="118"/>
      <c r="K276" s="118"/>
    </row>
    <row r="277" spans="2:11">
      <c r="B277" s="117"/>
      <c r="C277" s="117"/>
      <c r="D277" s="129"/>
      <c r="E277" s="129"/>
      <c r="F277" s="129"/>
      <c r="G277" s="129"/>
      <c r="H277" s="129"/>
      <c r="I277" s="118"/>
      <c r="J277" s="118"/>
      <c r="K277" s="118"/>
    </row>
    <row r="278" spans="2:11">
      <c r="B278" s="117"/>
      <c r="C278" s="117"/>
      <c r="D278" s="129"/>
      <c r="E278" s="129"/>
      <c r="F278" s="129"/>
      <c r="G278" s="129"/>
      <c r="H278" s="129"/>
      <c r="I278" s="118"/>
      <c r="J278" s="118"/>
      <c r="K278" s="118"/>
    </row>
    <row r="279" spans="2:11">
      <c r="B279" s="117"/>
      <c r="C279" s="117"/>
      <c r="D279" s="129"/>
      <c r="E279" s="129"/>
      <c r="F279" s="129"/>
      <c r="G279" s="129"/>
      <c r="H279" s="129"/>
      <c r="I279" s="118"/>
      <c r="J279" s="118"/>
      <c r="K279" s="118"/>
    </row>
    <row r="280" spans="2:11">
      <c r="B280" s="117"/>
      <c r="C280" s="117"/>
      <c r="D280" s="129"/>
      <c r="E280" s="129"/>
      <c r="F280" s="129"/>
      <c r="G280" s="129"/>
      <c r="H280" s="129"/>
      <c r="I280" s="118"/>
      <c r="J280" s="118"/>
      <c r="K280" s="118"/>
    </row>
    <row r="281" spans="2:11">
      <c r="B281" s="117"/>
      <c r="C281" s="117"/>
      <c r="D281" s="129"/>
      <c r="E281" s="129"/>
      <c r="F281" s="129"/>
      <c r="G281" s="129"/>
      <c r="H281" s="129"/>
      <c r="I281" s="118"/>
      <c r="J281" s="118"/>
      <c r="K281" s="118"/>
    </row>
    <row r="282" spans="2:11">
      <c r="B282" s="117"/>
      <c r="C282" s="117"/>
      <c r="D282" s="129"/>
      <c r="E282" s="129"/>
      <c r="F282" s="129"/>
      <c r="G282" s="129"/>
      <c r="H282" s="129"/>
      <c r="I282" s="118"/>
      <c r="J282" s="118"/>
      <c r="K282" s="118"/>
    </row>
    <row r="283" spans="2:11">
      <c r="B283" s="117"/>
      <c r="C283" s="117"/>
      <c r="D283" s="129"/>
      <c r="E283" s="129"/>
      <c r="F283" s="129"/>
      <c r="G283" s="129"/>
      <c r="H283" s="129"/>
      <c r="I283" s="118"/>
      <c r="J283" s="118"/>
      <c r="K283" s="118"/>
    </row>
    <row r="284" spans="2:11">
      <c r="B284" s="117"/>
      <c r="C284" s="117"/>
      <c r="D284" s="129"/>
      <c r="E284" s="129"/>
      <c r="F284" s="129"/>
      <c r="G284" s="129"/>
      <c r="H284" s="129"/>
      <c r="I284" s="118"/>
      <c r="J284" s="118"/>
      <c r="K284" s="118"/>
    </row>
    <row r="285" spans="2:11">
      <c r="B285" s="117"/>
      <c r="C285" s="117"/>
      <c r="D285" s="129"/>
      <c r="E285" s="129"/>
      <c r="F285" s="129"/>
      <c r="G285" s="129"/>
      <c r="H285" s="129"/>
      <c r="I285" s="118"/>
      <c r="J285" s="118"/>
      <c r="K285" s="118"/>
    </row>
    <row r="286" spans="2:11">
      <c r="B286" s="117"/>
      <c r="C286" s="117"/>
      <c r="D286" s="129"/>
      <c r="E286" s="129"/>
      <c r="F286" s="129"/>
      <c r="G286" s="129"/>
      <c r="H286" s="129"/>
      <c r="I286" s="118"/>
      <c r="J286" s="118"/>
      <c r="K286" s="118"/>
    </row>
    <row r="287" spans="2:11">
      <c r="B287" s="117"/>
      <c r="C287" s="117"/>
      <c r="D287" s="129"/>
      <c r="E287" s="129"/>
      <c r="F287" s="129"/>
      <c r="G287" s="129"/>
      <c r="H287" s="129"/>
      <c r="I287" s="118"/>
      <c r="J287" s="118"/>
      <c r="K287" s="118"/>
    </row>
    <row r="288" spans="2:11">
      <c r="B288" s="117"/>
      <c r="C288" s="117"/>
      <c r="D288" s="129"/>
      <c r="E288" s="129"/>
      <c r="F288" s="129"/>
      <c r="G288" s="129"/>
      <c r="H288" s="129"/>
      <c r="I288" s="118"/>
      <c r="J288" s="118"/>
      <c r="K288" s="118"/>
    </row>
    <row r="289" spans="2:11">
      <c r="B289" s="117"/>
      <c r="C289" s="117"/>
      <c r="D289" s="129"/>
      <c r="E289" s="129"/>
      <c r="F289" s="129"/>
      <c r="G289" s="129"/>
      <c r="H289" s="129"/>
      <c r="I289" s="118"/>
      <c r="J289" s="118"/>
      <c r="K289" s="118"/>
    </row>
    <row r="290" spans="2:11">
      <c r="B290" s="117"/>
      <c r="C290" s="117"/>
      <c r="D290" s="129"/>
      <c r="E290" s="129"/>
      <c r="F290" s="129"/>
      <c r="G290" s="129"/>
      <c r="H290" s="129"/>
      <c r="I290" s="118"/>
      <c r="J290" s="118"/>
      <c r="K290" s="118"/>
    </row>
    <row r="291" spans="2:11">
      <c r="B291" s="117"/>
      <c r="C291" s="117"/>
      <c r="D291" s="129"/>
      <c r="E291" s="129"/>
      <c r="F291" s="129"/>
      <c r="G291" s="129"/>
      <c r="H291" s="129"/>
      <c r="I291" s="118"/>
      <c r="J291" s="118"/>
      <c r="K291" s="118"/>
    </row>
    <row r="292" spans="2:11">
      <c r="B292" s="117"/>
      <c r="C292" s="117"/>
      <c r="D292" s="129"/>
      <c r="E292" s="129"/>
      <c r="F292" s="129"/>
      <c r="G292" s="129"/>
      <c r="H292" s="129"/>
      <c r="I292" s="118"/>
      <c r="J292" s="118"/>
      <c r="K292" s="118"/>
    </row>
    <row r="293" spans="2:11">
      <c r="B293" s="117"/>
      <c r="C293" s="117"/>
      <c r="D293" s="129"/>
      <c r="E293" s="129"/>
      <c r="F293" s="129"/>
      <c r="G293" s="129"/>
      <c r="H293" s="129"/>
      <c r="I293" s="118"/>
      <c r="J293" s="118"/>
      <c r="K293" s="118"/>
    </row>
    <row r="294" spans="2:11">
      <c r="B294" s="117"/>
      <c r="C294" s="117"/>
      <c r="D294" s="129"/>
      <c r="E294" s="129"/>
      <c r="F294" s="129"/>
      <c r="G294" s="129"/>
      <c r="H294" s="129"/>
      <c r="I294" s="118"/>
      <c r="J294" s="118"/>
      <c r="K294" s="118"/>
    </row>
    <row r="295" spans="2:11">
      <c r="B295" s="117"/>
      <c r="C295" s="117"/>
      <c r="D295" s="129"/>
      <c r="E295" s="129"/>
      <c r="F295" s="129"/>
      <c r="G295" s="129"/>
      <c r="H295" s="129"/>
      <c r="I295" s="118"/>
      <c r="J295" s="118"/>
      <c r="K295" s="118"/>
    </row>
    <row r="296" spans="2:11">
      <c r="B296" s="117"/>
      <c r="C296" s="117"/>
      <c r="D296" s="129"/>
      <c r="E296" s="129"/>
      <c r="F296" s="129"/>
      <c r="G296" s="129"/>
      <c r="H296" s="129"/>
      <c r="I296" s="118"/>
      <c r="J296" s="118"/>
      <c r="K296" s="118"/>
    </row>
    <row r="297" spans="2:11">
      <c r="B297" s="117"/>
      <c r="C297" s="117"/>
      <c r="D297" s="129"/>
      <c r="E297" s="129"/>
      <c r="F297" s="129"/>
      <c r="G297" s="129"/>
      <c r="H297" s="129"/>
      <c r="I297" s="118"/>
      <c r="J297" s="118"/>
      <c r="K297" s="118"/>
    </row>
    <row r="298" spans="2:11">
      <c r="B298" s="117"/>
      <c r="C298" s="117"/>
      <c r="D298" s="129"/>
      <c r="E298" s="129"/>
      <c r="F298" s="129"/>
      <c r="G298" s="129"/>
      <c r="H298" s="129"/>
      <c r="I298" s="118"/>
      <c r="J298" s="118"/>
      <c r="K298" s="118"/>
    </row>
    <row r="299" spans="2:11">
      <c r="B299" s="117"/>
      <c r="C299" s="117"/>
      <c r="D299" s="129"/>
      <c r="E299" s="129"/>
      <c r="F299" s="129"/>
      <c r="G299" s="129"/>
      <c r="H299" s="129"/>
      <c r="I299" s="118"/>
      <c r="J299" s="118"/>
      <c r="K299" s="118"/>
    </row>
    <row r="300" spans="2:11">
      <c r="B300" s="117"/>
      <c r="C300" s="117"/>
      <c r="D300" s="129"/>
      <c r="E300" s="129"/>
      <c r="F300" s="129"/>
      <c r="G300" s="129"/>
      <c r="H300" s="129"/>
      <c r="I300" s="118"/>
      <c r="J300" s="118"/>
      <c r="K300" s="118"/>
    </row>
    <row r="301" spans="2:11">
      <c r="B301" s="117"/>
      <c r="C301" s="117"/>
      <c r="D301" s="129"/>
      <c r="E301" s="129"/>
      <c r="F301" s="129"/>
      <c r="G301" s="129"/>
      <c r="H301" s="129"/>
      <c r="I301" s="118"/>
      <c r="J301" s="118"/>
      <c r="K301" s="118"/>
    </row>
    <row r="302" spans="2:11">
      <c r="B302" s="117"/>
      <c r="C302" s="117"/>
      <c r="D302" s="129"/>
      <c r="E302" s="129"/>
      <c r="F302" s="129"/>
      <c r="G302" s="129"/>
      <c r="H302" s="129"/>
      <c r="I302" s="118"/>
      <c r="J302" s="118"/>
      <c r="K302" s="118"/>
    </row>
    <row r="303" spans="2:11">
      <c r="B303" s="117"/>
      <c r="C303" s="117"/>
      <c r="D303" s="129"/>
      <c r="E303" s="129"/>
      <c r="F303" s="129"/>
      <c r="G303" s="129"/>
      <c r="H303" s="129"/>
      <c r="I303" s="118"/>
      <c r="J303" s="118"/>
      <c r="K303" s="118"/>
    </row>
    <row r="304" spans="2:11">
      <c r="B304" s="117"/>
      <c r="C304" s="117"/>
      <c r="D304" s="129"/>
      <c r="E304" s="129"/>
      <c r="F304" s="129"/>
      <c r="G304" s="129"/>
      <c r="H304" s="129"/>
      <c r="I304" s="118"/>
      <c r="J304" s="118"/>
      <c r="K304" s="118"/>
    </row>
    <row r="305" spans="2:11">
      <c r="B305" s="117"/>
      <c r="C305" s="117"/>
      <c r="D305" s="129"/>
      <c r="E305" s="129"/>
      <c r="F305" s="129"/>
      <c r="G305" s="129"/>
      <c r="H305" s="129"/>
      <c r="I305" s="118"/>
      <c r="J305" s="118"/>
      <c r="K305" s="118"/>
    </row>
    <row r="306" spans="2:11">
      <c r="B306" s="117"/>
      <c r="C306" s="117"/>
      <c r="D306" s="129"/>
      <c r="E306" s="129"/>
      <c r="F306" s="129"/>
      <c r="G306" s="129"/>
      <c r="H306" s="129"/>
      <c r="I306" s="118"/>
      <c r="J306" s="118"/>
      <c r="K306" s="118"/>
    </row>
    <row r="307" spans="2:11">
      <c r="B307" s="117"/>
      <c r="C307" s="117"/>
      <c r="D307" s="129"/>
      <c r="E307" s="129"/>
      <c r="F307" s="129"/>
      <c r="G307" s="129"/>
      <c r="H307" s="129"/>
      <c r="I307" s="118"/>
      <c r="J307" s="118"/>
      <c r="K307" s="118"/>
    </row>
    <row r="308" spans="2:11">
      <c r="B308" s="117"/>
      <c r="C308" s="117"/>
      <c r="D308" s="129"/>
      <c r="E308" s="129"/>
      <c r="F308" s="129"/>
      <c r="G308" s="129"/>
      <c r="H308" s="129"/>
      <c r="I308" s="118"/>
      <c r="J308" s="118"/>
      <c r="K308" s="118"/>
    </row>
    <row r="309" spans="2:11">
      <c r="B309" s="117"/>
      <c r="C309" s="117"/>
      <c r="D309" s="129"/>
      <c r="E309" s="129"/>
      <c r="F309" s="129"/>
      <c r="G309" s="129"/>
      <c r="H309" s="129"/>
      <c r="I309" s="118"/>
      <c r="J309" s="118"/>
      <c r="K309" s="118"/>
    </row>
    <row r="310" spans="2:11">
      <c r="B310" s="117"/>
      <c r="C310" s="117"/>
      <c r="D310" s="129"/>
      <c r="E310" s="129"/>
      <c r="F310" s="129"/>
      <c r="G310" s="129"/>
      <c r="H310" s="129"/>
      <c r="I310" s="118"/>
      <c r="J310" s="118"/>
      <c r="K310" s="118"/>
    </row>
    <row r="311" spans="2:11">
      <c r="B311" s="117"/>
      <c r="C311" s="117"/>
      <c r="D311" s="129"/>
      <c r="E311" s="129"/>
      <c r="F311" s="129"/>
      <c r="G311" s="129"/>
      <c r="H311" s="129"/>
      <c r="I311" s="118"/>
      <c r="J311" s="118"/>
      <c r="K311" s="118"/>
    </row>
    <row r="312" spans="2:11">
      <c r="B312" s="117"/>
      <c r="C312" s="117"/>
      <c r="D312" s="129"/>
      <c r="E312" s="129"/>
      <c r="F312" s="129"/>
      <c r="G312" s="129"/>
      <c r="H312" s="129"/>
      <c r="I312" s="118"/>
      <c r="J312" s="118"/>
      <c r="K312" s="118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2"/>
  <sheetViews>
    <sheetView rightToLeft="1" workbookViewId="0"/>
  </sheetViews>
  <sheetFormatPr defaultColWidth="9.140625" defaultRowHeight="18"/>
  <cols>
    <col min="1" max="1" width="6.28515625" style="1" customWidth="1"/>
    <col min="2" max="2" width="27" style="2" bestFit="1" customWidth="1"/>
    <col min="3" max="3" width="30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135</v>
      </c>
      <c r="C1" s="67" t="s" vm="1">
        <v>208</v>
      </c>
    </row>
    <row r="2" spans="2:15">
      <c r="B2" s="46" t="s">
        <v>134</v>
      </c>
      <c r="C2" s="67" t="s">
        <v>209</v>
      </c>
    </row>
    <row r="3" spans="2:15">
      <c r="B3" s="46" t="s">
        <v>136</v>
      </c>
      <c r="C3" s="67" t="s">
        <v>210</v>
      </c>
    </row>
    <row r="4" spans="2:15">
      <c r="B4" s="46" t="s">
        <v>137</v>
      </c>
      <c r="C4" s="67">
        <v>2144</v>
      </c>
    </row>
    <row r="6" spans="2:15" ht="26.25" customHeight="1">
      <c r="B6" s="149" t="s">
        <v>165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5" s="3" customFormat="1" ht="63">
      <c r="B7" s="47" t="s">
        <v>109</v>
      </c>
      <c r="C7" s="49" t="s">
        <v>42</v>
      </c>
      <c r="D7" s="49" t="s">
        <v>14</v>
      </c>
      <c r="E7" s="49" t="s">
        <v>15</v>
      </c>
      <c r="F7" s="49" t="s">
        <v>53</v>
      </c>
      <c r="G7" s="49" t="s">
        <v>96</v>
      </c>
      <c r="H7" s="49" t="s">
        <v>50</v>
      </c>
      <c r="I7" s="49" t="s">
        <v>104</v>
      </c>
      <c r="J7" s="49" t="s">
        <v>138</v>
      </c>
      <c r="K7" s="51" t="s">
        <v>139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189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5" t="s">
        <v>1696</v>
      </c>
      <c r="C10" s="91"/>
      <c r="D10" s="91"/>
      <c r="E10" s="91"/>
      <c r="F10" s="91"/>
      <c r="G10" s="91"/>
      <c r="H10" s="91"/>
      <c r="I10" s="126">
        <f>I11</f>
        <v>-37.529924873999995</v>
      </c>
      <c r="J10" s="127">
        <f t="shared" ref="J10:J11" si="0">IFERROR(I10/$I$10,0)</f>
        <v>1</v>
      </c>
      <c r="K10" s="127">
        <f>I10/'סכום נכסי הקרן'!$C$42</f>
        <v>-1.4329536550929686E-4</v>
      </c>
      <c r="O10" s="1"/>
    </row>
    <row r="11" spans="2:15" ht="21" customHeight="1">
      <c r="B11" s="138" t="s">
        <v>181</v>
      </c>
      <c r="C11" s="138"/>
      <c r="D11" s="138"/>
      <c r="E11" s="138"/>
      <c r="F11" s="138"/>
      <c r="G11" s="138"/>
      <c r="H11" s="139"/>
      <c r="I11" s="83">
        <f>I12</f>
        <v>-37.529924873999995</v>
      </c>
      <c r="J11" s="127">
        <f t="shared" si="0"/>
        <v>1</v>
      </c>
      <c r="K11" s="127">
        <f>I11/'סכום נכסי הקרן'!$C$42</f>
        <v>-1.4329536550929686E-4</v>
      </c>
    </row>
    <row r="12" spans="2:15">
      <c r="B12" s="140" t="s">
        <v>507</v>
      </c>
      <c r="C12" s="140" t="s">
        <v>508</v>
      </c>
      <c r="D12" s="140" t="s">
        <v>510</v>
      </c>
      <c r="E12" s="140"/>
      <c r="F12" s="141">
        <v>0</v>
      </c>
      <c r="G12" s="140" t="s">
        <v>122</v>
      </c>
      <c r="H12" s="141">
        <v>0</v>
      </c>
      <c r="I12" s="83">
        <v>-37.529924873999995</v>
      </c>
      <c r="J12" s="127">
        <f t="shared" ref="J12" si="1">IFERROR(I12/$I$10,0)</f>
        <v>1</v>
      </c>
      <c r="K12" s="127">
        <f>I12/'סכום נכסי הקרן'!$C$42</f>
        <v>-1.4329536550929686E-4</v>
      </c>
    </row>
    <row r="13" spans="2:15"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2:15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15"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2:15"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117"/>
      <c r="C109" s="118"/>
      <c r="D109" s="129"/>
      <c r="E109" s="129"/>
      <c r="F109" s="129"/>
      <c r="G109" s="129"/>
      <c r="H109" s="129"/>
      <c r="I109" s="118"/>
      <c r="J109" s="118"/>
      <c r="K109" s="118"/>
    </row>
    <row r="110" spans="2:11">
      <c r="B110" s="117"/>
      <c r="C110" s="118"/>
      <c r="D110" s="129"/>
      <c r="E110" s="129"/>
      <c r="F110" s="129"/>
      <c r="G110" s="129"/>
      <c r="H110" s="129"/>
      <c r="I110" s="118"/>
      <c r="J110" s="118"/>
      <c r="K110" s="118"/>
    </row>
    <row r="111" spans="2:11">
      <c r="B111" s="117"/>
      <c r="C111" s="118"/>
      <c r="D111" s="129"/>
      <c r="E111" s="129"/>
      <c r="F111" s="129"/>
      <c r="G111" s="129"/>
      <c r="H111" s="129"/>
      <c r="I111" s="118"/>
      <c r="J111" s="118"/>
      <c r="K111" s="118"/>
    </row>
    <row r="112" spans="2:11">
      <c r="B112" s="117"/>
      <c r="C112" s="118"/>
      <c r="D112" s="129"/>
      <c r="E112" s="129"/>
      <c r="F112" s="129"/>
      <c r="G112" s="129"/>
      <c r="H112" s="129"/>
      <c r="I112" s="118"/>
      <c r="J112" s="118"/>
      <c r="K112" s="118"/>
    </row>
    <row r="113" spans="2:11">
      <c r="B113" s="117"/>
      <c r="C113" s="118"/>
      <c r="D113" s="129"/>
      <c r="E113" s="129"/>
      <c r="F113" s="129"/>
      <c r="G113" s="129"/>
      <c r="H113" s="129"/>
      <c r="I113" s="118"/>
      <c r="J113" s="118"/>
      <c r="K113" s="118"/>
    </row>
    <row r="114" spans="2:11">
      <c r="B114" s="117"/>
      <c r="C114" s="118"/>
      <c r="D114" s="129"/>
      <c r="E114" s="129"/>
      <c r="F114" s="129"/>
      <c r="G114" s="129"/>
      <c r="H114" s="129"/>
      <c r="I114" s="118"/>
      <c r="J114" s="118"/>
      <c r="K114" s="118"/>
    </row>
    <row r="115" spans="2:11">
      <c r="B115" s="117"/>
      <c r="C115" s="118"/>
      <c r="D115" s="129"/>
      <c r="E115" s="129"/>
      <c r="F115" s="129"/>
      <c r="G115" s="129"/>
      <c r="H115" s="129"/>
      <c r="I115" s="118"/>
      <c r="J115" s="118"/>
      <c r="K115" s="118"/>
    </row>
    <row r="116" spans="2:11">
      <c r="B116" s="117"/>
      <c r="C116" s="118"/>
      <c r="D116" s="129"/>
      <c r="E116" s="129"/>
      <c r="F116" s="129"/>
      <c r="G116" s="129"/>
      <c r="H116" s="129"/>
      <c r="I116" s="118"/>
      <c r="J116" s="118"/>
      <c r="K116" s="118"/>
    </row>
    <row r="117" spans="2:11">
      <c r="B117" s="117"/>
      <c r="C117" s="118"/>
      <c r="D117" s="129"/>
      <c r="E117" s="129"/>
      <c r="F117" s="129"/>
      <c r="G117" s="129"/>
      <c r="H117" s="129"/>
      <c r="I117" s="118"/>
      <c r="J117" s="118"/>
      <c r="K117" s="118"/>
    </row>
    <row r="118" spans="2:11">
      <c r="B118" s="117"/>
      <c r="C118" s="118"/>
      <c r="D118" s="129"/>
      <c r="E118" s="129"/>
      <c r="F118" s="129"/>
      <c r="G118" s="129"/>
      <c r="H118" s="129"/>
      <c r="I118" s="118"/>
      <c r="J118" s="118"/>
      <c r="K118" s="118"/>
    </row>
    <row r="119" spans="2:11">
      <c r="B119" s="117"/>
      <c r="C119" s="118"/>
      <c r="D119" s="129"/>
      <c r="E119" s="129"/>
      <c r="F119" s="129"/>
      <c r="G119" s="129"/>
      <c r="H119" s="129"/>
      <c r="I119" s="118"/>
      <c r="J119" s="118"/>
      <c r="K119" s="118"/>
    </row>
    <row r="120" spans="2:11">
      <c r="B120" s="117"/>
      <c r="C120" s="118"/>
      <c r="D120" s="129"/>
      <c r="E120" s="129"/>
      <c r="F120" s="129"/>
      <c r="G120" s="129"/>
      <c r="H120" s="129"/>
      <c r="I120" s="118"/>
      <c r="J120" s="118"/>
      <c r="K120" s="118"/>
    </row>
    <row r="121" spans="2:11">
      <c r="B121" s="117"/>
      <c r="C121" s="118"/>
      <c r="D121" s="129"/>
      <c r="E121" s="129"/>
      <c r="F121" s="129"/>
      <c r="G121" s="129"/>
      <c r="H121" s="129"/>
      <c r="I121" s="118"/>
      <c r="J121" s="118"/>
      <c r="K121" s="118"/>
    </row>
    <row r="122" spans="2:11">
      <c r="B122" s="117"/>
      <c r="C122" s="118"/>
      <c r="D122" s="129"/>
      <c r="E122" s="129"/>
      <c r="F122" s="129"/>
      <c r="G122" s="129"/>
      <c r="H122" s="129"/>
      <c r="I122" s="118"/>
      <c r="J122" s="118"/>
      <c r="K122" s="118"/>
    </row>
    <row r="123" spans="2:11">
      <c r="B123" s="117"/>
      <c r="C123" s="118"/>
      <c r="D123" s="129"/>
      <c r="E123" s="129"/>
      <c r="F123" s="129"/>
      <c r="G123" s="129"/>
      <c r="H123" s="129"/>
      <c r="I123" s="118"/>
      <c r="J123" s="118"/>
      <c r="K123" s="118"/>
    </row>
    <row r="124" spans="2:11">
      <c r="B124" s="117"/>
      <c r="C124" s="118"/>
      <c r="D124" s="129"/>
      <c r="E124" s="129"/>
      <c r="F124" s="129"/>
      <c r="G124" s="129"/>
      <c r="H124" s="129"/>
      <c r="I124" s="118"/>
      <c r="J124" s="118"/>
      <c r="K124" s="118"/>
    </row>
    <row r="125" spans="2:11">
      <c r="B125" s="117"/>
      <c r="C125" s="118"/>
      <c r="D125" s="129"/>
      <c r="E125" s="129"/>
      <c r="F125" s="129"/>
      <c r="G125" s="129"/>
      <c r="H125" s="129"/>
      <c r="I125" s="118"/>
      <c r="J125" s="118"/>
      <c r="K125" s="118"/>
    </row>
    <row r="126" spans="2:11">
      <c r="B126" s="117"/>
      <c r="C126" s="118"/>
      <c r="D126" s="129"/>
      <c r="E126" s="129"/>
      <c r="F126" s="129"/>
      <c r="G126" s="129"/>
      <c r="H126" s="129"/>
      <c r="I126" s="118"/>
      <c r="J126" s="118"/>
      <c r="K126" s="118"/>
    </row>
    <row r="127" spans="2:11">
      <c r="B127" s="117"/>
      <c r="C127" s="118"/>
      <c r="D127" s="129"/>
      <c r="E127" s="129"/>
      <c r="F127" s="129"/>
      <c r="G127" s="129"/>
      <c r="H127" s="129"/>
      <c r="I127" s="118"/>
      <c r="J127" s="118"/>
      <c r="K127" s="118"/>
    </row>
    <row r="128" spans="2:11">
      <c r="B128" s="117"/>
      <c r="C128" s="118"/>
      <c r="D128" s="129"/>
      <c r="E128" s="129"/>
      <c r="F128" s="129"/>
      <c r="G128" s="129"/>
      <c r="H128" s="129"/>
      <c r="I128" s="118"/>
      <c r="J128" s="118"/>
      <c r="K128" s="118"/>
    </row>
    <row r="129" spans="2:11">
      <c r="B129" s="117"/>
      <c r="C129" s="118"/>
      <c r="D129" s="129"/>
      <c r="E129" s="129"/>
      <c r="F129" s="129"/>
      <c r="G129" s="129"/>
      <c r="H129" s="129"/>
      <c r="I129" s="118"/>
      <c r="J129" s="118"/>
      <c r="K129" s="118"/>
    </row>
    <row r="130" spans="2:11">
      <c r="B130" s="117"/>
      <c r="C130" s="118"/>
      <c r="D130" s="129"/>
      <c r="E130" s="129"/>
      <c r="F130" s="129"/>
      <c r="G130" s="129"/>
      <c r="H130" s="129"/>
      <c r="I130" s="118"/>
      <c r="J130" s="118"/>
      <c r="K130" s="118"/>
    </row>
    <row r="131" spans="2:11">
      <c r="B131" s="117"/>
      <c r="C131" s="118"/>
      <c r="D131" s="129"/>
      <c r="E131" s="129"/>
      <c r="F131" s="129"/>
      <c r="G131" s="129"/>
      <c r="H131" s="129"/>
      <c r="I131" s="118"/>
      <c r="J131" s="118"/>
      <c r="K131" s="118"/>
    </row>
    <row r="132" spans="2:11">
      <c r="B132" s="117"/>
      <c r="C132" s="118"/>
      <c r="D132" s="129"/>
      <c r="E132" s="129"/>
      <c r="F132" s="129"/>
      <c r="G132" s="129"/>
      <c r="H132" s="129"/>
      <c r="I132" s="118"/>
      <c r="J132" s="118"/>
      <c r="K132" s="118"/>
    </row>
    <row r="133" spans="2:11">
      <c r="B133" s="117"/>
      <c r="C133" s="118"/>
      <c r="D133" s="129"/>
      <c r="E133" s="129"/>
      <c r="F133" s="129"/>
      <c r="G133" s="129"/>
      <c r="H133" s="129"/>
      <c r="I133" s="118"/>
      <c r="J133" s="118"/>
      <c r="K133" s="118"/>
    </row>
    <row r="134" spans="2:11">
      <c r="B134" s="117"/>
      <c r="C134" s="118"/>
      <c r="D134" s="129"/>
      <c r="E134" s="129"/>
      <c r="F134" s="129"/>
      <c r="G134" s="129"/>
      <c r="H134" s="129"/>
      <c r="I134" s="118"/>
      <c r="J134" s="118"/>
      <c r="K134" s="118"/>
    </row>
    <row r="135" spans="2:11">
      <c r="B135" s="117"/>
      <c r="C135" s="118"/>
      <c r="D135" s="129"/>
      <c r="E135" s="129"/>
      <c r="F135" s="129"/>
      <c r="G135" s="129"/>
      <c r="H135" s="129"/>
      <c r="I135" s="118"/>
      <c r="J135" s="118"/>
      <c r="K135" s="118"/>
    </row>
    <row r="136" spans="2:11">
      <c r="B136" s="117"/>
      <c r="C136" s="118"/>
      <c r="D136" s="129"/>
      <c r="E136" s="129"/>
      <c r="F136" s="129"/>
      <c r="G136" s="129"/>
      <c r="H136" s="129"/>
      <c r="I136" s="118"/>
      <c r="J136" s="118"/>
      <c r="K136" s="118"/>
    </row>
    <row r="137" spans="2:11">
      <c r="B137" s="117"/>
      <c r="C137" s="118"/>
      <c r="D137" s="129"/>
      <c r="E137" s="129"/>
      <c r="F137" s="129"/>
      <c r="G137" s="129"/>
      <c r="H137" s="129"/>
      <c r="I137" s="118"/>
      <c r="J137" s="118"/>
      <c r="K137" s="118"/>
    </row>
    <row r="138" spans="2:11">
      <c r="B138" s="117"/>
      <c r="C138" s="118"/>
      <c r="D138" s="129"/>
      <c r="E138" s="129"/>
      <c r="F138" s="129"/>
      <c r="G138" s="129"/>
      <c r="H138" s="129"/>
      <c r="I138" s="118"/>
      <c r="J138" s="118"/>
      <c r="K138" s="118"/>
    </row>
    <row r="139" spans="2:11">
      <c r="B139" s="117"/>
      <c r="C139" s="118"/>
      <c r="D139" s="129"/>
      <c r="E139" s="129"/>
      <c r="F139" s="129"/>
      <c r="G139" s="129"/>
      <c r="H139" s="129"/>
      <c r="I139" s="118"/>
      <c r="J139" s="118"/>
      <c r="K139" s="118"/>
    </row>
    <row r="140" spans="2:11">
      <c r="B140" s="117"/>
      <c r="C140" s="118"/>
      <c r="D140" s="129"/>
      <c r="E140" s="129"/>
      <c r="F140" s="129"/>
      <c r="G140" s="129"/>
      <c r="H140" s="129"/>
      <c r="I140" s="118"/>
      <c r="J140" s="118"/>
      <c r="K140" s="118"/>
    </row>
    <row r="141" spans="2:11">
      <c r="B141" s="117"/>
      <c r="C141" s="118"/>
      <c r="D141" s="129"/>
      <c r="E141" s="129"/>
      <c r="F141" s="129"/>
      <c r="G141" s="129"/>
      <c r="H141" s="129"/>
      <c r="I141" s="118"/>
      <c r="J141" s="118"/>
      <c r="K141" s="118"/>
    </row>
    <row r="142" spans="2:11">
      <c r="B142" s="117"/>
      <c r="C142" s="118"/>
      <c r="D142" s="129"/>
      <c r="E142" s="129"/>
      <c r="F142" s="129"/>
      <c r="G142" s="129"/>
      <c r="H142" s="129"/>
      <c r="I142" s="118"/>
      <c r="J142" s="118"/>
      <c r="K142" s="118"/>
    </row>
    <row r="143" spans="2:11">
      <c r="B143" s="117"/>
      <c r="C143" s="118"/>
      <c r="D143" s="129"/>
      <c r="E143" s="129"/>
      <c r="F143" s="129"/>
      <c r="G143" s="129"/>
      <c r="H143" s="129"/>
      <c r="I143" s="118"/>
      <c r="J143" s="118"/>
      <c r="K143" s="118"/>
    </row>
    <row r="144" spans="2:11">
      <c r="B144" s="117"/>
      <c r="C144" s="118"/>
      <c r="D144" s="129"/>
      <c r="E144" s="129"/>
      <c r="F144" s="129"/>
      <c r="G144" s="129"/>
      <c r="H144" s="129"/>
      <c r="I144" s="118"/>
      <c r="J144" s="118"/>
      <c r="K144" s="118"/>
    </row>
    <row r="145" spans="2:11">
      <c r="B145" s="117"/>
      <c r="C145" s="118"/>
      <c r="D145" s="129"/>
      <c r="E145" s="129"/>
      <c r="F145" s="129"/>
      <c r="G145" s="129"/>
      <c r="H145" s="129"/>
      <c r="I145" s="118"/>
      <c r="J145" s="118"/>
      <c r="K145" s="118"/>
    </row>
    <row r="146" spans="2:11">
      <c r="B146" s="117"/>
      <c r="C146" s="118"/>
      <c r="D146" s="129"/>
      <c r="E146" s="129"/>
      <c r="F146" s="129"/>
      <c r="G146" s="129"/>
      <c r="H146" s="129"/>
      <c r="I146" s="118"/>
      <c r="J146" s="118"/>
      <c r="K146" s="118"/>
    </row>
    <row r="147" spans="2:11">
      <c r="B147" s="117"/>
      <c r="C147" s="118"/>
      <c r="D147" s="129"/>
      <c r="E147" s="129"/>
      <c r="F147" s="129"/>
      <c r="G147" s="129"/>
      <c r="H147" s="129"/>
      <c r="I147" s="118"/>
      <c r="J147" s="118"/>
      <c r="K147" s="118"/>
    </row>
    <row r="148" spans="2:11">
      <c r="B148" s="117"/>
      <c r="C148" s="118"/>
      <c r="D148" s="129"/>
      <c r="E148" s="129"/>
      <c r="F148" s="129"/>
      <c r="G148" s="129"/>
      <c r="H148" s="129"/>
      <c r="I148" s="118"/>
      <c r="J148" s="118"/>
      <c r="K148" s="118"/>
    </row>
    <row r="149" spans="2:11">
      <c r="B149" s="117"/>
      <c r="C149" s="118"/>
      <c r="D149" s="129"/>
      <c r="E149" s="129"/>
      <c r="F149" s="129"/>
      <c r="G149" s="129"/>
      <c r="H149" s="129"/>
      <c r="I149" s="118"/>
      <c r="J149" s="118"/>
      <c r="K149" s="118"/>
    </row>
    <row r="150" spans="2:11">
      <c r="B150" s="117"/>
      <c r="C150" s="118"/>
      <c r="D150" s="129"/>
      <c r="E150" s="129"/>
      <c r="F150" s="129"/>
      <c r="G150" s="129"/>
      <c r="H150" s="129"/>
      <c r="I150" s="118"/>
      <c r="J150" s="118"/>
      <c r="K150" s="118"/>
    </row>
    <row r="151" spans="2:11">
      <c r="B151" s="117"/>
      <c r="C151" s="118"/>
      <c r="D151" s="129"/>
      <c r="E151" s="129"/>
      <c r="F151" s="129"/>
      <c r="G151" s="129"/>
      <c r="H151" s="129"/>
      <c r="I151" s="118"/>
      <c r="J151" s="118"/>
      <c r="K151" s="118"/>
    </row>
    <row r="152" spans="2:11">
      <c r="B152" s="117"/>
      <c r="C152" s="118"/>
      <c r="D152" s="129"/>
      <c r="E152" s="129"/>
      <c r="F152" s="129"/>
      <c r="G152" s="129"/>
      <c r="H152" s="129"/>
      <c r="I152" s="118"/>
      <c r="J152" s="118"/>
      <c r="K152" s="118"/>
    </row>
    <row r="153" spans="2:11">
      <c r="B153" s="117"/>
      <c r="C153" s="118"/>
      <c r="D153" s="129"/>
      <c r="E153" s="129"/>
      <c r="F153" s="129"/>
      <c r="G153" s="129"/>
      <c r="H153" s="129"/>
      <c r="I153" s="118"/>
      <c r="J153" s="118"/>
      <c r="K153" s="118"/>
    </row>
    <row r="154" spans="2:11">
      <c r="B154" s="117"/>
      <c r="C154" s="118"/>
      <c r="D154" s="129"/>
      <c r="E154" s="129"/>
      <c r="F154" s="129"/>
      <c r="G154" s="129"/>
      <c r="H154" s="129"/>
      <c r="I154" s="118"/>
      <c r="J154" s="118"/>
      <c r="K154" s="118"/>
    </row>
    <row r="155" spans="2:11">
      <c r="B155" s="117"/>
      <c r="C155" s="118"/>
      <c r="D155" s="129"/>
      <c r="E155" s="129"/>
      <c r="F155" s="129"/>
      <c r="G155" s="129"/>
      <c r="H155" s="129"/>
      <c r="I155" s="118"/>
      <c r="J155" s="118"/>
      <c r="K155" s="118"/>
    </row>
    <row r="156" spans="2:11">
      <c r="B156" s="117"/>
      <c r="C156" s="118"/>
      <c r="D156" s="129"/>
      <c r="E156" s="129"/>
      <c r="F156" s="129"/>
      <c r="G156" s="129"/>
      <c r="H156" s="129"/>
      <c r="I156" s="118"/>
      <c r="J156" s="118"/>
      <c r="K156" s="118"/>
    </row>
    <row r="157" spans="2:11">
      <c r="B157" s="117"/>
      <c r="C157" s="118"/>
      <c r="D157" s="129"/>
      <c r="E157" s="129"/>
      <c r="F157" s="129"/>
      <c r="G157" s="129"/>
      <c r="H157" s="129"/>
      <c r="I157" s="118"/>
      <c r="J157" s="118"/>
      <c r="K157" s="118"/>
    </row>
    <row r="158" spans="2:11">
      <c r="B158" s="117"/>
      <c r="C158" s="118"/>
      <c r="D158" s="129"/>
      <c r="E158" s="129"/>
      <c r="F158" s="129"/>
      <c r="G158" s="129"/>
      <c r="H158" s="129"/>
      <c r="I158" s="118"/>
      <c r="J158" s="118"/>
      <c r="K158" s="118"/>
    </row>
    <row r="159" spans="2:11">
      <c r="B159" s="117"/>
      <c r="C159" s="118"/>
      <c r="D159" s="129"/>
      <c r="E159" s="129"/>
      <c r="F159" s="129"/>
      <c r="G159" s="129"/>
      <c r="H159" s="129"/>
      <c r="I159" s="118"/>
      <c r="J159" s="118"/>
      <c r="K159" s="118"/>
    </row>
    <row r="160" spans="2:11">
      <c r="B160" s="117"/>
      <c r="C160" s="118"/>
      <c r="D160" s="129"/>
      <c r="E160" s="129"/>
      <c r="F160" s="129"/>
      <c r="G160" s="129"/>
      <c r="H160" s="129"/>
      <c r="I160" s="118"/>
      <c r="J160" s="118"/>
      <c r="K160" s="118"/>
    </row>
    <row r="161" spans="2:11">
      <c r="B161" s="117"/>
      <c r="C161" s="118"/>
      <c r="D161" s="129"/>
      <c r="E161" s="129"/>
      <c r="F161" s="129"/>
      <c r="G161" s="129"/>
      <c r="H161" s="129"/>
      <c r="I161" s="118"/>
      <c r="J161" s="118"/>
      <c r="K161" s="118"/>
    </row>
    <row r="162" spans="2:11">
      <c r="B162" s="117"/>
      <c r="C162" s="118"/>
      <c r="D162" s="129"/>
      <c r="E162" s="129"/>
      <c r="F162" s="129"/>
      <c r="G162" s="129"/>
      <c r="H162" s="129"/>
      <c r="I162" s="118"/>
      <c r="J162" s="118"/>
      <c r="K162" s="118"/>
    </row>
    <row r="163" spans="2:11">
      <c r="B163" s="117"/>
      <c r="C163" s="118"/>
      <c r="D163" s="129"/>
      <c r="E163" s="129"/>
      <c r="F163" s="129"/>
      <c r="G163" s="129"/>
      <c r="H163" s="129"/>
      <c r="I163" s="118"/>
      <c r="J163" s="118"/>
      <c r="K163" s="118"/>
    </row>
    <row r="164" spans="2:11">
      <c r="B164" s="117"/>
      <c r="C164" s="118"/>
      <c r="D164" s="129"/>
      <c r="E164" s="129"/>
      <c r="F164" s="129"/>
      <c r="G164" s="129"/>
      <c r="H164" s="129"/>
      <c r="I164" s="118"/>
      <c r="J164" s="118"/>
      <c r="K164" s="118"/>
    </row>
    <row r="165" spans="2:11">
      <c r="B165" s="117"/>
      <c r="C165" s="118"/>
      <c r="D165" s="129"/>
      <c r="E165" s="129"/>
      <c r="F165" s="129"/>
      <c r="G165" s="129"/>
      <c r="H165" s="129"/>
      <c r="I165" s="118"/>
      <c r="J165" s="118"/>
      <c r="K165" s="118"/>
    </row>
    <row r="166" spans="2:11">
      <c r="B166" s="117"/>
      <c r="C166" s="118"/>
      <c r="D166" s="129"/>
      <c r="E166" s="129"/>
      <c r="F166" s="129"/>
      <c r="G166" s="129"/>
      <c r="H166" s="129"/>
      <c r="I166" s="118"/>
      <c r="J166" s="118"/>
      <c r="K166" s="118"/>
    </row>
    <row r="167" spans="2:11">
      <c r="B167" s="117"/>
      <c r="C167" s="118"/>
      <c r="D167" s="129"/>
      <c r="E167" s="129"/>
      <c r="F167" s="129"/>
      <c r="G167" s="129"/>
      <c r="H167" s="129"/>
      <c r="I167" s="118"/>
      <c r="J167" s="118"/>
      <c r="K167" s="118"/>
    </row>
    <row r="168" spans="2:11">
      <c r="B168" s="117"/>
      <c r="C168" s="118"/>
      <c r="D168" s="129"/>
      <c r="E168" s="129"/>
      <c r="F168" s="129"/>
      <c r="G168" s="129"/>
      <c r="H168" s="129"/>
      <c r="I168" s="118"/>
      <c r="J168" s="118"/>
      <c r="K168" s="118"/>
    </row>
    <row r="169" spans="2:11">
      <c r="B169" s="117"/>
      <c r="C169" s="118"/>
      <c r="D169" s="129"/>
      <c r="E169" s="129"/>
      <c r="F169" s="129"/>
      <c r="G169" s="129"/>
      <c r="H169" s="129"/>
      <c r="I169" s="118"/>
      <c r="J169" s="118"/>
      <c r="K169" s="118"/>
    </row>
    <row r="170" spans="2:11">
      <c r="B170" s="117"/>
      <c r="C170" s="118"/>
      <c r="D170" s="129"/>
      <c r="E170" s="129"/>
      <c r="F170" s="129"/>
      <c r="G170" s="129"/>
      <c r="H170" s="129"/>
      <c r="I170" s="118"/>
      <c r="J170" s="118"/>
      <c r="K170" s="118"/>
    </row>
    <row r="171" spans="2:11">
      <c r="B171" s="117"/>
      <c r="C171" s="118"/>
      <c r="D171" s="129"/>
      <c r="E171" s="129"/>
      <c r="F171" s="129"/>
      <c r="G171" s="129"/>
      <c r="H171" s="129"/>
      <c r="I171" s="118"/>
      <c r="J171" s="118"/>
      <c r="K171" s="118"/>
    </row>
    <row r="172" spans="2:11">
      <c r="B172" s="117"/>
      <c r="C172" s="118"/>
      <c r="D172" s="129"/>
      <c r="E172" s="129"/>
      <c r="F172" s="129"/>
      <c r="G172" s="129"/>
      <c r="H172" s="129"/>
      <c r="I172" s="118"/>
      <c r="J172" s="118"/>
      <c r="K172" s="118"/>
    </row>
    <row r="173" spans="2:11">
      <c r="B173" s="117"/>
      <c r="C173" s="118"/>
      <c r="D173" s="129"/>
      <c r="E173" s="129"/>
      <c r="F173" s="129"/>
      <c r="G173" s="129"/>
      <c r="H173" s="129"/>
      <c r="I173" s="118"/>
      <c r="J173" s="118"/>
      <c r="K173" s="118"/>
    </row>
    <row r="174" spans="2:11">
      <c r="B174" s="117"/>
      <c r="C174" s="118"/>
      <c r="D174" s="129"/>
      <c r="E174" s="129"/>
      <c r="F174" s="129"/>
      <c r="G174" s="129"/>
      <c r="H174" s="129"/>
      <c r="I174" s="118"/>
      <c r="J174" s="118"/>
      <c r="K174" s="118"/>
    </row>
    <row r="175" spans="2:11">
      <c r="B175" s="117"/>
      <c r="C175" s="118"/>
      <c r="D175" s="129"/>
      <c r="E175" s="129"/>
      <c r="F175" s="129"/>
      <c r="G175" s="129"/>
      <c r="H175" s="129"/>
      <c r="I175" s="118"/>
      <c r="J175" s="118"/>
      <c r="K175" s="118"/>
    </row>
    <row r="176" spans="2:11">
      <c r="B176" s="117"/>
      <c r="C176" s="118"/>
      <c r="D176" s="129"/>
      <c r="E176" s="129"/>
      <c r="F176" s="129"/>
      <c r="G176" s="129"/>
      <c r="H176" s="129"/>
      <c r="I176" s="118"/>
      <c r="J176" s="118"/>
      <c r="K176" s="118"/>
    </row>
    <row r="177" spans="2:11">
      <c r="B177" s="117"/>
      <c r="C177" s="118"/>
      <c r="D177" s="129"/>
      <c r="E177" s="129"/>
      <c r="F177" s="129"/>
      <c r="G177" s="129"/>
      <c r="H177" s="129"/>
      <c r="I177" s="118"/>
      <c r="J177" s="118"/>
      <c r="K177" s="118"/>
    </row>
    <row r="178" spans="2:11">
      <c r="B178" s="117"/>
      <c r="C178" s="118"/>
      <c r="D178" s="129"/>
      <c r="E178" s="129"/>
      <c r="F178" s="129"/>
      <c r="G178" s="129"/>
      <c r="H178" s="129"/>
      <c r="I178" s="118"/>
      <c r="J178" s="118"/>
      <c r="K178" s="118"/>
    </row>
    <row r="179" spans="2:11">
      <c r="B179" s="117"/>
      <c r="C179" s="118"/>
      <c r="D179" s="129"/>
      <c r="E179" s="129"/>
      <c r="F179" s="129"/>
      <c r="G179" s="129"/>
      <c r="H179" s="129"/>
      <c r="I179" s="118"/>
      <c r="J179" s="118"/>
      <c r="K179" s="118"/>
    </row>
    <row r="180" spans="2:11">
      <c r="B180" s="117"/>
      <c r="C180" s="118"/>
      <c r="D180" s="129"/>
      <c r="E180" s="129"/>
      <c r="F180" s="129"/>
      <c r="G180" s="129"/>
      <c r="H180" s="129"/>
      <c r="I180" s="118"/>
      <c r="J180" s="118"/>
      <c r="K180" s="118"/>
    </row>
    <row r="181" spans="2:11">
      <c r="B181" s="117"/>
      <c r="C181" s="118"/>
      <c r="D181" s="129"/>
      <c r="E181" s="129"/>
      <c r="F181" s="129"/>
      <c r="G181" s="129"/>
      <c r="H181" s="129"/>
      <c r="I181" s="118"/>
      <c r="J181" s="118"/>
      <c r="K181" s="118"/>
    </row>
    <row r="182" spans="2:11">
      <c r="B182" s="117"/>
      <c r="C182" s="118"/>
      <c r="D182" s="129"/>
      <c r="E182" s="129"/>
      <c r="F182" s="129"/>
      <c r="G182" s="129"/>
      <c r="H182" s="129"/>
      <c r="I182" s="118"/>
      <c r="J182" s="118"/>
      <c r="K182" s="118"/>
    </row>
    <row r="183" spans="2:11">
      <c r="B183" s="117"/>
      <c r="C183" s="118"/>
      <c r="D183" s="129"/>
      <c r="E183" s="129"/>
      <c r="F183" s="129"/>
      <c r="G183" s="129"/>
      <c r="H183" s="129"/>
      <c r="I183" s="118"/>
      <c r="J183" s="118"/>
      <c r="K183" s="118"/>
    </row>
    <row r="184" spans="2:11">
      <c r="B184" s="117"/>
      <c r="C184" s="118"/>
      <c r="D184" s="129"/>
      <c r="E184" s="129"/>
      <c r="F184" s="129"/>
      <c r="G184" s="129"/>
      <c r="H184" s="129"/>
      <c r="I184" s="118"/>
      <c r="J184" s="118"/>
      <c r="K184" s="118"/>
    </row>
    <row r="185" spans="2:11">
      <c r="B185" s="117"/>
      <c r="C185" s="118"/>
      <c r="D185" s="129"/>
      <c r="E185" s="129"/>
      <c r="F185" s="129"/>
      <c r="G185" s="129"/>
      <c r="H185" s="129"/>
      <c r="I185" s="118"/>
      <c r="J185" s="118"/>
      <c r="K185" s="118"/>
    </row>
    <row r="186" spans="2:11">
      <c r="B186" s="117"/>
      <c r="C186" s="118"/>
      <c r="D186" s="129"/>
      <c r="E186" s="129"/>
      <c r="F186" s="129"/>
      <c r="G186" s="129"/>
      <c r="H186" s="129"/>
      <c r="I186" s="118"/>
      <c r="J186" s="118"/>
      <c r="K186" s="118"/>
    </row>
    <row r="187" spans="2:11">
      <c r="B187" s="117"/>
      <c r="C187" s="118"/>
      <c r="D187" s="129"/>
      <c r="E187" s="129"/>
      <c r="F187" s="129"/>
      <c r="G187" s="129"/>
      <c r="H187" s="129"/>
      <c r="I187" s="118"/>
      <c r="J187" s="118"/>
      <c r="K187" s="118"/>
    </row>
    <row r="188" spans="2:11">
      <c r="B188" s="117"/>
      <c r="C188" s="118"/>
      <c r="D188" s="129"/>
      <c r="E188" s="129"/>
      <c r="F188" s="129"/>
      <c r="G188" s="129"/>
      <c r="H188" s="129"/>
      <c r="I188" s="118"/>
      <c r="J188" s="118"/>
      <c r="K188" s="118"/>
    </row>
    <row r="189" spans="2:11">
      <c r="B189" s="117"/>
      <c r="C189" s="118"/>
      <c r="D189" s="129"/>
      <c r="E189" s="129"/>
      <c r="F189" s="129"/>
      <c r="G189" s="129"/>
      <c r="H189" s="129"/>
      <c r="I189" s="118"/>
      <c r="J189" s="118"/>
      <c r="K189" s="118"/>
    </row>
    <row r="190" spans="2:11">
      <c r="B190" s="117"/>
      <c r="C190" s="118"/>
      <c r="D190" s="129"/>
      <c r="E190" s="129"/>
      <c r="F190" s="129"/>
      <c r="G190" s="129"/>
      <c r="H190" s="129"/>
      <c r="I190" s="118"/>
      <c r="J190" s="118"/>
      <c r="K190" s="118"/>
    </row>
    <row r="191" spans="2:11">
      <c r="B191" s="117"/>
      <c r="C191" s="118"/>
      <c r="D191" s="129"/>
      <c r="E191" s="129"/>
      <c r="F191" s="129"/>
      <c r="G191" s="129"/>
      <c r="H191" s="129"/>
      <c r="I191" s="118"/>
      <c r="J191" s="118"/>
      <c r="K191" s="118"/>
    </row>
    <row r="192" spans="2:11">
      <c r="B192" s="117"/>
      <c r="C192" s="118"/>
      <c r="D192" s="129"/>
      <c r="E192" s="129"/>
      <c r="F192" s="129"/>
      <c r="G192" s="129"/>
      <c r="H192" s="129"/>
      <c r="I192" s="118"/>
      <c r="J192" s="118"/>
      <c r="K192" s="118"/>
    </row>
    <row r="193" spans="2:11">
      <c r="B193" s="117"/>
      <c r="C193" s="118"/>
      <c r="D193" s="129"/>
      <c r="E193" s="129"/>
      <c r="F193" s="129"/>
      <c r="G193" s="129"/>
      <c r="H193" s="129"/>
      <c r="I193" s="118"/>
      <c r="J193" s="118"/>
      <c r="K193" s="118"/>
    </row>
    <row r="194" spans="2:11">
      <c r="B194" s="117"/>
      <c r="C194" s="118"/>
      <c r="D194" s="129"/>
      <c r="E194" s="129"/>
      <c r="F194" s="129"/>
      <c r="G194" s="129"/>
      <c r="H194" s="129"/>
      <c r="I194" s="118"/>
      <c r="J194" s="118"/>
      <c r="K194" s="118"/>
    </row>
    <row r="195" spans="2:11">
      <c r="B195" s="117"/>
      <c r="C195" s="118"/>
      <c r="D195" s="129"/>
      <c r="E195" s="129"/>
      <c r="F195" s="129"/>
      <c r="G195" s="129"/>
      <c r="H195" s="129"/>
      <c r="I195" s="118"/>
      <c r="J195" s="118"/>
      <c r="K195" s="118"/>
    </row>
    <row r="196" spans="2:11">
      <c r="B196" s="117"/>
      <c r="C196" s="118"/>
      <c r="D196" s="129"/>
      <c r="E196" s="129"/>
      <c r="F196" s="129"/>
      <c r="G196" s="129"/>
      <c r="H196" s="129"/>
      <c r="I196" s="118"/>
      <c r="J196" s="118"/>
      <c r="K196" s="118"/>
    </row>
    <row r="197" spans="2:11">
      <c r="B197" s="117"/>
      <c r="C197" s="118"/>
      <c r="D197" s="129"/>
      <c r="E197" s="129"/>
      <c r="F197" s="129"/>
      <c r="G197" s="129"/>
      <c r="H197" s="129"/>
      <c r="I197" s="118"/>
      <c r="J197" s="118"/>
      <c r="K197" s="118"/>
    </row>
    <row r="198" spans="2:11">
      <c r="B198" s="117"/>
      <c r="C198" s="118"/>
      <c r="D198" s="129"/>
      <c r="E198" s="129"/>
      <c r="F198" s="129"/>
      <c r="G198" s="129"/>
      <c r="H198" s="129"/>
      <c r="I198" s="118"/>
      <c r="J198" s="118"/>
      <c r="K198" s="118"/>
    </row>
    <row r="199" spans="2:11">
      <c r="B199" s="117"/>
      <c r="C199" s="118"/>
      <c r="D199" s="129"/>
      <c r="E199" s="129"/>
      <c r="F199" s="129"/>
      <c r="G199" s="129"/>
      <c r="H199" s="129"/>
      <c r="I199" s="118"/>
      <c r="J199" s="118"/>
      <c r="K199" s="118"/>
    </row>
    <row r="200" spans="2:11">
      <c r="B200" s="117"/>
      <c r="C200" s="118"/>
      <c r="D200" s="129"/>
      <c r="E200" s="129"/>
      <c r="F200" s="129"/>
      <c r="G200" s="129"/>
      <c r="H200" s="129"/>
      <c r="I200" s="118"/>
      <c r="J200" s="118"/>
      <c r="K200" s="118"/>
    </row>
    <row r="201" spans="2:11">
      <c r="B201" s="117"/>
      <c r="C201" s="118"/>
      <c r="D201" s="129"/>
      <c r="E201" s="129"/>
      <c r="F201" s="129"/>
      <c r="G201" s="129"/>
      <c r="H201" s="129"/>
      <c r="I201" s="118"/>
      <c r="J201" s="118"/>
      <c r="K201" s="118"/>
    </row>
    <row r="202" spans="2:11">
      <c r="B202" s="117"/>
      <c r="C202" s="118"/>
      <c r="D202" s="129"/>
      <c r="E202" s="129"/>
      <c r="F202" s="129"/>
      <c r="G202" s="129"/>
      <c r="H202" s="129"/>
      <c r="I202" s="118"/>
      <c r="J202" s="118"/>
      <c r="K202" s="118"/>
    </row>
    <row r="203" spans="2:11">
      <c r="B203" s="117"/>
      <c r="C203" s="118"/>
      <c r="D203" s="129"/>
      <c r="E203" s="129"/>
      <c r="F203" s="129"/>
      <c r="G203" s="129"/>
      <c r="H203" s="129"/>
      <c r="I203" s="118"/>
      <c r="J203" s="118"/>
      <c r="K203" s="118"/>
    </row>
    <row r="204" spans="2:11">
      <c r="B204" s="117"/>
      <c r="C204" s="118"/>
      <c r="D204" s="129"/>
      <c r="E204" s="129"/>
      <c r="F204" s="129"/>
      <c r="G204" s="129"/>
      <c r="H204" s="129"/>
      <c r="I204" s="118"/>
      <c r="J204" s="118"/>
      <c r="K204" s="118"/>
    </row>
    <row r="205" spans="2:11">
      <c r="B205" s="117"/>
      <c r="C205" s="118"/>
      <c r="D205" s="129"/>
      <c r="E205" s="129"/>
      <c r="F205" s="129"/>
      <c r="G205" s="129"/>
      <c r="H205" s="129"/>
      <c r="I205" s="118"/>
      <c r="J205" s="118"/>
      <c r="K205" s="118"/>
    </row>
    <row r="206" spans="2:11">
      <c r="B206" s="117"/>
      <c r="C206" s="118"/>
      <c r="D206" s="129"/>
      <c r="E206" s="129"/>
      <c r="F206" s="129"/>
      <c r="G206" s="129"/>
      <c r="H206" s="129"/>
      <c r="I206" s="118"/>
      <c r="J206" s="118"/>
      <c r="K206" s="118"/>
    </row>
    <row r="207" spans="2:11">
      <c r="B207" s="117"/>
      <c r="C207" s="118"/>
      <c r="D207" s="129"/>
      <c r="E207" s="129"/>
      <c r="F207" s="129"/>
      <c r="G207" s="129"/>
      <c r="H207" s="129"/>
      <c r="I207" s="118"/>
      <c r="J207" s="118"/>
      <c r="K207" s="118"/>
    </row>
    <row r="208" spans="2:11">
      <c r="B208" s="117"/>
      <c r="C208" s="118"/>
      <c r="D208" s="129"/>
      <c r="E208" s="129"/>
      <c r="F208" s="129"/>
      <c r="G208" s="129"/>
      <c r="H208" s="129"/>
      <c r="I208" s="118"/>
      <c r="J208" s="118"/>
      <c r="K208" s="118"/>
    </row>
    <row r="209" spans="2:11">
      <c r="B209" s="117"/>
      <c r="C209" s="118"/>
      <c r="D209" s="129"/>
      <c r="E209" s="129"/>
      <c r="F209" s="129"/>
      <c r="G209" s="129"/>
      <c r="H209" s="129"/>
      <c r="I209" s="118"/>
      <c r="J209" s="118"/>
      <c r="K209" s="118"/>
    </row>
    <row r="210" spans="2:11">
      <c r="B210" s="117"/>
      <c r="C210" s="118"/>
      <c r="D210" s="129"/>
      <c r="E210" s="129"/>
      <c r="F210" s="129"/>
      <c r="G210" s="129"/>
      <c r="H210" s="129"/>
      <c r="I210" s="118"/>
      <c r="J210" s="118"/>
      <c r="K210" s="118"/>
    </row>
    <row r="211" spans="2:11">
      <c r="B211" s="117"/>
      <c r="C211" s="118"/>
      <c r="D211" s="129"/>
      <c r="E211" s="129"/>
      <c r="F211" s="129"/>
      <c r="G211" s="129"/>
      <c r="H211" s="129"/>
      <c r="I211" s="118"/>
      <c r="J211" s="118"/>
      <c r="K211" s="118"/>
    </row>
    <row r="212" spans="2:11">
      <c r="B212" s="117"/>
      <c r="C212" s="118"/>
      <c r="D212" s="129"/>
      <c r="E212" s="129"/>
      <c r="F212" s="129"/>
      <c r="G212" s="129"/>
      <c r="H212" s="129"/>
      <c r="I212" s="118"/>
      <c r="J212" s="118"/>
      <c r="K212" s="118"/>
    </row>
    <row r="213" spans="2:11">
      <c r="B213" s="117"/>
      <c r="C213" s="118"/>
      <c r="D213" s="129"/>
      <c r="E213" s="129"/>
      <c r="F213" s="129"/>
      <c r="G213" s="129"/>
      <c r="H213" s="129"/>
      <c r="I213" s="118"/>
      <c r="J213" s="118"/>
      <c r="K213" s="118"/>
    </row>
    <row r="214" spans="2:11">
      <c r="B214" s="117"/>
      <c r="C214" s="118"/>
      <c r="D214" s="129"/>
      <c r="E214" s="129"/>
      <c r="F214" s="129"/>
      <c r="G214" s="129"/>
      <c r="H214" s="129"/>
      <c r="I214" s="118"/>
      <c r="J214" s="118"/>
      <c r="K214" s="118"/>
    </row>
    <row r="215" spans="2:11">
      <c r="B215" s="117"/>
      <c r="C215" s="118"/>
      <c r="D215" s="129"/>
      <c r="E215" s="129"/>
      <c r="F215" s="129"/>
      <c r="G215" s="129"/>
      <c r="H215" s="129"/>
      <c r="I215" s="118"/>
      <c r="J215" s="118"/>
      <c r="K215" s="118"/>
    </row>
    <row r="216" spans="2:11">
      <c r="B216" s="117"/>
      <c r="C216" s="118"/>
      <c r="D216" s="129"/>
      <c r="E216" s="129"/>
      <c r="F216" s="129"/>
      <c r="G216" s="129"/>
      <c r="H216" s="129"/>
      <c r="I216" s="118"/>
      <c r="J216" s="118"/>
      <c r="K216" s="118"/>
    </row>
    <row r="217" spans="2:11">
      <c r="B217" s="117"/>
      <c r="C217" s="118"/>
      <c r="D217" s="129"/>
      <c r="E217" s="129"/>
      <c r="F217" s="129"/>
      <c r="G217" s="129"/>
      <c r="H217" s="129"/>
      <c r="I217" s="118"/>
      <c r="J217" s="118"/>
      <c r="K217" s="118"/>
    </row>
    <row r="218" spans="2:11">
      <c r="B218" s="117"/>
      <c r="C218" s="118"/>
      <c r="D218" s="129"/>
      <c r="E218" s="129"/>
      <c r="F218" s="129"/>
      <c r="G218" s="129"/>
      <c r="H218" s="129"/>
      <c r="I218" s="118"/>
      <c r="J218" s="118"/>
      <c r="K218" s="118"/>
    </row>
    <row r="219" spans="2:11">
      <c r="B219" s="117"/>
      <c r="C219" s="118"/>
      <c r="D219" s="129"/>
      <c r="E219" s="129"/>
      <c r="F219" s="129"/>
      <c r="G219" s="129"/>
      <c r="H219" s="129"/>
      <c r="I219" s="118"/>
      <c r="J219" s="118"/>
      <c r="K219" s="118"/>
    </row>
    <row r="220" spans="2:11">
      <c r="B220" s="117"/>
      <c r="C220" s="118"/>
      <c r="D220" s="129"/>
      <c r="E220" s="129"/>
      <c r="F220" s="129"/>
      <c r="G220" s="129"/>
      <c r="H220" s="129"/>
      <c r="I220" s="118"/>
      <c r="J220" s="118"/>
      <c r="K220" s="118"/>
    </row>
    <row r="221" spans="2:11">
      <c r="B221" s="117"/>
      <c r="C221" s="118"/>
      <c r="D221" s="129"/>
      <c r="E221" s="129"/>
      <c r="F221" s="129"/>
      <c r="G221" s="129"/>
      <c r="H221" s="129"/>
      <c r="I221" s="118"/>
      <c r="J221" s="118"/>
      <c r="K221" s="118"/>
    </row>
    <row r="222" spans="2:11">
      <c r="B222" s="117"/>
      <c r="C222" s="118"/>
      <c r="D222" s="129"/>
      <c r="E222" s="129"/>
      <c r="F222" s="129"/>
      <c r="G222" s="129"/>
      <c r="H222" s="129"/>
      <c r="I222" s="118"/>
      <c r="J222" s="118"/>
      <c r="K222" s="118"/>
    </row>
    <row r="223" spans="2:11">
      <c r="B223" s="117"/>
      <c r="C223" s="118"/>
      <c r="D223" s="129"/>
      <c r="E223" s="129"/>
      <c r="F223" s="129"/>
      <c r="G223" s="129"/>
      <c r="H223" s="129"/>
      <c r="I223" s="118"/>
      <c r="J223" s="118"/>
      <c r="K223" s="118"/>
    </row>
    <row r="224" spans="2:11">
      <c r="B224" s="117"/>
      <c r="C224" s="118"/>
      <c r="D224" s="129"/>
      <c r="E224" s="129"/>
      <c r="F224" s="129"/>
      <c r="G224" s="129"/>
      <c r="H224" s="129"/>
      <c r="I224" s="118"/>
      <c r="J224" s="118"/>
      <c r="K224" s="118"/>
    </row>
    <row r="225" spans="2:11">
      <c r="B225" s="117"/>
      <c r="C225" s="118"/>
      <c r="D225" s="129"/>
      <c r="E225" s="129"/>
      <c r="F225" s="129"/>
      <c r="G225" s="129"/>
      <c r="H225" s="129"/>
      <c r="I225" s="118"/>
      <c r="J225" s="118"/>
      <c r="K225" s="118"/>
    </row>
    <row r="226" spans="2:11">
      <c r="B226" s="117"/>
      <c r="C226" s="118"/>
      <c r="D226" s="129"/>
      <c r="E226" s="129"/>
      <c r="F226" s="129"/>
      <c r="G226" s="129"/>
      <c r="H226" s="129"/>
      <c r="I226" s="118"/>
      <c r="J226" s="118"/>
      <c r="K226" s="118"/>
    </row>
    <row r="227" spans="2:11">
      <c r="B227" s="117"/>
      <c r="C227" s="118"/>
      <c r="D227" s="129"/>
      <c r="E227" s="129"/>
      <c r="F227" s="129"/>
      <c r="G227" s="129"/>
      <c r="H227" s="129"/>
      <c r="I227" s="118"/>
      <c r="J227" s="118"/>
      <c r="K227" s="118"/>
    </row>
    <row r="228" spans="2:11">
      <c r="B228" s="117"/>
      <c r="C228" s="118"/>
      <c r="D228" s="129"/>
      <c r="E228" s="129"/>
      <c r="F228" s="129"/>
      <c r="G228" s="129"/>
      <c r="H228" s="129"/>
      <c r="I228" s="118"/>
      <c r="J228" s="118"/>
      <c r="K228" s="118"/>
    </row>
    <row r="229" spans="2:11">
      <c r="B229" s="117"/>
      <c r="C229" s="118"/>
      <c r="D229" s="129"/>
      <c r="E229" s="129"/>
      <c r="F229" s="129"/>
      <c r="G229" s="129"/>
      <c r="H229" s="129"/>
      <c r="I229" s="118"/>
      <c r="J229" s="118"/>
      <c r="K229" s="118"/>
    </row>
    <row r="230" spans="2:11">
      <c r="B230" s="117"/>
      <c r="C230" s="118"/>
      <c r="D230" s="129"/>
      <c r="E230" s="129"/>
      <c r="F230" s="129"/>
      <c r="G230" s="129"/>
      <c r="H230" s="129"/>
      <c r="I230" s="118"/>
      <c r="J230" s="118"/>
      <c r="K230" s="118"/>
    </row>
    <row r="231" spans="2:11">
      <c r="B231" s="117"/>
      <c r="C231" s="118"/>
      <c r="D231" s="129"/>
      <c r="E231" s="129"/>
      <c r="F231" s="129"/>
      <c r="G231" s="129"/>
      <c r="H231" s="129"/>
      <c r="I231" s="118"/>
      <c r="J231" s="118"/>
      <c r="K231" s="118"/>
    </row>
    <row r="232" spans="2:11">
      <c r="B232" s="117"/>
      <c r="C232" s="118"/>
      <c r="D232" s="129"/>
      <c r="E232" s="129"/>
      <c r="F232" s="129"/>
      <c r="G232" s="129"/>
      <c r="H232" s="129"/>
      <c r="I232" s="118"/>
      <c r="J232" s="118"/>
      <c r="K232" s="118"/>
    </row>
    <row r="233" spans="2:11">
      <c r="B233" s="117"/>
      <c r="C233" s="118"/>
      <c r="D233" s="129"/>
      <c r="E233" s="129"/>
      <c r="F233" s="129"/>
      <c r="G233" s="129"/>
      <c r="H233" s="129"/>
      <c r="I233" s="118"/>
      <c r="J233" s="118"/>
      <c r="K233" s="118"/>
    </row>
    <row r="234" spans="2:11">
      <c r="B234" s="117"/>
      <c r="C234" s="118"/>
      <c r="D234" s="129"/>
      <c r="E234" s="129"/>
      <c r="F234" s="129"/>
      <c r="G234" s="129"/>
      <c r="H234" s="129"/>
      <c r="I234" s="118"/>
      <c r="J234" s="118"/>
      <c r="K234" s="118"/>
    </row>
    <row r="235" spans="2:11">
      <c r="B235" s="117"/>
      <c r="C235" s="118"/>
      <c r="D235" s="129"/>
      <c r="E235" s="129"/>
      <c r="F235" s="129"/>
      <c r="G235" s="129"/>
      <c r="H235" s="129"/>
      <c r="I235" s="118"/>
      <c r="J235" s="118"/>
      <c r="K235" s="118"/>
    </row>
    <row r="236" spans="2:11">
      <c r="B236" s="117"/>
      <c r="C236" s="118"/>
      <c r="D236" s="129"/>
      <c r="E236" s="129"/>
      <c r="F236" s="129"/>
      <c r="G236" s="129"/>
      <c r="H236" s="129"/>
      <c r="I236" s="118"/>
      <c r="J236" s="118"/>
      <c r="K236" s="118"/>
    </row>
    <row r="237" spans="2:11">
      <c r="B237" s="117"/>
      <c r="C237" s="118"/>
      <c r="D237" s="129"/>
      <c r="E237" s="129"/>
      <c r="F237" s="129"/>
      <c r="G237" s="129"/>
      <c r="H237" s="129"/>
      <c r="I237" s="118"/>
      <c r="J237" s="118"/>
      <c r="K237" s="118"/>
    </row>
    <row r="238" spans="2:11">
      <c r="B238" s="117"/>
      <c r="C238" s="118"/>
      <c r="D238" s="129"/>
      <c r="E238" s="129"/>
      <c r="F238" s="129"/>
      <c r="G238" s="129"/>
      <c r="H238" s="129"/>
      <c r="I238" s="118"/>
      <c r="J238" s="118"/>
      <c r="K238" s="118"/>
    </row>
    <row r="239" spans="2:11">
      <c r="B239" s="117"/>
      <c r="C239" s="118"/>
      <c r="D239" s="129"/>
      <c r="E239" s="129"/>
      <c r="F239" s="129"/>
      <c r="G239" s="129"/>
      <c r="H239" s="129"/>
      <c r="I239" s="118"/>
      <c r="J239" s="118"/>
      <c r="K239" s="118"/>
    </row>
    <row r="240" spans="2:11">
      <c r="B240" s="117"/>
      <c r="C240" s="118"/>
      <c r="D240" s="129"/>
      <c r="E240" s="129"/>
      <c r="F240" s="129"/>
      <c r="G240" s="129"/>
      <c r="H240" s="129"/>
      <c r="I240" s="118"/>
      <c r="J240" s="118"/>
      <c r="K240" s="118"/>
    </row>
    <row r="241" spans="2:11">
      <c r="B241" s="117"/>
      <c r="C241" s="118"/>
      <c r="D241" s="129"/>
      <c r="E241" s="129"/>
      <c r="F241" s="129"/>
      <c r="G241" s="129"/>
      <c r="H241" s="129"/>
      <c r="I241" s="118"/>
      <c r="J241" s="118"/>
      <c r="K241" s="118"/>
    </row>
    <row r="242" spans="2:11">
      <c r="B242" s="117"/>
      <c r="C242" s="118"/>
      <c r="D242" s="129"/>
      <c r="E242" s="129"/>
      <c r="F242" s="129"/>
      <c r="G242" s="129"/>
      <c r="H242" s="129"/>
      <c r="I242" s="118"/>
      <c r="J242" s="118"/>
      <c r="K242" s="118"/>
    </row>
    <row r="243" spans="2:11">
      <c r="B243" s="117"/>
      <c r="C243" s="118"/>
      <c r="D243" s="129"/>
      <c r="E243" s="129"/>
      <c r="F243" s="129"/>
      <c r="G243" s="129"/>
      <c r="H243" s="129"/>
      <c r="I243" s="118"/>
      <c r="J243" s="118"/>
      <c r="K243" s="118"/>
    </row>
    <row r="244" spans="2:11">
      <c r="B244" s="117"/>
      <c r="C244" s="118"/>
      <c r="D244" s="129"/>
      <c r="E244" s="129"/>
      <c r="F244" s="129"/>
      <c r="G244" s="129"/>
      <c r="H244" s="129"/>
      <c r="I244" s="118"/>
      <c r="J244" s="118"/>
      <c r="K244" s="118"/>
    </row>
    <row r="245" spans="2:11">
      <c r="B245" s="117"/>
      <c r="C245" s="118"/>
      <c r="D245" s="129"/>
      <c r="E245" s="129"/>
      <c r="F245" s="129"/>
      <c r="G245" s="129"/>
      <c r="H245" s="129"/>
      <c r="I245" s="118"/>
      <c r="J245" s="118"/>
      <c r="K245" s="118"/>
    </row>
    <row r="246" spans="2:11">
      <c r="B246" s="117"/>
      <c r="C246" s="118"/>
      <c r="D246" s="129"/>
      <c r="E246" s="129"/>
      <c r="F246" s="129"/>
      <c r="G246" s="129"/>
      <c r="H246" s="129"/>
      <c r="I246" s="118"/>
      <c r="J246" s="118"/>
      <c r="K246" s="118"/>
    </row>
    <row r="247" spans="2:11">
      <c r="B247" s="117"/>
      <c r="C247" s="118"/>
      <c r="D247" s="129"/>
      <c r="E247" s="129"/>
      <c r="F247" s="129"/>
      <c r="G247" s="129"/>
      <c r="H247" s="129"/>
      <c r="I247" s="118"/>
      <c r="J247" s="118"/>
      <c r="K247" s="118"/>
    </row>
    <row r="248" spans="2:11">
      <c r="B248" s="117"/>
      <c r="C248" s="118"/>
      <c r="D248" s="129"/>
      <c r="E248" s="129"/>
      <c r="F248" s="129"/>
      <c r="G248" s="129"/>
      <c r="H248" s="129"/>
      <c r="I248" s="118"/>
      <c r="J248" s="118"/>
      <c r="K248" s="118"/>
    </row>
    <row r="249" spans="2:11">
      <c r="B249" s="117"/>
      <c r="C249" s="118"/>
      <c r="D249" s="129"/>
      <c r="E249" s="129"/>
      <c r="F249" s="129"/>
      <c r="G249" s="129"/>
      <c r="H249" s="129"/>
      <c r="I249" s="118"/>
      <c r="J249" s="118"/>
      <c r="K249" s="118"/>
    </row>
    <row r="250" spans="2:11">
      <c r="B250" s="117"/>
      <c r="C250" s="118"/>
      <c r="D250" s="129"/>
      <c r="E250" s="129"/>
      <c r="F250" s="129"/>
      <c r="G250" s="129"/>
      <c r="H250" s="129"/>
      <c r="I250" s="118"/>
      <c r="J250" s="118"/>
      <c r="K250" s="118"/>
    </row>
    <row r="251" spans="2:11">
      <c r="B251" s="117"/>
      <c r="C251" s="118"/>
      <c r="D251" s="129"/>
      <c r="E251" s="129"/>
      <c r="F251" s="129"/>
      <c r="G251" s="129"/>
      <c r="H251" s="129"/>
      <c r="I251" s="118"/>
      <c r="J251" s="118"/>
      <c r="K251" s="118"/>
    </row>
    <row r="252" spans="2:11">
      <c r="B252" s="117"/>
      <c r="C252" s="118"/>
      <c r="D252" s="129"/>
      <c r="E252" s="129"/>
      <c r="F252" s="129"/>
      <c r="G252" s="129"/>
      <c r="H252" s="129"/>
      <c r="I252" s="118"/>
      <c r="J252" s="118"/>
      <c r="K252" s="118"/>
    </row>
    <row r="253" spans="2:11">
      <c r="B253" s="117"/>
      <c r="C253" s="118"/>
      <c r="D253" s="129"/>
      <c r="E253" s="129"/>
      <c r="F253" s="129"/>
      <c r="G253" s="129"/>
      <c r="H253" s="129"/>
      <c r="I253" s="118"/>
      <c r="J253" s="118"/>
      <c r="K253" s="118"/>
    </row>
    <row r="254" spans="2:11">
      <c r="B254" s="117"/>
      <c r="C254" s="118"/>
      <c r="D254" s="129"/>
      <c r="E254" s="129"/>
      <c r="F254" s="129"/>
      <c r="G254" s="129"/>
      <c r="H254" s="129"/>
      <c r="I254" s="118"/>
      <c r="J254" s="118"/>
      <c r="K254" s="118"/>
    </row>
    <row r="255" spans="2:11">
      <c r="B255" s="117"/>
      <c r="C255" s="118"/>
      <c r="D255" s="129"/>
      <c r="E255" s="129"/>
      <c r="F255" s="129"/>
      <c r="G255" s="129"/>
      <c r="H255" s="129"/>
      <c r="I255" s="118"/>
      <c r="J255" s="118"/>
      <c r="K255" s="118"/>
    </row>
    <row r="256" spans="2:11">
      <c r="B256" s="117"/>
      <c r="C256" s="118"/>
      <c r="D256" s="129"/>
      <c r="E256" s="129"/>
      <c r="F256" s="129"/>
      <c r="G256" s="129"/>
      <c r="H256" s="129"/>
      <c r="I256" s="118"/>
      <c r="J256" s="118"/>
      <c r="K256" s="118"/>
    </row>
    <row r="257" spans="2:11">
      <c r="B257" s="117"/>
      <c r="C257" s="118"/>
      <c r="D257" s="129"/>
      <c r="E257" s="129"/>
      <c r="F257" s="129"/>
      <c r="G257" s="129"/>
      <c r="H257" s="129"/>
      <c r="I257" s="118"/>
      <c r="J257" s="118"/>
      <c r="K257" s="118"/>
    </row>
    <row r="258" spans="2:11">
      <c r="B258" s="117"/>
      <c r="C258" s="118"/>
      <c r="D258" s="129"/>
      <c r="E258" s="129"/>
      <c r="F258" s="129"/>
      <c r="G258" s="129"/>
      <c r="H258" s="129"/>
      <c r="I258" s="118"/>
      <c r="J258" s="118"/>
      <c r="K258" s="118"/>
    </row>
    <row r="259" spans="2:11">
      <c r="B259" s="117"/>
      <c r="C259" s="118"/>
      <c r="D259" s="129"/>
      <c r="E259" s="129"/>
      <c r="F259" s="129"/>
      <c r="G259" s="129"/>
      <c r="H259" s="129"/>
      <c r="I259" s="118"/>
      <c r="J259" s="118"/>
      <c r="K259" s="118"/>
    </row>
    <row r="260" spans="2:11">
      <c r="B260" s="117"/>
      <c r="C260" s="118"/>
      <c r="D260" s="129"/>
      <c r="E260" s="129"/>
      <c r="F260" s="129"/>
      <c r="G260" s="129"/>
      <c r="H260" s="129"/>
      <c r="I260" s="118"/>
      <c r="J260" s="118"/>
      <c r="K260" s="118"/>
    </row>
    <row r="261" spans="2:11">
      <c r="B261" s="117"/>
      <c r="C261" s="118"/>
      <c r="D261" s="129"/>
      <c r="E261" s="129"/>
      <c r="F261" s="129"/>
      <c r="G261" s="129"/>
      <c r="H261" s="129"/>
      <c r="I261" s="118"/>
      <c r="J261" s="118"/>
      <c r="K261" s="118"/>
    </row>
    <row r="262" spans="2:11">
      <c r="B262" s="117"/>
      <c r="C262" s="118"/>
      <c r="D262" s="129"/>
      <c r="E262" s="129"/>
      <c r="F262" s="129"/>
      <c r="G262" s="129"/>
      <c r="H262" s="129"/>
      <c r="I262" s="118"/>
      <c r="J262" s="118"/>
      <c r="K262" s="118"/>
    </row>
    <row r="263" spans="2:11">
      <c r="B263" s="117"/>
      <c r="C263" s="118"/>
      <c r="D263" s="129"/>
      <c r="E263" s="129"/>
      <c r="F263" s="129"/>
      <c r="G263" s="129"/>
      <c r="H263" s="129"/>
      <c r="I263" s="118"/>
      <c r="J263" s="118"/>
      <c r="K263" s="118"/>
    </row>
    <row r="264" spans="2:11">
      <c r="B264" s="117"/>
      <c r="C264" s="118"/>
      <c r="D264" s="129"/>
      <c r="E264" s="129"/>
      <c r="F264" s="129"/>
      <c r="G264" s="129"/>
      <c r="H264" s="129"/>
      <c r="I264" s="118"/>
      <c r="J264" s="118"/>
      <c r="K264" s="118"/>
    </row>
    <row r="265" spans="2:11">
      <c r="B265" s="117"/>
      <c r="C265" s="118"/>
      <c r="D265" s="129"/>
      <c r="E265" s="129"/>
      <c r="F265" s="129"/>
      <c r="G265" s="129"/>
      <c r="H265" s="129"/>
      <c r="I265" s="118"/>
      <c r="J265" s="118"/>
      <c r="K265" s="118"/>
    </row>
    <row r="266" spans="2:11">
      <c r="B266" s="117"/>
      <c r="C266" s="118"/>
      <c r="D266" s="129"/>
      <c r="E266" s="129"/>
      <c r="F266" s="129"/>
      <c r="G266" s="129"/>
      <c r="H266" s="129"/>
      <c r="I266" s="118"/>
      <c r="J266" s="118"/>
      <c r="K266" s="118"/>
    </row>
    <row r="267" spans="2:11">
      <c r="B267" s="117"/>
      <c r="C267" s="118"/>
      <c r="D267" s="129"/>
      <c r="E267" s="129"/>
      <c r="F267" s="129"/>
      <c r="G267" s="129"/>
      <c r="H267" s="129"/>
      <c r="I267" s="118"/>
      <c r="J267" s="118"/>
      <c r="K267" s="118"/>
    </row>
    <row r="268" spans="2:11">
      <c r="B268" s="117"/>
      <c r="C268" s="118"/>
      <c r="D268" s="129"/>
      <c r="E268" s="129"/>
      <c r="F268" s="129"/>
      <c r="G268" s="129"/>
      <c r="H268" s="129"/>
      <c r="I268" s="118"/>
      <c r="J268" s="118"/>
      <c r="K268" s="118"/>
    </row>
    <row r="269" spans="2:11">
      <c r="B269" s="117"/>
      <c r="C269" s="118"/>
      <c r="D269" s="129"/>
      <c r="E269" s="129"/>
      <c r="F269" s="129"/>
      <c r="G269" s="129"/>
      <c r="H269" s="129"/>
      <c r="I269" s="118"/>
      <c r="J269" s="118"/>
      <c r="K269" s="118"/>
    </row>
    <row r="270" spans="2:11">
      <c r="B270" s="117"/>
      <c r="C270" s="118"/>
      <c r="D270" s="129"/>
      <c r="E270" s="129"/>
      <c r="F270" s="129"/>
      <c r="G270" s="129"/>
      <c r="H270" s="129"/>
      <c r="I270" s="118"/>
      <c r="J270" s="118"/>
      <c r="K270" s="118"/>
    </row>
    <row r="271" spans="2:11">
      <c r="B271" s="117"/>
      <c r="C271" s="118"/>
      <c r="D271" s="129"/>
      <c r="E271" s="129"/>
      <c r="F271" s="129"/>
      <c r="G271" s="129"/>
      <c r="H271" s="129"/>
      <c r="I271" s="118"/>
      <c r="J271" s="118"/>
      <c r="K271" s="118"/>
    </row>
    <row r="272" spans="2:11">
      <c r="B272" s="117"/>
      <c r="C272" s="118"/>
      <c r="D272" s="129"/>
      <c r="E272" s="129"/>
      <c r="F272" s="129"/>
      <c r="G272" s="129"/>
      <c r="H272" s="129"/>
      <c r="I272" s="118"/>
      <c r="J272" s="118"/>
      <c r="K272" s="118"/>
    </row>
    <row r="273" spans="2:11">
      <c r="B273" s="117"/>
      <c r="C273" s="118"/>
      <c r="D273" s="129"/>
      <c r="E273" s="129"/>
      <c r="F273" s="129"/>
      <c r="G273" s="129"/>
      <c r="H273" s="129"/>
      <c r="I273" s="118"/>
      <c r="J273" s="118"/>
      <c r="K273" s="118"/>
    </row>
    <row r="274" spans="2:11">
      <c r="B274" s="117"/>
      <c r="C274" s="118"/>
      <c r="D274" s="129"/>
      <c r="E274" s="129"/>
      <c r="F274" s="129"/>
      <c r="G274" s="129"/>
      <c r="H274" s="129"/>
      <c r="I274" s="118"/>
      <c r="J274" s="118"/>
      <c r="K274" s="118"/>
    </row>
    <row r="275" spans="2:11">
      <c r="B275" s="117"/>
      <c r="C275" s="118"/>
      <c r="D275" s="129"/>
      <c r="E275" s="129"/>
      <c r="F275" s="129"/>
      <c r="G275" s="129"/>
      <c r="H275" s="129"/>
      <c r="I275" s="118"/>
      <c r="J275" s="118"/>
      <c r="K275" s="118"/>
    </row>
    <row r="276" spans="2:11">
      <c r="B276" s="117"/>
      <c r="C276" s="118"/>
      <c r="D276" s="129"/>
      <c r="E276" s="129"/>
      <c r="F276" s="129"/>
      <c r="G276" s="129"/>
      <c r="H276" s="129"/>
      <c r="I276" s="118"/>
      <c r="J276" s="118"/>
      <c r="K276" s="118"/>
    </row>
    <row r="277" spans="2:11">
      <c r="B277" s="117"/>
      <c r="C277" s="118"/>
      <c r="D277" s="129"/>
      <c r="E277" s="129"/>
      <c r="F277" s="129"/>
      <c r="G277" s="129"/>
      <c r="H277" s="129"/>
      <c r="I277" s="118"/>
      <c r="J277" s="118"/>
      <c r="K277" s="118"/>
    </row>
    <row r="278" spans="2:11">
      <c r="B278" s="117"/>
      <c r="C278" s="118"/>
      <c r="D278" s="129"/>
      <c r="E278" s="129"/>
      <c r="F278" s="129"/>
      <c r="G278" s="129"/>
      <c r="H278" s="129"/>
      <c r="I278" s="118"/>
      <c r="J278" s="118"/>
      <c r="K278" s="118"/>
    </row>
    <row r="279" spans="2:11">
      <c r="B279" s="117"/>
      <c r="C279" s="118"/>
      <c r="D279" s="129"/>
      <c r="E279" s="129"/>
      <c r="F279" s="129"/>
      <c r="G279" s="129"/>
      <c r="H279" s="129"/>
      <c r="I279" s="118"/>
      <c r="J279" s="118"/>
      <c r="K279" s="118"/>
    </row>
    <row r="280" spans="2:11">
      <c r="B280" s="117"/>
      <c r="C280" s="118"/>
      <c r="D280" s="129"/>
      <c r="E280" s="129"/>
      <c r="F280" s="129"/>
      <c r="G280" s="129"/>
      <c r="H280" s="129"/>
      <c r="I280" s="118"/>
      <c r="J280" s="118"/>
      <c r="K280" s="118"/>
    </row>
    <row r="281" spans="2:11">
      <c r="B281" s="117"/>
      <c r="C281" s="118"/>
      <c r="D281" s="129"/>
      <c r="E281" s="129"/>
      <c r="F281" s="129"/>
      <c r="G281" s="129"/>
      <c r="H281" s="129"/>
      <c r="I281" s="118"/>
      <c r="J281" s="118"/>
      <c r="K281" s="118"/>
    </row>
    <row r="282" spans="2:11">
      <c r="B282" s="117"/>
      <c r="C282" s="118"/>
      <c r="D282" s="129"/>
      <c r="E282" s="129"/>
      <c r="F282" s="129"/>
      <c r="G282" s="129"/>
      <c r="H282" s="129"/>
      <c r="I282" s="118"/>
      <c r="J282" s="118"/>
      <c r="K282" s="118"/>
    </row>
    <row r="283" spans="2:11">
      <c r="B283" s="117"/>
      <c r="C283" s="118"/>
      <c r="D283" s="129"/>
      <c r="E283" s="129"/>
      <c r="F283" s="129"/>
      <c r="G283" s="129"/>
      <c r="H283" s="129"/>
      <c r="I283" s="118"/>
      <c r="J283" s="118"/>
      <c r="K283" s="118"/>
    </row>
    <row r="284" spans="2:11">
      <c r="B284" s="117"/>
      <c r="C284" s="118"/>
      <c r="D284" s="129"/>
      <c r="E284" s="129"/>
      <c r="F284" s="129"/>
      <c r="G284" s="129"/>
      <c r="H284" s="129"/>
      <c r="I284" s="118"/>
      <c r="J284" s="118"/>
      <c r="K284" s="118"/>
    </row>
    <row r="285" spans="2:11">
      <c r="B285" s="117"/>
      <c r="C285" s="118"/>
      <c r="D285" s="129"/>
      <c r="E285" s="129"/>
      <c r="F285" s="129"/>
      <c r="G285" s="129"/>
      <c r="H285" s="129"/>
      <c r="I285" s="118"/>
      <c r="J285" s="118"/>
      <c r="K285" s="118"/>
    </row>
    <row r="286" spans="2:11">
      <c r="B286" s="117"/>
      <c r="C286" s="118"/>
      <c r="D286" s="129"/>
      <c r="E286" s="129"/>
      <c r="F286" s="129"/>
      <c r="G286" s="129"/>
      <c r="H286" s="129"/>
      <c r="I286" s="118"/>
      <c r="J286" s="118"/>
      <c r="K286" s="118"/>
    </row>
    <row r="287" spans="2:11">
      <c r="B287" s="117"/>
      <c r="C287" s="118"/>
      <c r="D287" s="129"/>
      <c r="E287" s="129"/>
      <c r="F287" s="129"/>
      <c r="G287" s="129"/>
      <c r="H287" s="129"/>
      <c r="I287" s="118"/>
      <c r="J287" s="118"/>
      <c r="K287" s="118"/>
    </row>
    <row r="288" spans="2:11">
      <c r="B288" s="117"/>
      <c r="C288" s="118"/>
      <c r="D288" s="129"/>
      <c r="E288" s="129"/>
      <c r="F288" s="129"/>
      <c r="G288" s="129"/>
      <c r="H288" s="129"/>
      <c r="I288" s="118"/>
      <c r="J288" s="118"/>
      <c r="K288" s="118"/>
    </row>
    <row r="289" spans="2:11">
      <c r="B289" s="117"/>
      <c r="C289" s="118"/>
      <c r="D289" s="129"/>
      <c r="E289" s="129"/>
      <c r="F289" s="129"/>
      <c r="G289" s="129"/>
      <c r="H289" s="129"/>
      <c r="I289" s="118"/>
      <c r="J289" s="118"/>
      <c r="K289" s="118"/>
    </row>
    <row r="290" spans="2:11">
      <c r="B290" s="117"/>
      <c r="C290" s="118"/>
      <c r="D290" s="129"/>
      <c r="E290" s="129"/>
      <c r="F290" s="129"/>
      <c r="G290" s="129"/>
      <c r="H290" s="129"/>
      <c r="I290" s="118"/>
      <c r="J290" s="118"/>
      <c r="K290" s="118"/>
    </row>
    <row r="291" spans="2:11">
      <c r="B291" s="117"/>
      <c r="C291" s="118"/>
      <c r="D291" s="129"/>
      <c r="E291" s="129"/>
      <c r="F291" s="129"/>
      <c r="G291" s="129"/>
      <c r="H291" s="129"/>
      <c r="I291" s="118"/>
      <c r="J291" s="118"/>
      <c r="K291" s="118"/>
    </row>
    <row r="292" spans="2:11">
      <c r="B292" s="117"/>
      <c r="C292" s="118"/>
      <c r="D292" s="129"/>
      <c r="E292" s="129"/>
      <c r="F292" s="129"/>
      <c r="G292" s="129"/>
      <c r="H292" s="129"/>
      <c r="I292" s="118"/>
      <c r="J292" s="118"/>
      <c r="K292" s="118"/>
    </row>
    <row r="293" spans="2:11">
      <c r="B293" s="117"/>
      <c r="C293" s="118"/>
      <c r="D293" s="129"/>
      <c r="E293" s="129"/>
      <c r="F293" s="129"/>
      <c r="G293" s="129"/>
      <c r="H293" s="129"/>
      <c r="I293" s="118"/>
      <c r="J293" s="118"/>
      <c r="K293" s="118"/>
    </row>
    <row r="294" spans="2:11">
      <c r="B294" s="117"/>
      <c r="C294" s="118"/>
      <c r="D294" s="129"/>
      <c r="E294" s="129"/>
      <c r="F294" s="129"/>
      <c r="G294" s="129"/>
      <c r="H294" s="129"/>
      <c r="I294" s="118"/>
      <c r="J294" s="118"/>
      <c r="K294" s="118"/>
    </row>
    <row r="295" spans="2:11">
      <c r="B295" s="117"/>
      <c r="C295" s="118"/>
      <c r="D295" s="129"/>
      <c r="E295" s="129"/>
      <c r="F295" s="129"/>
      <c r="G295" s="129"/>
      <c r="H295" s="129"/>
      <c r="I295" s="118"/>
      <c r="J295" s="118"/>
      <c r="K295" s="118"/>
    </row>
    <row r="296" spans="2:11">
      <c r="B296" s="117"/>
      <c r="C296" s="118"/>
      <c r="D296" s="129"/>
      <c r="E296" s="129"/>
      <c r="F296" s="129"/>
      <c r="G296" s="129"/>
      <c r="H296" s="129"/>
      <c r="I296" s="118"/>
      <c r="J296" s="118"/>
      <c r="K296" s="118"/>
    </row>
    <row r="297" spans="2:11">
      <c r="B297" s="117"/>
      <c r="C297" s="118"/>
      <c r="D297" s="129"/>
      <c r="E297" s="129"/>
      <c r="F297" s="129"/>
      <c r="G297" s="129"/>
      <c r="H297" s="129"/>
      <c r="I297" s="118"/>
      <c r="J297" s="118"/>
      <c r="K297" s="118"/>
    </row>
    <row r="298" spans="2:11">
      <c r="B298" s="117"/>
      <c r="C298" s="118"/>
      <c r="D298" s="129"/>
      <c r="E298" s="129"/>
      <c r="F298" s="129"/>
      <c r="G298" s="129"/>
      <c r="H298" s="129"/>
      <c r="I298" s="118"/>
      <c r="J298" s="118"/>
      <c r="K298" s="118"/>
    </row>
    <row r="299" spans="2:11">
      <c r="B299" s="117"/>
      <c r="C299" s="118"/>
      <c r="D299" s="129"/>
      <c r="E299" s="129"/>
      <c r="F299" s="129"/>
      <c r="G299" s="129"/>
      <c r="H299" s="129"/>
      <c r="I299" s="118"/>
      <c r="J299" s="118"/>
      <c r="K299" s="118"/>
    </row>
    <row r="300" spans="2:11">
      <c r="B300" s="117"/>
      <c r="C300" s="118"/>
      <c r="D300" s="129"/>
      <c r="E300" s="129"/>
      <c r="F300" s="129"/>
      <c r="G300" s="129"/>
      <c r="H300" s="129"/>
      <c r="I300" s="118"/>
      <c r="J300" s="118"/>
      <c r="K300" s="118"/>
    </row>
    <row r="301" spans="2:11">
      <c r="B301" s="117"/>
      <c r="C301" s="118"/>
      <c r="D301" s="129"/>
      <c r="E301" s="129"/>
      <c r="F301" s="129"/>
      <c r="G301" s="129"/>
      <c r="H301" s="129"/>
      <c r="I301" s="118"/>
      <c r="J301" s="118"/>
      <c r="K301" s="118"/>
    </row>
    <row r="302" spans="2:11">
      <c r="B302" s="117"/>
      <c r="C302" s="118"/>
      <c r="D302" s="129"/>
      <c r="E302" s="129"/>
      <c r="F302" s="129"/>
      <c r="G302" s="129"/>
      <c r="H302" s="129"/>
      <c r="I302" s="118"/>
      <c r="J302" s="118"/>
      <c r="K302" s="118"/>
    </row>
    <row r="303" spans="2:11">
      <c r="B303" s="117"/>
      <c r="C303" s="118"/>
      <c r="D303" s="129"/>
      <c r="E303" s="129"/>
      <c r="F303" s="129"/>
      <c r="G303" s="129"/>
      <c r="H303" s="129"/>
      <c r="I303" s="118"/>
      <c r="J303" s="118"/>
      <c r="K303" s="118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I1:I11 A1:B1048576 D1:H12 C5:C1048576 D13:XFD1048576 J1:XFD12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53.140625" style="2" bestFit="1" customWidth="1"/>
    <col min="3" max="3" width="49.28515625" style="1" bestFit="1" customWidth="1"/>
    <col min="4" max="4" width="11.85546875" style="1" customWidth="1"/>
    <col min="5" max="16384" width="9.140625" style="1"/>
  </cols>
  <sheetData>
    <row r="1" spans="2:6">
      <c r="B1" s="46" t="s">
        <v>135</v>
      </c>
      <c r="C1" s="67" t="s" vm="1">
        <v>208</v>
      </c>
    </row>
    <row r="2" spans="2:6">
      <c r="B2" s="46" t="s">
        <v>134</v>
      </c>
      <c r="C2" s="67" t="s">
        <v>209</v>
      </c>
    </row>
    <row r="3" spans="2:6">
      <c r="B3" s="46" t="s">
        <v>136</v>
      </c>
      <c r="C3" s="67" t="s">
        <v>210</v>
      </c>
    </row>
    <row r="4" spans="2:6">
      <c r="B4" s="46" t="s">
        <v>137</v>
      </c>
      <c r="C4" s="67">
        <v>2144</v>
      </c>
    </row>
    <row r="6" spans="2:6" ht="26.25" customHeight="1">
      <c r="B6" s="149" t="s">
        <v>166</v>
      </c>
      <c r="C6" s="150"/>
      <c r="D6" s="151"/>
    </row>
    <row r="7" spans="2:6" s="3" customFormat="1" ht="31.5">
      <c r="B7" s="47" t="s">
        <v>109</v>
      </c>
      <c r="C7" s="52" t="s">
        <v>101</v>
      </c>
      <c r="D7" s="53" t="s">
        <v>100</v>
      </c>
    </row>
    <row r="8" spans="2:6" s="3" customFormat="1">
      <c r="B8" s="14"/>
      <c r="C8" s="31" t="s">
        <v>189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9" t="s">
        <v>1697</v>
      </c>
      <c r="C10" s="80">
        <f>C11+C26</f>
        <v>5704.8124985082259</v>
      </c>
      <c r="D10" s="89"/>
    </row>
    <row r="11" spans="2:6">
      <c r="B11" s="70" t="s">
        <v>1703</v>
      </c>
      <c r="C11" s="80">
        <v>4626.2378425747474</v>
      </c>
      <c r="D11" s="109"/>
    </row>
    <row r="12" spans="2:6">
      <c r="B12" s="142" t="s">
        <v>1799</v>
      </c>
      <c r="C12" s="83">
        <v>251.4098959154588</v>
      </c>
      <c r="D12" s="143">
        <v>46698</v>
      </c>
      <c r="E12" s="3"/>
      <c r="F12" s="3"/>
    </row>
    <row r="13" spans="2:6">
      <c r="B13" s="142" t="s">
        <v>1800</v>
      </c>
      <c r="C13" s="83">
        <v>612.20797919554468</v>
      </c>
      <c r="D13" s="143">
        <v>46022</v>
      </c>
      <c r="E13" s="3"/>
      <c r="F13" s="3"/>
    </row>
    <row r="14" spans="2:6">
      <c r="B14" s="142" t="s">
        <v>1801</v>
      </c>
      <c r="C14" s="83">
        <v>22.121524994718602</v>
      </c>
      <c r="D14" s="143">
        <v>45383</v>
      </c>
    </row>
    <row r="15" spans="2:6">
      <c r="B15" s="142" t="s">
        <v>1802</v>
      </c>
      <c r="C15" s="83">
        <v>608.87889291531519</v>
      </c>
      <c r="D15" s="143">
        <v>46871</v>
      </c>
      <c r="E15" s="3"/>
      <c r="F15" s="3"/>
    </row>
    <row r="16" spans="2:6">
      <c r="B16" s="142" t="s">
        <v>1803</v>
      </c>
      <c r="C16" s="83">
        <v>20.507060321479603</v>
      </c>
      <c r="D16" s="143">
        <v>48482</v>
      </c>
      <c r="E16" s="3"/>
      <c r="F16" s="3"/>
    </row>
    <row r="17" spans="2:4">
      <c r="B17" s="142" t="s">
        <v>1804</v>
      </c>
      <c r="C17" s="83">
        <v>189.35639856299741</v>
      </c>
      <c r="D17" s="143">
        <v>45473</v>
      </c>
    </row>
    <row r="18" spans="2:4">
      <c r="B18" s="142" t="s">
        <v>1805</v>
      </c>
      <c r="C18" s="83">
        <v>490.8705063357362</v>
      </c>
      <c r="D18" s="143">
        <v>46022</v>
      </c>
    </row>
    <row r="19" spans="2:4">
      <c r="B19" s="142" t="s">
        <v>1806</v>
      </c>
      <c r="C19" s="83">
        <v>7.6384835015399979</v>
      </c>
      <c r="D19" s="143">
        <v>48844</v>
      </c>
    </row>
    <row r="20" spans="2:4">
      <c r="B20" s="142" t="s">
        <v>1807</v>
      </c>
      <c r="C20" s="83">
        <v>14.568638223302601</v>
      </c>
      <c r="D20" s="143">
        <v>45340</v>
      </c>
    </row>
    <row r="21" spans="2:4">
      <c r="B21" s="142" t="s">
        <v>1808</v>
      </c>
      <c r="C21" s="83">
        <v>251.53407499999997</v>
      </c>
      <c r="D21" s="143">
        <v>45838</v>
      </c>
    </row>
    <row r="22" spans="2:4">
      <c r="B22" s="142" t="s">
        <v>1809</v>
      </c>
      <c r="C22" s="83">
        <v>700.0044777863684</v>
      </c>
      <c r="D22" s="143">
        <v>45935</v>
      </c>
    </row>
    <row r="23" spans="2:4">
      <c r="B23" s="142" t="s">
        <v>1810</v>
      </c>
      <c r="C23" s="83">
        <v>1348.0687436282387</v>
      </c>
      <c r="D23" s="143">
        <v>47391</v>
      </c>
    </row>
    <row r="24" spans="2:4">
      <c r="B24" s="142" t="s">
        <v>1811</v>
      </c>
      <c r="C24" s="83">
        <v>31.102666194046598</v>
      </c>
      <c r="D24" s="143">
        <v>52047</v>
      </c>
    </row>
    <row r="25" spans="2:4">
      <c r="B25" s="142" t="s">
        <v>1812</v>
      </c>
      <c r="C25" s="83">
        <v>77.968500000000006</v>
      </c>
      <c r="D25" s="143">
        <v>45363</v>
      </c>
    </row>
    <row r="26" spans="2:4">
      <c r="B26" s="144" t="s">
        <v>1704</v>
      </c>
      <c r="C26" s="80">
        <f>SUM(C27:C55)</f>
        <v>1078.5746559334784</v>
      </c>
      <c r="D26" s="145"/>
    </row>
    <row r="27" spans="2:4">
      <c r="B27" s="142" t="s">
        <v>1243</v>
      </c>
      <c r="C27" s="83">
        <v>4.0448395669560586</v>
      </c>
      <c r="D27" s="143">
        <v>47467</v>
      </c>
    </row>
    <row r="28" spans="2:4">
      <c r="B28" s="142" t="s">
        <v>1705</v>
      </c>
      <c r="C28" s="83">
        <v>15.861244151715402</v>
      </c>
      <c r="D28" s="143">
        <v>45778</v>
      </c>
    </row>
    <row r="29" spans="2:4">
      <c r="B29" s="142" t="s">
        <v>1706</v>
      </c>
      <c r="C29" s="83">
        <v>38.121131957873125</v>
      </c>
      <c r="D29" s="143">
        <v>46997</v>
      </c>
    </row>
    <row r="30" spans="2:4">
      <c r="B30" s="142" t="s">
        <v>1707</v>
      </c>
      <c r="C30" s="83">
        <v>2.5408662953742929</v>
      </c>
      <c r="D30" s="143">
        <v>46326</v>
      </c>
    </row>
    <row r="31" spans="2:4">
      <c r="B31" s="142" t="s">
        <v>1708</v>
      </c>
      <c r="C31" s="83">
        <v>52.11210914137655</v>
      </c>
      <c r="D31" s="143">
        <v>47301</v>
      </c>
    </row>
    <row r="32" spans="2:4">
      <c r="B32" s="142" t="s">
        <v>1246</v>
      </c>
      <c r="C32" s="83">
        <v>6.6695159040441725</v>
      </c>
      <c r="D32" s="143">
        <v>46753</v>
      </c>
    </row>
    <row r="33" spans="2:4">
      <c r="B33" s="142" t="s">
        <v>1813</v>
      </c>
      <c r="C33" s="83">
        <v>4.0351449944343996</v>
      </c>
      <c r="D33" s="143">
        <v>45515</v>
      </c>
    </row>
    <row r="34" spans="2:4">
      <c r="B34" s="142" t="s">
        <v>1814</v>
      </c>
      <c r="C34" s="83">
        <v>25.513870775538198</v>
      </c>
      <c r="D34" s="143">
        <v>45515</v>
      </c>
    </row>
    <row r="35" spans="2:4">
      <c r="B35" s="142" t="s">
        <v>1247</v>
      </c>
      <c r="C35" s="83">
        <v>61.243404508977513</v>
      </c>
      <c r="D35" s="143">
        <v>47665</v>
      </c>
    </row>
    <row r="36" spans="2:4">
      <c r="B36" s="142" t="s">
        <v>1815</v>
      </c>
      <c r="C36" s="83">
        <v>75.53661000000001</v>
      </c>
      <c r="D36" s="143">
        <v>45615</v>
      </c>
    </row>
    <row r="37" spans="2:4">
      <c r="B37" s="142" t="s">
        <v>1816</v>
      </c>
      <c r="C37" s="83">
        <v>127.52281657736499</v>
      </c>
      <c r="D37" s="143">
        <v>46418</v>
      </c>
    </row>
    <row r="38" spans="2:4">
      <c r="B38" s="142" t="s">
        <v>1817</v>
      </c>
      <c r="C38" s="83">
        <v>1.1380191028810998</v>
      </c>
      <c r="D38" s="143">
        <v>45239</v>
      </c>
    </row>
    <row r="39" spans="2:4">
      <c r="B39" s="142" t="s">
        <v>1709</v>
      </c>
      <c r="C39" s="83">
        <v>155.95940469451895</v>
      </c>
      <c r="D39" s="143">
        <v>47665</v>
      </c>
    </row>
    <row r="40" spans="2:4">
      <c r="B40" s="142" t="s">
        <v>1710</v>
      </c>
      <c r="C40" s="83">
        <v>15.976986331751526</v>
      </c>
      <c r="D40" s="143">
        <v>45485</v>
      </c>
    </row>
    <row r="41" spans="2:4">
      <c r="B41" s="142" t="s">
        <v>1711</v>
      </c>
      <c r="C41" s="83">
        <v>41.190088689714024</v>
      </c>
      <c r="D41" s="143">
        <v>46417</v>
      </c>
    </row>
    <row r="42" spans="2:4">
      <c r="B42" s="142" t="s">
        <v>1712</v>
      </c>
      <c r="C42" s="83">
        <v>42.004851095331531</v>
      </c>
      <c r="D42" s="143">
        <v>47832</v>
      </c>
    </row>
    <row r="43" spans="2:4">
      <c r="B43" s="142" t="s">
        <v>1713</v>
      </c>
      <c r="C43" s="83">
        <v>45.542523477264361</v>
      </c>
      <c r="D43" s="143">
        <v>48121</v>
      </c>
    </row>
    <row r="44" spans="2:4">
      <c r="B44" s="142" t="s">
        <v>1714</v>
      </c>
      <c r="C44" s="83">
        <v>10.918528822004578</v>
      </c>
      <c r="D44" s="143">
        <v>48121</v>
      </c>
    </row>
    <row r="45" spans="2:4">
      <c r="B45" s="142" t="s">
        <v>1818</v>
      </c>
      <c r="C45" s="83">
        <v>1.3286168151123998</v>
      </c>
      <c r="D45" s="143">
        <v>45371</v>
      </c>
    </row>
    <row r="46" spans="2:4">
      <c r="B46" s="142" t="s">
        <v>1253</v>
      </c>
      <c r="C46" s="83">
        <v>63.441410708620005</v>
      </c>
      <c r="D46" s="143">
        <v>47937</v>
      </c>
    </row>
    <row r="47" spans="2:4">
      <c r="B47" s="142" t="s">
        <v>1715</v>
      </c>
      <c r="C47" s="83">
        <v>19.361642277370404</v>
      </c>
      <c r="D47" s="143">
        <v>46572</v>
      </c>
    </row>
    <row r="48" spans="2:4">
      <c r="B48" s="142" t="s">
        <v>1819</v>
      </c>
      <c r="C48" s="83">
        <v>53.231251212279801</v>
      </c>
      <c r="D48" s="143">
        <v>45553</v>
      </c>
    </row>
    <row r="49" spans="2:4">
      <c r="B49" s="142" t="s">
        <v>1820</v>
      </c>
      <c r="C49" s="83">
        <v>72.621317867187102</v>
      </c>
      <c r="D49" s="143">
        <v>45602</v>
      </c>
    </row>
    <row r="50" spans="2:4">
      <c r="B50" s="142" t="s">
        <v>1254</v>
      </c>
      <c r="C50" s="83">
        <v>72.033304001658237</v>
      </c>
      <c r="D50" s="143">
        <v>47312</v>
      </c>
    </row>
    <row r="51" spans="2:4">
      <c r="B51" s="142" t="s">
        <v>1716</v>
      </c>
      <c r="C51" s="83">
        <v>45.020810049850347</v>
      </c>
      <c r="D51" s="143">
        <v>50678</v>
      </c>
    </row>
    <row r="52" spans="2:4">
      <c r="B52" s="142" t="s">
        <v>1717</v>
      </c>
      <c r="C52" s="83">
        <v>6.8688312833921437</v>
      </c>
      <c r="D52" s="143">
        <v>46722</v>
      </c>
    </row>
    <row r="53" spans="2:4">
      <c r="B53" s="142" t="s">
        <v>1718</v>
      </c>
      <c r="C53" s="83">
        <v>9.8579747496526515</v>
      </c>
      <c r="D53" s="143">
        <v>46794</v>
      </c>
    </row>
    <row r="54" spans="2:4">
      <c r="B54" s="142" t="s">
        <v>1258</v>
      </c>
      <c r="C54" s="83">
        <v>7.1446375559320048</v>
      </c>
      <c r="D54" s="143">
        <v>47467</v>
      </c>
    </row>
    <row r="55" spans="2:4">
      <c r="B55" s="142" t="s">
        <v>1821</v>
      </c>
      <c r="C55" s="83">
        <v>1.7329033253026001</v>
      </c>
      <c r="D55" s="143">
        <v>46014</v>
      </c>
    </row>
    <row r="56" spans="2:4">
      <c r="B56" s="76"/>
      <c r="C56" s="83"/>
      <c r="D56" s="134"/>
    </row>
    <row r="57" spans="2:4">
      <c r="B57" s="91"/>
      <c r="C57" s="91"/>
      <c r="D57" s="91"/>
    </row>
    <row r="58" spans="2:4">
      <c r="B58" s="91"/>
      <c r="C58" s="91"/>
      <c r="D58" s="91"/>
    </row>
    <row r="59" spans="2:4">
      <c r="B59" s="91"/>
      <c r="C59" s="91"/>
      <c r="D59" s="91"/>
    </row>
    <row r="60" spans="2:4">
      <c r="B60" s="91"/>
      <c r="C60" s="91"/>
      <c r="D60" s="91"/>
    </row>
    <row r="61" spans="2:4">
      <c r="B61" s="91"/>
      <c r="C61" s="91"/>
      <c r="D61" s="91"/>
    </row>
    <row r="62" spans="2:4">
      <c r="B62" s="91"/>
      <c r="C62" s="91"/>
      <c r="D62" s="91"/>
    </row>
    <row r="63" spans="2:4">
      <c r="B63" s="91"/>
      <c r="C63" s="91"/>
      <c r="D63" s="91"/>
    </row>
    <row r="64" spans="2:4">
      <c r="B64" s="91"/>
      <c r="C64" s="91"/>
      <c r="D64" s="91"/>
    </row>
    <row r="65" spans="2:4">
      <c r="B65" s="91"/>
      <c r="C65" s="91"/>
      <c r="D65" s="91"/>
    </row>
    <row r="66" spans="2:4">
      <c r="B66" s="91"/>
      <c r="C66" s="91"/>
      <c r="D66" s="91"/>
    </row>
    <row r="67" spans="2:4">
      <c r="B67" s="91"/>
      <c r="C67" s="91"/>
      <c r="D67" s="91"/>
    </row>
    <row r="68" spans="2:4">
      <c r="B68" s="91"/>
      <c r="C68" s="91"/>
      <c r="D68" s="91"/>
    </row>
    <row r="69" spans="2:4">
      <c r="B69" s="91"/>
      <c r="C69" s="91"/>
      <c r="D69" s="91"/>
    </row>
    <row r="70" spans="2:4">
      <c r="B70" s="91"/>
      <c r="C70" s="91"/>
      <c r="D70" s="91"/>
    </row>
    <row r="71" spans="2:4">
      <c r="B71" s="91"/>
      <c r="C71" s="91"/>
      <c r="D71" s="91"/>
    </row>
    <row r="72" spans="2:4">
      <c r="B72" s="91"/>
      <c r="C72" s="91"/>
      <c r="D72" s="91"/>
    </row>
    <row r="73" spans="2:4">
      <c r="B73" s="91"/>
      <c r="C73" s="91"/>
      <c r="D73" s="91"/>
    </row>
    <row r="74" spans="2:4">
      <c r="B74" s="91"/>
      <c r="C74" s="91"/>
      <c r="D74" s="91"/>
    </row>
    <row r="75" spans="2:4">
      <c r="B75" s="91"/>
      <c r="C75" s="91"/>
      <c r="D75" s="91"/>
    </row>
    <row r="76" spans="2:4">
      <c r="B76" s="91"/>
      <c r="C76" s="91"/>
      <c r="D76" s="91"/>
    </row>
    <row r="77" spans="2:4">
      <c r="B77" s="91"/>
      <c r="C77" s="91"/>
      <c r="D77" s="91"/>
    </row>
    <row r="78" spans="2:4">
      <c r="B78" s="91"/>
      <c r="C78" s="91"/>
      <c r="D78" s="91"/>
    </row>
    <row r="79" spans="2:4">
      <c r="B79" s="91"/>
      <c r="C79" s="91"/>
      <c r="D79" s="91"/>
    </row>
    <row r="80" spans="2:4">
      <c r="B80" s="91"/>
      <c r="C80" s="91"/>
      <c r="D80" s="91"/>
    </row>
    <row r="81" spans="2:4">
      <c r="B81" s="91"/>
      <c r="C81" s="91"/>
      <c r="D81" s="91"/>
    </row>
    <row r="82" spans="2:4">
      <c r="B82" s="91"/>
      <c r="C82" s="91"/>
      <c r="D82" s="91"/>
    </row>
    <row r="83" spans="2:4">
      <c r="B83" s="91"/>
      <c r="C83" s="91"/>
      <c r="D83" s="91"/>
    </row>
    <row r="84" spans="2:4">
      <c r="B84" s="91"/>
      <c r="C84" s="91"/>
      <c r="D84" s="91"/>
    </row>
    <row r="85" spans="2:4">
      <c r="B85" s="91"/>
      <c r="C85" s="91"/>
      <c r="D85" s="91"/>
    </row>
    <row r="86" spans="2:4">
      <c r="B86" s="91"/>
      <c r="C86" s="91"/>
      <c r="D86" s="91"/>
    </row>
    <row r="87" spans="2:4">
      <c r="B87" s="91"/>
      <c r="C87" s="91"/>
      <c r="D87" s="91"/>
    </row>
    <row r="88" spans="2:4">
      <c r="B88" s="91"/>
      <c r="C88" s="91"/>
      <c r="D88" s="91"/>
    </row>
    <row r="89" spans="2:4">
      <c r="B89" s="91"/>
      <c r="C89" s="91"/>
      <c r="D89" s="91"/>
    </row>
    <row r="90" spans="2:4">
      <c r="B90" s="91"/>
      <c r="C90" s="91"/>
      <c r="D90" s="91"/>
    </row>
    <row r="91" spans="2:4">
      <c r="B91" s="91"/>
      <c r="C91" s="91"/>
      <c r="D91" s="91"/>
    </row>
    <row r="92" spans="2:4">
      <c r="B92" s="91"/>
      <c r="C92" s="91"/>
      <c r="D92" s="91"/>
    </row>
    <row r="93" spans="2:4">
      <c r="B93" s="91"/>
      <c r="C93" s="91"/>
      <c r="D93" s="91"/>
    </row>
    <row r="94" spans="2:4">
      <c r="B94" s="91"/>
      <c r="C94" s="91"/>
      <c r="D94" s="91"/>
    </row>
    <row r="95" spans="2:4">
      <c r="B95" s="91"/>
      <c r="C95" s="91"/>
      <c r="D95" s="91"/>
    </row>
    <row r="96" spans="2:4">
      <c r="B96" s="91"/>
      <c r="C96" s="91"/>
      <c r="D96" s="91"/>
    </row>
    <row r="97" spans="2:4">
      <c r="B97" s="91"/>
      <c r="C97" s="91"/>
      <c r="D97" s="91"/>
    </row>
    <row r="98" spans="2:4">
      <c r="B98" s="91"/>
      <c r="C98" s="91"/>
      <c r="D98" s="91"/>
    </row>
    <row r="99" spans="2:4">
      <c r="B99" s="91"/>
      <c r="C99" s="91"/>
      <c r="D99" s="91"/>
    </row>
    <row r="100" spans="2:4">
      <c r="B100" s="91"/>
      <c r="C100" s="91"/>
      <c r="D100" s="91"/>
    </row>
    <row r="101" spans="2:4">
      <c r="B101" s="91"/>
      <c r="C101" s="91"/>
      <c r="D101" s="91"/>
    </row>
    <row r="102" spans="2:4">
      <c r="B102" s="91"/>
      <c r="C102" s="91"/>
      <c r="D102" s="91"/>
    </row>
    <row r="103" spans="2:4">
      <c r="B103" s="91"/>
      <c r="C103" s="91"/>
      <c r="D103" s="91"/>
    </row>
    <row r="104" spans="2:4">
      <c r="B104" s="91"/>
      <c r="C104" s="91"/>
      <c r="D104" s="91"/>
    </row>
    <row r="105" spans="2:4">
      <c r="B105" s="91"/>
      <c r="C105" s="91"/>
      <c r="D105" s="91"/>
    </row>
    <row r="106" spans="2:4">
      <c r="B106" s="91"/>
      <c r="C106" s="91"/>
      <c r="D106" s="91"/>
    </row>
    <row r="107" spans="2:4">
      <c r="B107" s="91"/>
      <c r="C107" s="91"/>
      <c r="D107" s="91"/>
    </row>
    <row r="108" spans="2:4">
      <c r="B108" s="91"/>
      <c r="C108" s="91"/>
      <c r="D108" s="91"/>
    </row>
    <row r="109" spans="2:4">
      <c r="B109" s="117"/>
      <c r="C109" s="118"/>
      <c r="D109" s="118"/>
    </row>
    <row r="110" spans="2:4">
      <c r="B110" s="117"/>
      <c r="C110" s="118"/>
      <c r="D110" s="118"/>
    </row>
    <row r="111" spans="2:4">
      <c r="B111" s="117"/>
      <c r="C111" s="118"/>
      <c r="D111" s="118"/>
    </row>
    <row r="112" spans="2:4">
      <c r="B112" s="117"/>
      <c r="C112" s="118"/>
      <c r="D112" s="118"/>
    </row>
    <row r="113" spans="2:4">
      <c r="B113" s="117"/>
      <c r="C113" s="118"/>
      <c r="D113" s="118"/>
    </row>
    <row r="114" spans="2:4">
      <c r="B114" s="117"/>
      <c r="C114" s="118"/>
      <c r="D114" s="118"/>
    </row>
    <row r="115" spans="2:4">
      <c r="B115" s="117"/>
      <c r="C115" s="118"/>
      <c r="D115" s="118"/>
    </row>
    <row r="116" spans="2:4">
      <c r="B116" s="117"/>
      <c r="C116" s="118"/>
      <c r="D116" s="118"/>
    </row>
    <row r="117" spans="2:4">
      <c r="B117" s="117"/>
      <c r="C117" s="118"/>
      <c r="D117" s="118"/>
    </row>
    <row r="118" spans="2:4">
      <c r="B118" s="117"/>
      <c r="C118" s="118"/>
      <c r="D118" s="118"/>
    </row>
    <row r="119" spans="2:4">
      <c r="B119" s="117"/>
      <c r="C119" s="118"/>
      <c r="D119" s="118"/>
    </row>
    <row r="120" spans="2:4">
      <c r="B120" s="117"/>
      <c r="C120" s="118"/>
      <c r="D120" s="118"/>
    </row>
    <row r="121" spans="2:4">
      <c r="B121" s="117"/>
      <c r="C121" s="118"/>
      <c r="D121" s="118"/>
    </row>
    <row r="122" spans="2:4">
      <c r="B122" s="117"/>
      <c r="C122" s="118"/>
      <c r="D122" s="118"/>
    </row>
    <row r="123" spans="2:4">
      <c r="B123" s="117"/>
      <c r="C123" s="118"/>
      <c r="D123" s="118"/>
    </row>
    <row r="124" spans="2:4">
      <c r="B124" s="117"/>
      <c r="C124" s="118"/>
      <c r="D124" s="118"/>
    </row>
    <row r="125" spans="2:4">
      <c r="B125" s="117"/>
      <c r="C125" s="118"/>
      <c r="D125" s="118"/>
    </row>
    <row r="126" spans="2:4">
      <c r="B126" s="117"/>
      <c r="C126" s="118"/>
      <c r="D126" s="118"/>
    </row>
    <row r="127" spans="2:4">
      <c r="B127" s="117"/>
      <c r="C127" s="118"/>
      <c r="D127" s="118"/>
    </row>
    <row r="128" spans="2:4">
      <c r="B128" s="117"/>
      <c r="C128" s="118"/>
      <c r="D128" s="118"/>
    </row>
    <row r="129" spans="2:4">
      <c r="B129" s="117"/>
      <c r="C129" s="118"/>
      <c r="D129" s="118"/>
    </row>
    <row r="130" spans="2:4">
      <c r="B130" s="117"/>
      <c r="C130" s="118"/>
      <c r="D130" s="118"/>
    </row>
    <row r="131" spans="2:4">
      <c r="B131" s="117"/>
      <c r="C131" s="118"/>
      <c r="D131" s="118"/>
    </row>
    <row r="132" spans="2:4">
      <c r="B132" s="117"/>
      <c r="C132" s="118"/>
      <c r="D132" s="118"/>
    </row>
    <row r="133" spans="2:4">
      <c r="B133" s="117"/>
      <c r="C133" s="118"/>
      <c r="D133" s="118"/>
    </row>
    <row r="134" spans="2:4">
      <c r="B134" s="117"/>
      <c r="C134" s="118"/>
      <c r="D134" s="118"/>
    </row>
    <row r="135" spans="2:4">
      <c r="B135" s="117"/>
      <c r="C135" s="118"/>
      <c r="D135" s="118"/>
    </row>
    <row r="136" spans="2:4">
      <c r="B136" s="117"/>
      <c r="C136" s="118"/>
      <c r="D136" s="118"/>
    </row>
    <row r="137" spans="2:4">
      <c r="B137" s="117"/>
      <c r="C137" s="118"/>
      <c r="D137" s="118"/>
    </row>
    <row r="138" spans="2:4">
      <c r="B138" s="117"/>
      <c r="C138" s="118"/>
      <c r="D138" s="118"/>
    </row>
    <row r="139" spans="2:4">
      <c r="B139" s="117"/>
      <c r="C139" s="118"/>
      <c r="D139" s="118"/>
    </row>
    <row r="140" spans="2:4">
      <c r="B140" s="117"/>
      <c r="C140" s="118"/>
      <c r="D140" s="118"/>
    </row>
    <row r="141" spans="2:4">
      <c r="B141" s="117"/>
      <c r="C141" s="118"/>
      <c r="D141" s="118"/>
    </row>
    <row r="142" spans="2:4">
      <c r="B142" s="117"/>
      <c r="C142" s="118"/>
      <c r="D142" s="118"/>
    </row>
    <row r="143" spans="2:4">
      <c r="B143" s="117"/>
      <c r="C143" s="118"/>
      <c r="D143" s="118"/>
    </row>
    <row r="144" spans="2:4">
      <c r="B144" s="117"/>
      <c r="C144" s="118"/>
      <c r="D144" s="118"/>
    </row>
    <row r="145" spans="2:4">
      <c r="B145" s="117"/>
      <c r="C145" s="118"/>
      <c r="D145" s="118"/>
    </row>
    <row r="146" spans="2:4">
      <c r="B146" s="117"/>
      <c r="C146" s="118"/>
      <c r="D146" s="118"/>
    </row>
    <row r="147" spans="2:4">
      <c r="B147" s="117"/>
      <c r="C147" s="118"/>
      <c r="D147" s="118"/>
    </row>
    <row r="148" spans="2:4">
      <c r="B148" s="117"/>
      <c r="C148" s="118"/>
      <c r="D148" s="118"/>
    </row>
    <row r="149" spans="2:4">
      <c r="B149" s="117"/>
      <c r="C149" s="118"/>
      <c r="D149" s="118"/>
    </row>
    <row r="150" spans="2:4">
      <c r="B150" s="117"/>
      <c r="C150" s="118"/>
      <c r="D150" s="118"/>
    </row>
    <row r="151" spans="2:4">
      <c r="B151" s="117"/>
      <c r="C151" s="118"/>
      <c r="D151" s="118"/>
    </row>
    <row r="152" spans="2:4">
      <c r="B152" s="117"/>
      <c r="C152" s="118"/>
      <c r="D152" s="118"/>
    </row>
    <row r="153" spans="2:4">
      <c r="B153" s="117"/>
      <c r="C153" s="118"/>
      <c r="D153" s="118"/>
    </row>
    <row r="154" spans="2:4">
      <c r="B154" s="117"/>
      <c r="C154" s="118"/>
      <c r="D154" s="118"/>
    </row>
    <row r="155" spans="2:4">
      <c r="B155" s="117"/>
      <c r="C155" s="118"/>
      <c r="D155" s="118"/>
    </row>
    <row r="156" spans="2:4">
      <c r="B156" s="117"/>
      <c r="C156" s="118"/>
      <c r="D156" s="118"/>
    </row>
    <row r="157" spans="2:4">
      <c r="B157" s="117"/>
      <c r="C157" s="118"/>
      <c r="D157" s="118"/>
    </row>
    <row r="158" spans="2:4">
      <c r="B158" s="117"/>
      <c r="C158" s="118"/>
      <c r="D158" s="118"/>
    </row>
    <row r="159" spans="2:4">
      <c r="B159" s="117"/>
      <c r="C159" s="118"/>
      <c r="D159" s="118"/>
    </row>
    <row r="160" spans="2:4">
      <c r="B160" s="117"/>
      <c r="C160" s="118"/>
      <c r="D160" s="118"/>
    </row>
    <row r="161" spans="2:4">
      <c r="B161" s="117"/>
      <c r="C161" s="118"/>
      <c r="D161" s="118"/>
    </row>
    <row r="162" spans="2:4">
      <c r="B162" s="117"/>
      <c r="C162" s="118"/>
      <c r="D162" s="118"/>
    </row>
    <row r="163" spans="2:4">
      <c r="B163" s="117"/>
      <c r="C163" s="118"/>
      <c r="D163" s="118"/>
    </row>
    <row r="164" spans="2:4">
      <c r="B164" s="117"/>
      <c r="C164" s="118"/>
      <c r="D164" s="118"/>
    </row>
    <row r="165" spans="2:4">
      <c r="B165" s="117"/>
      <c r="C165" s="118"/>
      <c r="D165" s="118"/>
    </row>
    <row r="166" spans="2:4">
      <c r="B166" s="117"/>
      <c r="C166" s="118"/>
      <c r="D166" s="118"/>
    </row>
    <row r="167" spans="2:4">
      <c r="B167" s="117"/>
      <c r="C167" s="118"/>
      <c r="D167" s="118"/>
    </row>
    <row r="168" spans="2:4">
      <c r="B168" s="117"/>
      <c r="C168" s="118"/>
      <c r="D168" s="118"/>
    </row>
    <row r="169" spans="2:4">
      <c r="B169" s="117"/>
      <c r="C169" s="118"/>
      <c r="D169" s="118"/>
    </row>
    <row r="170" spans="2:4">
      <c r="B170" s="117"/>
      <c r="C170" s="118"/>
      <c r="D170" s="118"/>
    </row>
    <row r="171" spans="2:4">
      <c r="B171" s="117"/>
      <c r="C171" s="118"/>
      <c r="D171" s="118"/>
    </row>
    <row r="172" spans="2:4">
      <c r="B172" s="117"/>
      <c r="C172" s="118"/>
      <c r="D172" s="118"/>
    </row>
    <row r="173" spans="2:4">
      <c r="B173" s="117"/>
      <c r="C173" s="118"/>
      <c r="D173" s="118"/>
    </row>
    <row r="174" spans="2:4">
      <c r="B174" s="117"/>
      <c r="C174" s="118"/>
      <c r="D174" s="118"/>
    </row>
    <row r="175" spans="2:4">
      <c r="B175" s="117"/>
      <c r="C175" s="118"/>
      <c r="D175" s="118"/>
    </row>
    <row r="176" spans="2:4">
      <c r="B176" s="117"/>
      <c r="C176" s="118"/>
      <c r="D176" s="118"/>
    </row>
    <row r="177" spans="2:4">
      <c r="B177" s="117"/>
      <c r="C177" s="118"/>
      <c r="D177" s="118"/>
    </row>
    <row r="178" spans="2:4">
      <c r="B178" s="117"/>
      <c r="C178" s="118"/>
      <c r="D178" s="118"/>
    </row>
    <row r="179" spans="2:4">
      <c r="B179" s="117"/>
      <c r="C179" s="118"/>
      <c r="D179" s="118"/>
    </row>
    <row r="180" spans="2:4">
      <c r="B180" s="117"/>
      <c r="C180" s="118"/>
      <c r="D180" s="118"/>
    </row>
    <row r="181" spans="2:4">
      <c r="B181" s="117"/>
      <c r="C181" s="118"/>
      <c r="D181" s="118"/>
    </row>
    <row r="182" spans="2:4">
      <c r="B182" s="117"/>
      <c r="C182" s="118"/>
      <c r="D182" s="118"/>
    </row>
    <row r="183" spans="2:4">
      <c r="B183" s="117"/>
      <c r="C183" s="118"/>
      <c r="D183" s="118"/>
    </row>
    <row r="184" spans="2:4">
      <c r="B184" s="117"/>
      <c r="C184" s="118"/>
      <c r="D184" s="118"/>
    </row>
    <row r="185" spans="2:4">
      <c r="B185" s="117"/>
      <c r="C185" s="118"/>
      <c r="D185" s="118"/>
    </row>
    <row r="186" spans="2:4">
      <c r="B186" s="117"/>
      <c r="C186" s="118"/>
      <c r="D186" s="118"/>
    </row>
    <row r="187" spans="2:4">
      <c r="B187" s="117"/>
      <c r="C187" s="118"/>
      <c r="D187" s="118"/>
    </row>
    <row r="188" spans="2:4">
      <c r="B188" s="117"/>
      <c r="C188" s="118"/>
      <c r="D188" s="118"/>
    </row>
    <row r="189" spans="2:4">
      <c r="B189" s="117"/>
      <c r="C189" s="118"/>
      <c r="D189" s="118"/>
    </row>
    <row r="190" spans="2:4">
      <c r="B190" s="117"/>
      <c r="C190" s="118"/>
      <c r="D190" s="118"/>
    </row>
    <row r="191" spans="2:4">
      <c r="B191" s="117"/>
      <c r="C191" s="118"/>
      <c r="D191" s="118"/>
    </row>
    <row r="192" spans="2:4">
      <c r="B192" s="117"/>
      <c r="C192" s="118"/>
      <c r="D192" s="118"/>
    </row>
    <row r="193" spans="2:4">
      <c r="B193" s="117"/>
      <c r="C193" s="118"/>
      <c r="D193" s="118"/>
    </row>
    <row r="194" spans="2:4">
      <c r="B194" s="117"/>
      <c r="C194" s="118"/>
      <c r="D194" s="118"/>
    </row>
    <row r="195" spans="2:4">
      <c r="B195" s="117"/>
      <c r="C195" s="118"/>
      <c r="D195" s="118"/>
    </row>
    <row r="196" spans="2:4">
      <c r="B196" s="117"/>
      <c r="C196" s="118"/>
      <c r="D196" s="118"/>
    </row>
    <row r="197" spans="2:4">
      <c r="B197" s="117"/>
      <c r="C197" s="118"/>
      <c r="D197" s="118"/>
    </row>
    <row r="198" spans="2:4">
      <c r="B198" s="117"/>
      <c r="C198" s="118"/>
      <c r="D198" s="118"/>
    </row>
    <row r="199" spans="2:4">
      <c r="B199" s="117"/>
      <c r="C199" s="118"/>
      <c r="D199" s="118"/>
    </row>
    <row r="200" spans="2:4">
      <c r="B200" s="117"/>
      <c r="C200" s="118"/>
      <c r="D200" s="118"/>
    </row>
    <row r="201" spans="2:4">
      <c r="B201" s="117"/>
      <c r="C201" s="118"/>
      <c r="D201" s="118"/>
    </row>
    <row r="202" spans="2:4">
      <c r="B202" s="117"/>
      <c r="C202" s="118"/>
      <c r="D202" s="118"/>
    </row>
    <row r="203" spans="2:4">
      <c r="B203" s="117"/>
      <c r="C203" s="118"/>
      <c r="D203" s="118"/>
    </row>
    <row r="204" spans="2:4">
      <c r="B204" s="117"/>
      <c r="C204" s="118"/>
      <c r="D204" s="118"/>
    </row>
    <row r="205" spans="2:4">
      <c r="B205" s="117"/>
      <c r="C205" s="118"/>
      <c r="D205" s="118"/>
    </row>
    <row r="206" spans="2:4">
      <c r="B206" s="117"/>
      <c r="C206" s="118"/>
      <c r="D206" s="118"/>
    </row>
    <row r="207" spans="2:4">
      <c r="B207" s="117"/>
      <c r="C207" s="118"/>
      <c r="D207" s="118"/>
    </row>
    <row r="208" spans="2:4">
      <c r="B208" s="117"/>
      <c r="C208" s="118"/>
      <c r="D208" s="118"/>
    </row>
    <row r="209" spans="2:4">
      <c r="B209" s="117"/>
      <c r="C209" s="118"/>
      <c r="D209" s="118"/>
    </row>
    <row r="210" spans="2:4">
      <c r="B210" s="117"/>
      <c r="C210" s="118"/>
      <c r="D210" s="118"/>
    </row>
    <row r="211" spans="2:4">
      <c r="B211" s="117"/>
      <c r="C211" s="118"/>
      <c r="D211" s="118"/>
    </row>
    <row r="212" spans="2:4">
      <c r="B212" s="117"/>
      <c r="C212" s="118"/>
      <c r="D212" s="118"/>
    </row>
    <row r="213" spans="2:4">
      <c r="B213" s="117"/>
      <c r="C213" s="118"/>
      <c r="D213" s="118"/>
    </row>
    <row r="214" spans="2:4">
      <c r="B214" s="117"/>
      <c r="C214" s="118"/>
      <c r="D214" s="118"/>
    </row>
    <row r="215" spans="2:4">
      <c r="B215" s="117"/>
      <c r="C215" s="118"/>
      <c r="D215" s="118"/>
    </row>
    <row r="216" spans="2:4">
      <c r="B216" s="117"/>
      <c r="C216" s="118"/>
      <c r="D216" s="118"/>
    </row>
    <row r="217" spans="2:4">
      <c r="B217" s="117"/>
      <c r="C217" s="118"/>
      <c r="D217" s="118"/>
    </row>
    <row r="218" spans="2:4">
      <c r="B218" s="117"/>
      <c r="C218" s="118"/>
      <c r="D218" s="118"/>
    </row>
    <row r="219" spans="2:4">
      <c r="B219" s="117"/>
      <c r="C219" s="118"/>
      <c r="D219" s="118"/>
    </row>
    <row r="220" spans="2:4">
      <c r="B220" s="117"/>
      <c r="C220" s="118"/>
      <c r="D220" s="118"/>
    </row>
    <row r="221" spans="2:4">
      <c r="B221" s="117"/>
      <c r="C221" s="118"/>
      <c r="D221" s="118"/>
    </row>
    <row r="222" spans="2:4">
      <c r="B222" s="117"/>
      <c r="C222" s="118"/>
      <c r="D222" s="118"/>
    </row>
    <row r="223" spans="2:4">
      <c r="B223" s="117"/>
      <c r="C223" s="118"/>
      <c r="D223" s="118"/>
    </row>
    <row r="224" spans="2:4">
      <c r="B224" s="117"/>
      <c r="C224" s="118"/>
      <c r="D224" s="118"/>
    </row>
    <row r="225" spans="2:4">
      <c r="B225" s="117"/>
      <c r="C225" s="118"/>
      <c r="D225" s="118"/>
    </row>
    <row r="226" spans="2:4">
      <c r="B226" s="117"/>
      <c r="C226" s="118"/>
      <c r="D226" s="118"/>
    </row>
    <row r="227" spans="2:4">
      <c r="B227" s="117"/>
      <c r="C227" s="118"/>
      <c r="D227" s="118"/>
    </row>
    <row r="228" spans="2:4">
      <c r="B228" s="117"/>
      <c r="C228" s="118"/>
      <c r="D228" s="118"/>
    </row>
    <row r="229" spans="2:4">
      <c r="B229" s="117"/>
      <c r="C229" s="118"/>
      <c r="D229" s="118"/>
    </row>
    <row r="230" spans="2:4">
      <c r="B230" s="117"/>
      <c r="C230" s="118"/>
      <c r="D230" s="118"/>
    </row>
    <row r="231" spans="2:4">
      <c r="B231" s="117"/>
      <c r="C231" s="118"/>
      <c r="D231" s="118"/>
    </row>
    <row r="232" spans="2:4">
      <c r="B232" s="117"/>
      <c r="C232" s="118"/>
      <c r="D232" s="118"/>
    </row>
    <row r="233" spans="2:4">
      <c r="B233" s="117"/>
      <c r="C233" s="118"/>
      <c r="D233" s="118"/>
    </row>
    <row r="234" spans="2:4">
      <c r="B234" s="117"/>
      <c r="C234" s="118"/>
      <c r="D234" s="118"/>
    </row>
    <row r="235" spans="2:4">
      <c r="B235" s="117"/>
      <c r="C235" s="118"/>
      <c r="D235" s="118"/>
    </row>
    <row r="236" spans="2:4">
      <c r="B236" s="117"/>
      <c r="C236" s="118"/>
      <c r="D236" s="118"/>
    </row>
    <row r="237" spans="2:4">
      <c r="B237" s="117"/>
      <c r="C237" s="118"/>
      <c r="D237" s="118"/>
    </row>
    <row r="238" spans="2:4">
      <c r="B238" s="117"/>
      <c r="C238" s="118"/>
      <c r="D238" s="118"/>
    </row>
    <row r="239" spans="2:4">
      <c r="B239" s="117"/>
      <c r="C239" s="118"/>
      <c r="D239" s="118"/>
    </row>
    <row r="240" spans="2:4">
      <c r="B240" s="117"/>
      <c r="C240" s="118"/>
      <c r="D240" s="118"/>
    </row>
    <row r="241" spans="2:4">
      <c r="B241" s="117"/>
      <c r="C241" s="118"/>
      <c r="D241" s="118"/>
    </row>
    <row r="242" spans="2:4">
      <c r="B242" s="117"/>
      <c r="C242" s="118"/>
      <c r="D242" s="118"/>
    </row>
    <row r="243" spans="2:4">
      <c r="B243" s="117"/>
      <c r="C243" s="118"/>
      <c r="D243" s="118"/>
    </row>
    <row r="244" spans="2:4">
      <c r="B244" s="117"/>
      <c r="C244" s="118"/>
      <c r="D244" s="118"/>
    </row>
    <row r="245" spans="2:4">
      <c r="B245" s="117"/>
      <c r="C245" s="118"/>
      <c r="D245" s="118"/>
    </row>
    <row r="246" spans="2:4">
      <c r="B246" s="117"/>
      <c r="C246" s="118"/>
      <c r="D246" s="118"/>
    </row>
    <row r="247" spans="2:4">
      <c r="B247" s="117"/>
      <c r="C247" s="118"/>
      <c r="D247" s="118"/>
    </row>
    <row r="248" spans="2:4">
      <c r="B248" s="117"/>
      <c r="C248" s="118"/>
      <c r="D248" s="118"/>
    </row>
    <row r="249" spans="2:4">
      <c r="B249" s="117"/>
      <c r="C249" s="118"/>
      <c r="D249" s="118"/>
    </row>
    <row r="250" spans="2:4">
      <c r="B250" s="117"/>
      <c r="C250" s="118"/>
      <c r="D250" s="118"/>
    </row>
    <row r="251" spans="2:4">
      <c r="B251" s="117"/>
      <c r="C251" s="118"/>
      <c r="D251" s="118"/>
    </row>
    <row r="252" spans="2:4">
      <c r="B252" s="117"/>
      <c r="C252" s="118"/>
      <c r="D252" s="118"/>
    </row>
    <row r="253" spans="2:4">
      <c r="B253" s="117"/>
      <c r="C253" s="118"/>
      <c r="D253" s="118"/>
    </row>
    <row r="254" spans="2:4">
      <c r="B254" s="117"/>
      <c r="C254" s="118"/>
      <c r="D254" s="118"/>
    </row>
    <row r="255" spans="2:4">
      <c r="B255" s="117"/>
      <c r="C255" s="118"/>
      <c r="D255" s="118"/>
    </row>
    <row r="256" spans="2:4">
      <c r="B256" s="117"/>
      <c r="C256" s="118"/>
      <c r="D256" s="118"/>
    </row>
    <row r="257" spans="2:4">
      <c r="B257" s="117"/>
      <c r="C257" s="118"/>
      <c r="D257" s="118"/>
    </row>
    <row r="258" spans="2:4">
      <c r="B258" s="117"/>
      <c r="C258" s="118"/>
      <c r="D258" s="118"/>
    </row>
    <row r="259" spans="2:4">
      <c r="B259" s="117"/>
      <c r="C259" s="118"/>
      <c r="D259" s="118"/>
    </row>
    <row r="260" spans="2:4">
      <c r="B260" s="117"/>
      <c r="C260" s="118"/>
      <c r="D260" s="118"/>
    </row>
    <row r="261" spans="2:4">
      <c r="B261" s="117"/>
      <c r="C261" s="118"/>
      <c r="D261" s="118"/>
    </row>
    <row r="262" spans="2:4">
      <c r="B262" s="117"/>
      <c r="C262" s="118"/>
      <c r="D262" s="118"/>
    </row>
    <row r="263" spans="2:4">
      <c r="B263" s="117"/>
      <c r="C263" s="118"/>
      <c r="D263" s="118"/>
    </row>
    <row r="264" spans="2:4">
      <c r="B264" s="117"/>
      <c r="C264" s="118"/>
      <c r="D264" s="118"/>
    </row>
    <row r="265" spans="2:4">
      <c r="B265" s="117"/>
      <c r="C265" s="118"/>
      <c r="D265" s="118"/>
    </row>
    <row r="266" spans="2:4">
      <c r="B266" s="117"/>
      <c r="C266" s="118"/>
      <c r="D266" s="118"/>
    </row>
    <row r="267" spans="2:4">
      <c r="B267" s="117"/>
      <c r="C267" s="118"/>
      <c r="D267" s="118"/>
    </row>
    <row r="268" spans="2:4">
      <c r="B268" s="117"/>
      <c r="C268" s="118"/>
      <c r="D268" s="118"/>
    </row>
    <row r="269" spans="2:4">
      <c r="B269" s="117"/>
      <c r="C269" s="118"/>
      <c r="D269" s="118"/>
    </row>
    <row r="270" spans="2:4">
      <c r="B270" s="117"/>
      <c r="C270" s="118"/>
      <c r="D270" s="118"/>
    </row>
    <row r="271" spans="2:4">
      <c r="B271" s="117"/>
      <c r="C271" s="118"/>
      <c r="D271" s="118"/>
    </row>
    <row r="272" spans="2:4">
      <c r="B272" s="117"/>
      <c r="C272" s="118"/>
      <c r="D272" s="118"/>
    </row>
    <row r="273" spans="2:4">
      <c r="B273" s="117"/>
      <c r="C273" s="118"/>
      <c r="D273" s="118"/>
    </row>
    <row r="274" spans="2:4">
      <c r="B274" s="117"/>
      <c r="C274" s="118"/>
      <c r="D274" s="118"/>
    </row>
    <row r="275" spans="2:4">
      <c r="B275" s="117"/>
      <c r="C275" s="118"/>
      <c r="D275" s="118"/>
    </row>
    <row r="276" spans="2:4">
      <c r="B276" s="117"/>
      <c r="C276" s="118"/>
      <c r="D276" s="118"/>
    </row>
    <row r="277" spans="2:4">
      <c r="B277" s="117"/>
      <c r="C277" s="118"/>
      <c r="D277" s="118"/>
    </row>
    <row r="278" spans="2:4">
      <c r="B278" s="117"/>
      <c r="C278" s="118"/>
      <c r="D278" s="118"/>
    </row>
    <row r="279" spans="2:4">
      <c r="B279" s="117"/>
      <c r="C279" s="118"/>
      <c r="D279" s="118"/>
    </row>
    <row r="280" spans="2:4">
      <c r="B280" s="117"/>
      <c r="C280" s="118"/>
      <c r="D280" s="118"/>
    </row>
    <row r="281" spans="2:4">
      <c r="B281" s="117"/>
      <c r="C281" s="118"/>
      <c r="D281" s="118"/>
    </row>
    <row r="282" spans="2:4">
      <c r="B282" s="117"/>
      <c r="C282" s="118"/>
      <c r="D282" s="118"/>
    </row>
    <row r="283" spans="2:4">
      <c r="B283" s="117"/>
      <c r="C283" s="118"/>
      <c r="D283" s="118"/>
    </row>
    <row r="284" spans="2:4">
      <c r="B284" s="117"/>
      <c r="C284" s="118"/>
      <c r="D284" s="118"/>
    </row>
    <row r="285" spans="2:4">
      <c r="B285" s="117"/>
      <c r="C285" s="118"/>
      <c r="D285" s="118"/>
    </row>
    <row r="286" spans="2:4">
      <c r="B286" s="117"/>
      <c r="C286" s="118"/>
      <c r="D286" s="118"/>
    </row>
    <row r="287" spans="2:4">
      <c r="B287" s="117"/>
      <c r="C287" s="118"/>
      <c r="D287" s="118"/>
    </row>
    <row r="288" spans="2:4">
      <c r="B288" s="117"/>
      <c r="C288" s="118"/>
      <c r="D288" s="118"/>
    </row>
    <row r="289" spans="2:4">
      <c r="B289" s="117"/>
      <c r="C289" s="118"/>
      <c r="D289" s="118"/>
    </row>
    <row r="290" spans="2:4">
      <c r="B290" s="117"/>
      <c r="C290" s="118"/>
      <c r="D290" s="118"/>
    </row>
    <row r="291" spans="2:4">
      <c r="B291" s="117"/>
      <c r="C291" s="118"/>
      <c r="D291" s="118"/>
    </row>
    <row r="292" spans="2:4">
      <c r="B292" s="117"/>
      <c r="C292" s="118"/>
      <c r="D292" s="118"/>
    </row>
    <row r="293" spans="2:4">
      <c r="B293" s="117"/>
      <c r="C293" s="118"/>
      <c r="D293" s="118"/>
    </row>
    <row r="294" spans="2:4">
      <c r="B294" s="117"/>
      <c r="C294" s="118"/>
      <c r="D294" s="118"/>
    </row>
    <row r="295" spans="2:4">
      <c r="B295" s="117"/>
      <c r="C295" s="118"/>
      <c r="D295" s="118"/>
    </row>
    <row r="296" spans="2:4">
      <c r="B296" s="117"/>
      <c r="C296" s="118"/>
      <c r="D296" s="118"/>
    </row>
    <row r="297" spans="2:4">
      <c r="B297" s="117"/>
      <c r="C297" s="118"/>
      <c r="D297" s="118"/>
    </row>
    <row r="298" spans="2:4">
      <c r="B298" s="117"/>
      <c r="C298" s="118"/>
      <c r="D298" s="118"/>
    </row>
    <row r="299" spans="2:4">
      <c r="B299" s="117"/>
      <c r="C299" s="118"/>
      <c r="D299" s="118"/>
    </row>
    <row r="300" spans="2:4">
      <c r="B300" s="117"/>
      <c r="C300" s="118"/>
      <c r="D300" s="118"/>
    </row>
    <row r="301" spans="2:4">
      <c r="B301" s="117"/>
      <c r="C301" s="118"/>
      <c r="D301" s="118"/>
    </row>
    <row r="302" spans="2:4">
      <c r="B302" s="117"/>
      <c r="C302" s="118"/>
      <c r="D302" s="118"/>
    </row>
    <row r="303" spans="2:4">
      <c r="B303" s="117"/>
      <c r="C303" s="118"/>
      <c r="D303" s="118"/>
    </row>
    <row r="304" spans="2:4">
      <c r="B304" s="117"/>
      <c r="C304" s="118"/>
      <c r="D304" s="118"/>
    </row>
    <row r="305" spans="2:4">
      <c r="B305" s="117"/>
      <c r="C305" s="118"/>
      <c r="D305" s="118"/>
    </row>
    <row r="306" spans="2:4">
      <c r="B306" s="117"/>
      <c r="C306" s="118"/>
      <c r="D306" s="118"/>
    </row>
    <row r="307" spans="2:4">
      <c r="B307" s="117"/>
      <c r="C307" s="118"/>
      <c r="D307" s="118"/>
    </row>
    <row r="308" spans="2:4">
      <c r="B308" s="117"/>
      <c r="C308" s="118"/>
      <c r="D308" s="118"/>
    </row>
    <row r="309" spans="2:4">
      <c r="B309" s="117"/>
      <c r="C309" s="118"/>
      <c r="D309" s="118"/>
    </row>
    <row r="310" spans="2:4">
      <c r="B310" s="117"/>
      <c r="C310" s="118"/>
      <c r="D310" s="118"/>
    </row>
    <row r="311" spans="2:4">
      <c r="B311" s="117"/>
      <c r="C311" s="118"/>
      <c r="D311" s="118"/>
    </row>
    <row r="312" spans="2:4">
      <c r="B312" s="117"/>
      <c r="C312" s="118"/>
      <c r="D312" s="118"/>
    </row>
    <row r="313" spans="2:4">
      <c r="B313" s="117"/>
      <c r="C313" s="118"/>
      <c r="D313" s="118"/>
    </row>
    <row r="314" spans="2:4">
      <c r="B314" s="117"/>
      <c r="C314" s="118"/>
      <c r="D314" s="118"/>
    </row>
    <row r="315" spans="2:4">
      <c r="B315" s="117"/>
      <c r="C315" s="118"/>
      <c r="D315" s="118"/>
    </row>
    <row r="316" spans="2:4">
      <c r="B316" s="117"/>
      <c r="C316" s="118"/>
      <c r="D316" s="118"/>
    </row>
    <row r="317" spans="2:4">
      <c r="B317" s="117"/>
      <c r="C317" s="118"/>
      <c r="D317" s="118"/>
    </row>
    <row r="318" spans="2:4">
      <c r="B318" s="117"/>
      <c r="C318" s="118"/>
      <c r="D318" s="118"/>
    </row>
    <row r="319" spans="2:4">
      <c r="B319" s="117"/>
      <c r="C319" s="118"/>
      <c r="D319" s="118"/>
    </row>
    <row r="320" spans="2:4">
      <c r="B320" s="117"/>
      <c r="C320" s="118"/>
      <c r="D320" s="118"/>
    </row>
    <row r="321" spans="2:4">
      <c r="B321" s="117"/>
      <c r="C321" s="118"/>
      <c r="D321" s="118"/>
    </row>
    <row r="322" spans="2:4">
      <c r="B322" s="117"/>
      <c r="C322" s="118"/>
      <c r="D322" s="118"/>
    </row>
    <row r="323" spans="2:4">
      <c r="B323" s="117"/>
      <c r="C323" s="118"/>
      <c r="D323" s="118"/>
    </row>
    <row r="324" spans="2:4">
      <c r="B324" s="117"/>
      <c r="C324" s="118"/>
      <c r="D324" s="118"/>
    </row>
    <row r="325" spans="2:4">
      <c r="B325" s="117"/>
      <c r="C325" s="118"/>
      <c r="D325" s="118"/>
    </row>
    <row r="326" spans="2:4">
      <c r="B326" s="117"/>
      <c r="C326" s="118"/>
      <c r="D326" s="118"/>
    </row>
    <row r="327" spans="2:4">
      <c r="B327" s="117"/>
      <c r="C327" s="118"/>
      <c r="D327" s="118"/>
    </row>
    <row r="328" spans="2:4">
      <c r="B328" s="117"/>
      <c r="C328" s="118"/>
      <c r="D328" s="118"/>
    </row>
    <row r="329" spans="2:4">
      <c r="B329" s="117"/>
      <c r="C329" s="118"/>
      <c r="D329" s="118"/>
    </row>
    <row r="330" spans="2:4">
      <c r="B330" s="117"/>
      <c r="C330" s="118"/>
      <c r="D330" s="118"/>
    </row>
    <row r="331" spans="2:4">
      <c r="B331" s="117"/>
      <c r="C331" s="118"/>
      <c r="D331" s="118"/>
    </row>
    <row r="332" spans="2:4">
      <c r="B332" s="117"/>
      <c r="C332" s="118"/>
      <c r="D332" s="118"/>
    </row>
    <row r="333" spans="2:4">
      <c r="B333" s="117"/>
      <c r="C333" s="118"/>
      <c r="D333" s="118"/>
    </row>
    <row r="334" spans="2:4">
      <c r="B334" s="117"/>
      <c r="C334" s="118"/>
      <c r="D334" s="118"/>
    </row>
    <row r="335" spans="2:4">
      <c r="B335" s="117"/>
      <c r="C335" s="118"/>
      <c r="D335" s="118"/>
    </row>
    <row r="336" spans="2:4">
      <c r="B336" s="117"/>
      <c r="C336" s="118"/>
      <c r="D336" s="118"/>
    </row>
    <row r="337" spans="2:4">
      <c r="B337" s="117"/>
      <c r="C337" s="118"/>
      <c r="D337" s="118"/>
    </row>
    <row r="338" spans="2:4">
      <c r="B338" s="117"/>
      <c r="C338" s="118"/>
      <c r="D338" s="118"/>
    </row>
    <row r="339" spans="2:4">
      <c r="B339" s="117"/>
      <c r="C339" s="118"/>
      <c r="D339" s="118"/>
    </row>
    <row r="340" spans="2:4">
      <c r="B340" s="117"/>
      <c r="C340" s="118"/>
      <c r="D340" s="118"/>
    </row>
    <row r="341" spans="2:4">
      <c r="B341" s="117"/>
      <c r="C341" s="118"/>
      <c r="D341" s="118"/>
    </row>
    <row r="342" spans="2:4">
      <c r="B342" s="117"/>
      <c r="C342" s="118"/>
      <c r="D342" s="118"/>
    </row>
    <row r="343" spans="2:4">
      <c r="B343" s="117"/>
      <c r="C343" s="118"/>
      <c r="D343" s="118"/>
    </row>
    <row r="344" spans="2:4">
      <c r="B344" s="117"/>
      <c r="C344" s="118"/>
      <c r="D344" s="118"/>
    </row>
    <row r="345" spans="2:4">
      <c r="B345" s="117"/>
      <c r="C345" s="118"/>
      <c r="D345" s="118"/>
    </row>
    <row r="346" spans="2:4">
      <c r="B346" s="117"/>
      <c r="C346" s="118"/>
      <c r="D346" s="118"/>
    </row>
    <row r="347" spans="2:4">
      <c r="B347" s="117"/>
      <c r="C347" s="118"/>
      <c r="D347" s="118"/>
    </row>
    <row r="348" spans="2:4">
      <c r="B348" s="117"/>
      <c r="C348" s="118"/>
      <c r="D348" s="118"/>
    </row>
    <row r="349" spans="2:4">
      <c r="B349" s="117"/>
      <c r="C349" s="118"/>
      <c r="D349" s="118"/>
    </row>
    <row r="350" spans="2:4">
      <c r="B350" s="117"/>
      <c r="C350" s="118"/>
      <c r="D350" s="118"/>
    </row>
    <row r="351" spans="2:4">
      <c r="B351" s="117"/>
      <c r="C351" s="118"/>
      <c r="D351" s="118"/>
    </row>
    <row r="352" spans="2:4">
      <c r="B352" s="117"/>
      <c r="C352" s="118"/>
      <c r="D352" s="118"/>
    </row>
    <row r="353" spans="2:4">
      <c r="B353" s="117"/>
      <c r="C353" s="118"/>
      <c r="D353" s="118"/>
    </row>
    <row r="354" spans="2:4">
      <c r="B354" s="117"/>
      <c r="C354" s="118"/>
      <c r="D354" s="118"/>
    </row>
    <row r="355" spans="2:4">
      <c r="B355" s="117"/>
      <c r="C355" s="118"/>
      <c r="D355" s="118"/>
    </row>
    <row r="356" spans="2:4">
      <c r="B356" s="117"/>
      <c r="C356" s="118"/>
      <c r="D356" s="118"/>
    </row>
    <row r="357" spans="2:4">
      <c r="B357" s="117"/>
      <c r="C357" s="118"/>
      <c r="D357" s="118"/>
    </row>
    <row r="358" spans="2:4">
      <c r="B358" s="117"/>
      <c r="C358" s="118"/>
      <c r="D358" s="118"/>
    </row>
    <row r="359" spans="2:4">
      <c r="B359" s="117"/>
      <c r="C359" s="118"/>
      <c r="D359" s="118"/>
    </row>
    <row r="360" spans="2:4">
      <c r="B360" s="117"/>
      <c r="C360" s="118"/>
      <c r="D360" s="118"/>
    </row>
    <row r="361" spans="2:4">
      <c r="B361" s="117"/>
      <c r="C361" s="118"/>
      <c r="D361" s="118"/>
    </row>
    <row r="362" spans="2:4">
      <c r="B362" s="117"/>
      <c r="C362" s="118"/>
      <c r="D362" s="118"/>
    </row>
    <row r="363" spans="2:4">
      <c r="B363" s="117"/>
      <c r="C363" s="118"/>
      <c r="D363" s="118"/>
    </row>
    <row r="364" spans="2:4">
      <c r="B364" s="117"/>
      <c r="C364" s="118"/>
      <c r="D364" s="118"/>
    </row>
    <row r="365" spans="2:4">
      <c r="B365" s="117"/>
      <c r="C365" s="118"/>
      <c r="D365" s="118"/>
    </row>
    <row r="366" spans="2:4">
      <c r="B366" s="117"/>
      <c r="C366" s="118"/>
      <c r="D366" s="118"/>
    </row>
    <row r="367" spans="2:4">
      <c r="B367" s="117"/>
      <c r="C367" s="118"/>
      <c r="D367" s="118"/>
    </row>
    <row r="368" spans="2:4">
      <c r="B368" s="117"/>
      <c r="C368" s="118"/>
      <c r="D368" s="118"/>
    </row>
    <row r="369" spans="2:4">
      <c r="B369" s="117"/>
      <c r="C369" s="118"/>
      <c r="D369" s="118"/>
    </row>
    <row r="370" spans="2:4">
      <c r="B370" s="117"/>
      <c r="C370" s="118"/>
      <c r="D370" s="118"/>
    </row>
    <row r="371" spans="2:4">
      <c r="B371" s="117"/>
      <c r="C371" s="118"/>
      <c r="D371" s="118"/>
    </row>
    <row r="372" spans="2:4">
      <c r="B372" s="117"/>
      <c r="C372" s="118"/>
      <c r="D372" s="118"/>
    </row>
    <row r="373" spans="2:4">
      <c r="B373" s="117"/>
      <c r="C373" s="118"/>
      <c r="D373" s="118"/>
    </row>
    <row r="374" spans="2:4">
      <c r="B374" s="117"/>
      <c r="C374" s="118"/>
      <c r="D374" s="118"/>
    </row>
    <row r="375" spans="2:4">
      <c r="B375" s="117"/>
      <c r="C375" s="118"/>
      <c r="D375" s="118"/>
    </row>
    <row r="376" spans="2:4">
      <c r="B376" s="117"/>
      <c r="C376" s="118"/>
      <c r="D376" s="118"/>
    </row>
    <row r="377" spans="2:4">
      <c r="B377" s="117"/>
      <c r="C377" s="118"/>
      <c r="D377" s="118"/>
    </row>
    <row r="378" spans="2:4">
      <c r="B378" s="117"/>
      <c r="C378" s="118"/>
      <c r="D378" s="118"/>
    </row>
    <row r="379" spans="2:4">
      <c r="B379" s="117"/>
      <c r="C379" s="118"/>
      <c r="D379" s="118"/>
    </row>
    <row r="380" spans="2:4">
      <c r="B380" s="117"/>
      <c r="C380" s="118"/>
      <c r="D380" s="118"/>
    </row>
    <row r="381" spans="2:4">
      <c r="B381" s="117"/>
      <c r="C381" s="118"/>
      <c r="D381" s="118"/>
    </row>
    <row r="382" spans="2:4">
      <c r="B382" s="117"/>
      <c r="C382" s="118"/>
      <c r="D382" s="118"/>
    </row>
    <row r="383" spans="2:4">
      <c r="B383" s="117"/>
      <c r="C383" s="118"/>
      <c r="D383" s="118"/>
    </row>
    <row r="384" spans="2:4">
      <c r="B384" s="117"/>
      <c r="C384" s="118"/>
      <c r="D384" s="118"/>
    </row>
    <row r="385" spans="2:4">
      <c r="B385" s="117"/>
      <c r="C385" s="118"/>
      <c r="D385" s="118"/>
    </row>
    <row r="386" spans="2:4">
      <c r="B386" s="117"/>
      <c r="C386" s="118"/>
      <c r="D386" s="118"/>
    </row>
    <row r="387" spans="2:4">
      <c r="B387" s="117"/>
      <c r="C387" s="118"/>
      <c r="D387" s="118"/>
    </row>
    <row r="388" spans="2:4">
      <c r="B388" s="117"/>
      <c r="C388" s="118"/>
      <c r="D388" s="118"/>
    </row>
    <row r="389" spans="2:4">
      <c r="B389" s="117"/>
      <c r="C389" s="118"/>
      <c r="D389" s="118"/>
    </row>
    <row r="390" spans="2:4">
      <c r="B390" s="117"/>
      <c r="C390" s="118"/>
      <c r="D390" s="118"/>
    </row>
    <row r="391" spans="2:4">
      <c r="B391" s="117"/>
      <c r="C391" s="118"/>
      <c r="D391" s="118"/>
    </row>
    <row r="392" spans="2:4">
      <c r="B392" s="117"/>
      <c r="C392" s="118"/>
      <c r="D392" s="118"/>
    </row>
    <row r="393" spans="2:4">
      <c r="B393" s="117"/>
      <c r="C393" s="118"/>
      <c r="D393" s="118"/>
    </row>
    <row r="394" spans="2:4">
      <c r="B394" s="117"/>
      <c r="C394" s="118"/>
      <c r="D394" s="118"/>
    </row>
    <row r="395" spans="2:4">
      <c r="B395" s="117"/>
      <c r="C395" s="118"/>
      <c r="D395" s="118"/>
    </row>
    <row r="396" spans="2:4">
      <c r="B396" s="117"/>
      <c r="C396" s="118"/>
      <c r="D396" s="118"/>
    </row>
    <row r="397" spans="2:4">
      <c r="B397" s="117"/>
      <c r="C397" s="118"/>
      <c r="D397" s="118"/>
    </row>
    <row r="398" spans="2:4">
      <c r="B398" s="117"/>
      <c r="C398" s="118"/>
      <c r="D398" s="118"/>
    </row>
    <row r="399" spans="2:4">
      <c r="B399" s="117"/>
      <c r="C399" s="118"/>
      <c r="D399" s="118"/>
    </row>
    <row r="400" spans="2:4">
      <c r="B400" s="117"/>
      <c r="C400" s="118"/>
      <c r="D400" s="118"/>
    </row>
    <row r="401" spans="2:4">
      <c r="B401" s="117"/>
      <c r="C401" s="118"/>
      <c r="D401" s="118"/>
    </row>
    <row r="402" spans="2:4">
      <c r="B402" s="117"/>
      <c r="C402" s="118"/>
      <c r="D402" s="118"/>
    </row>
    <row r="403" spans="2:4">
      <c r="B403" s="117"/>
      <c r="C403" s="118"/>
      <c r="D403" s="118"/>
    </row>
    <row r="404" spans="2:4">
      <c r="B404" s="117"/>
      <c r="C404" s="118"/>
      <c r="D404" s="118"/>
    </row>
    <row r="405" spans="2:4">
      <c r="B405" s="117"/>
      <c r="C405" s="118"/>
      <c r="D405" s="118"/>
    </row>
    <row r="406" spans="2:4">
      <c r="B406" s="117"/>
      <c r="C406" s="118"/>
      <c r="D406" s="118"/>
    </row>
    <row r="407" spans="2:4">
      <c r="B407" s="117"/>
      <c r="C407" s="118"/>
      <c r="D407" s="118"/>
    </row>
    <row r="408" spans="2:4">
      <c r="B408" s="117"/>
      <c r="C408" s="118"/>
      <c r="D408" s="118"/>
    </row>
    <row r="409" spans="2:4">
      <c r="B409" s="117"/>
      <c r="C409" s="118"/>
      <c r="D409" s="118"/>
    </row>
    <row r="410" spans="2:4">
      <c r="B410" s="117"/>
      <c r="C410" s="118"/>
      <c r="D410" s="118"/>
    </row>
    <row r="411" spans="2:4">
      <c r="B411" s="117"/>
      <c r="C411" s="118"/>
      <c r="D411" s="118"/>
    </row>
    <row r="412" spans="2:4">
      <c r="B412" s="117"/>
      <c r="C412" s="118"/>
      <c r="D412" s="118"/>
    </row>
    <row r="413" spans="2:4">
      <c r="B413" s="117"/>
      <c r="C413" s="118"/>
      <c r="D413" s="118"/>
    </row>
    <row r="414" spans="2:4">
      <c r="B414" s="117"/>
      <c r="C414" s="118"/>
      <c r="D414" s="118"/>
    </row>
    <row r="415" spans="2:4">
      <c r="B415" s="117"/>
      <c r="C415" s="118"/>
      <c r="D415" s="118"/>
    </row>
    <row r="416" spans="2:4">
      <c r="B416" s="117"/>
      <c r="C416" s="118"/>
      <c r="D416" s="118"/>
    </row>
    <row r="417" spans="2:4">
      <c r="B417" s="117"/>
      <c r="C417" s="118"/>
      <c r="D417" s="118"/>
    </row>
    <row r="418" spans="2:4">
      <c r="B418" s="117"/>
      <c r="C418" s="118"/>
      <c r="D418" s="118"/>
    </row>
    <row r="419" spans="2:4">
      <c r="B419" s="117"/>
      <c r="C419" s="118"/>
      <c r="D419" s="118"/>
    </row>
    <row r="420" spans="2:4">
      <c r="B420" s="117"/>
      <c r="C420" s="118"/>
      <c r="D420" s="118"/>
    </row>
    <row r="421" spans="2:4">
      <c r="B421" s="117"/>
      <c r="C421" s="118"/>
      <c r="D421" s="118"/>
    </row>
    <row r="422" spans="2:4">
      <c r="B422" s="117"/>
      <c r="C422" s="118"/>
      <c r="D422" s="118"/>
    </row>
    <row r="423" spans="2:4">
      <c r="B423" s="117"/>
      <c r="C423" s="118"/>
      <c r="D423" s="118"/>
    </row>
    <row r="424" spans="2:4">
      <c r="B424" s="117"/>
      <c r="C424" s="118"/>
      <c r="D424" s="118"/>
    </row>
    <row r="425" spans="2:4">
      <c r="B425" s="117"/>
      <c r="C425" s="118"/>
      <c r="D425" s="118"/>
    </row>
    <row r="426" spans="2:4">
      <c r="B426" s="117"/>
      <c r="C426" s="118"/>
      <c r="D426" s="118"/>
    </row>
    <row r="427" spans="2:4">
      <c r="B427" s="117"/>
      <c r="C427" s="118"/>
      <c r="D427" s="118"/>
    </row>
    <row r="428" spans="2:4">
      <c r="B428" s="117"/>
      <c r="C428" s="118"/>
      <c r="D428" s="118"/>
    </row>
    <row r="429" spans="2:4">
      <c r="B429" s="117"/>
      <c r="C429" s="118"/>
      <c r="D429" s="118"/>
    </row>
    <row r="430" spans="2:4">
      <c r="B430" s="117"/>
      <c r="C430" s="118"/>
      <c r="D430" s="118"/>
    </row>
    <row r="431" spans="2:4">
      <c r="B431" s="117"/>
      <c r="C431" s="118"/>
      <c r="D431" s="118"/>
    </row>
    <row r="432" spans="2:4">
      <c r="B432" s="117"/>
      <c r="C432" s="118"/>
      <c r="D432" s="118"/>
    </row>
    <row r="433" spans="2:4">
      <c r="B433" s="117"/>
      <c r="C433" s="118"/>
      <c r="D433" s="118"/>
    </row>
    <row r="434" spans="2:4">
      <c r="B434" s="117"/>
      <c r="C434" s="118"/>
      <c r="D434" s="118"/>
    </row>
    <row r="435" spans="2:4">
      <c r="B435" s="117"/>
      <c r="C435" s="118"/>
      <c r="D435" s="118"/>
    </row>
    <row r="436" spans="2:4">
      <c r="B436" s="117"/>
      <c r="C436" s="118"/>
      <c r="D436" s="118"/>
    </row>
    <row r="437" spans="2:4">
      <c r="B437" s="117"/>
      <c r="C437" s="118"/>
      <c r="D437" s="118"/>
    </row>
    <row r="438" spans="2:4">
      <c r="B438" s="117"/>
      <c r="C438" s="118"/>
      <c r="D438" s="118"/>
    </row>
    <row r="439" spans="2:4">
      <c r="B439" s="117"/>
      <c r="C439" s="118"/>
      <c r="D439" s="118"/>
    </row>
    <row r="440" spans="2:4">
      <c r="B440" s="117"/>
      <c r="C440" s="118"/>
      <c r="D440" s="118"/>
    </row>
    <row r="441" spans="2:4">
      <c r="B441" s="117"/>
      <c r="C441" s="118"/>
      <c r="D441" s="118"/>
    </row>
    <row r="442" spans="2:4">
      <c r="B442" s="117"/>
      <c r="C442" s="118"/>
      <c r="D442" s="118"/>
    </row>
    <row r="443" spans="2:4">
      <c r="B443" s="117"/>
      <c r="C443" s="118"/>
      <c r="D443" s="118"/>
    </row>
    <row r="444" spans="2:4">
      <c r="B444" s="117"/>
      <c r="C444" s="118"/>
      <c r="D444" s="118"/>
    </row>
    <row r="445" spans="2:4">
      <c r="B445" s="117"/>
      <c r="C445" s="118"/>
      <c r="D445" s="118"/>
    </row>
    <row r="446" spans="2:4">
      <c r="B446" s="117"/>
      <c r="C446" s="118"/>
      <c r="D446" s="118"/>
    </row>
    <row r="447" spans="2:4">
      <c r="B447" s="117"/>
      <c r="C447" s="118"/>
      <c r="D447" s="118"/>
    </row>
    <row r="448" spans="2:4">
      <c r="B448" s="117"/>
      <c r="C448" s="118"/>
      <c r="D448" s="118"/>
    </row>
    <row r="449" spans="2:4">
      <c r="B449" s="117"/>
      <c r="C449" s="118"/>
      <c r="D449" s="118"/>
    </row>
    <row r="450" spans="2:4">
      <c r="B450" s="117"/>
      <c r="C450" s="118"/>
      <c r="D450" s="118"/>
    </row>
    <row r="451" spans="2:4">
      <c r="B451" s="117"/>
      <c r="C451" s="118"/>
      <c r="D451" s="118"/>
    </row>
    <row r="452" spans="2:4">
      <c r="B452" s="117"/>
      <c r="C452" s="118"/>
      <c r="D452" s="118"/>
    </row>
    <row r="453" spans="2:4">
      <c r="B453" s="117"/>
      <c r="C453" s="118"/>
      <c r="D453" s="118"/>
    </row>
    <row r="454" spans="2:4">
      <c r="B454" s="117"/>
      <c r="C454" s="118"/>
      <c r="D454" s="118"/>
    </row>
    <row r="455" spans="2:4">
      <c r="B455" s="117"/>
      <c r="C455" s="118"/>
      <c r="D455" s="118"/>
    </row>
    <row r="456" spans="2:4">
      <c r="B456" s="117"/>
      <c r="C456" s="118"/>
      <c r="D456" s="118"/>
    </row>
    <row r="457" spans="2:4">
      <c r="B457" s="117"/>
      <c r="C457" s="118"/>
      <c r="D457" s="118"/>
    </row>
    <row r="458" spans="2:4">
      <c r="B458" s="117"/>
      <c r="C458" s="118"/>
      <c r="D458" s="118"/>
    </row>
    <row r="459" spans="2:4">
      <c r="B459" s="117"/>
      <c r="C459" s="118"/>
      <c r="D459" s="118"/>
    </row>
    <row r="460" spans="2:4">
      <c r="B460" s="117"/>
      <c r="C460" s="118"/>
      <c r="D460" s="118"/>
    </row>
    <row r="461" spans="2:4">
      <c r="B461" s="117"/>
      <c r="C461" s="118"/>
      <c r="D461" s="118"/>
    </row>
    <row r="462" spans="2:4">
      <c r="B462" s="117"/>
      <c r="C462" s="118"/>
      <c r="D462" s="118"/>
    </row>
    <row r="463" spans="2:4">
      <c r="B463" s="117"/>
      <c r="C463" s="118"/>
      <c r="D463" s="118"/>
    </row>
    <row r="464" spans="2:4">
      <c r="B464" s="117"/>
      <c r="C464" s="118"/>
      <c r="D464" s="118"/>
    </row>
    <row r="465" spans="2:4">
      <c r="B465" s="117"/>
      <c r="C465" s="118"/>
      <c r="D465" s="118"/>
    </row>
    <row r="466" spans="2:4">
      <c r="B466" s="117"/>
      <c r="C466" s="118"/>
      <c r="D466" s="118"/>
    </row>
    <row r="467" spans="2:4">
      <c r="B467" s="117"/>
      <c r="C467" s="118"/>
      <c r="D467" s="118"/>
    </row>
    <row r="468" spans="2:4">
      <c r="B468" s="117"/>
      <c r="C468" s="118"/>
      <c r="D468" s="118"/>
    </row>
    <row r="469" spans="2:4">
      <c r="B469" s="117"/>
      <c r="C469" s="118"/>
      <c r="D469" s="118"/>
    </row>
    <row r="470" spans="2:4">
      <c r="B470" s="117"/>
      <c r="C470" s="118"/>
      <c r="D470" s="118"/>
    </row>
    <row r="471" spans="2:4">
      <c r="B471" s="117"/>
      <c r="C471" s="118"/>
      <c r="D471" s="118"/>
    </row>
    <row r="472" spans="2:4">
      <c r="B472" s="117"/>
      <c r="C472" s="118"/>
      <c r="D472" s="118"/>
    </row>
    <row r="473" spans="2:4">
      <c r="B473" s="117"/>
      <c r="C473" s="118"/>
      <c r="D473" s="118"/>
    </row>
    <row r="474" spans="2:4">
      <c r="B474" s="117"/>
      <c r="C474" s="118"/>
      <c r="D474" s="118"/>
    </row>
    <row r="475" spans="2:4">
      <c r="B475" s="117"/>
      <c r="C475" s="118"/>
      <c r="D475" s="118"/>
    </row>
    <row r="476" spans="2:4">
      <c r="B476" s="117"/>
      <c r="C476" s="118"/>
      <c r="D476" s="118"/>
    </row>
    <row r="477" spans="2:4">
      <c r="B477" s="117"/>
      <c r="C477" s="118"/>
      <c r="D477" s="118"/>
    </row>
    <row r="478" spans="2:4">
      <c r="B478" s="117"/>
      <c r="C478" s="118"/>
      <c r="D478" s="118"/>
    </row>
    <row r="479" spans="2:4">
      <c r="B479" s="117"/>
      <c r="C479" s="118"/>
      <c r="D479" s="118"/>
    </row>
    <row r="480" spans="2:4">
      <c r="B480" s="117"/>
      <c r="C480" s="118"/>
      <c r="D480" s="118"/>
    </row>
    <row r="481" spans="2:4">
      <c r="B481" s="117"/>
      <c r="C481" s="118"/>
      <c r="D481" s="118"/>
    </row>
    <row r="482" spans="2:4">
      <c r="B482" s="117"/>
      <c r="C482" s="118"/>
      <c r="D482" s="118"/>
    </row>
    <row r="483" spans="2:4">
      <c r="B483" s="117"/>
      <c r="C483" s="118"/>
      <c r="D483" s="118"/>
    </row>
    <row r="484" spans="2:4">
      <c r="B484" s="117"/>
      <c r="C484" s="118"/>
      <c r="D484" s="118"/>
    </row>
    <row r="485" spans="2:4">
      <c r="B485" s="117"/>
      <c r="C485" s="118"/>
      <c r="D485" s="118"/>
    </row>
    <row r="486" spans="2:4">
      <c r="B486" s="117"/>
      <c r="C486" s="118"/>
      <c r="D486" s="118"/>
    </row>
    <row r="487" spans="2:4">
      <c r="B487" s="117"/>
      <c r="C487" s="118"/>
      <c r="D487" s="118"/>
    </row>
    <row r="488" spans="2:4">
      <c r="B488" s="117"/>
      <c r="C488" s="118"/>
      <c r="D488" s="118"/>
    </row>
    <row r="489" spans="2:4">
      <c r="B489" s="117"/>
      <c r="C489" s="118"/>
      <c r="D489" s="118"/>
    </row>
    <row r="490" spans="2:4">
      <c r="B490" s="117"/>
      <c r="C490" s="118"/>
      <c r="D490" s="118"/>
    </row>
    <row r="491" spans="2:4">
      <c r="B491" s="117"/>
      <c r="C491" s="118"/>
      <c r="D491" s="118"/>
    </row>
    <row r="492" spans="2:4">
      <c r="B492" s="117"/>
      <c r="C492" s="118"/>
      <c r="D492" s="118"/>
    </row>
    <row r="493" spans="2:4">
      <c r="B493" s="117"/>
      <c r="C493" s="118"/>
      <c r="D493" s="118"/>
    </row>
    <row r="494" spans="2:4">
      <c r="B494" s="117"/>
      <c r="C494" s="118"/>
      <c r="D494" s="118"/>
    </row>
    <row r="495" spans="2:4">
      <c r="B495" s="117"/>
      <c r="C495" s="118"/>
      <c r="D495" s="118"/>
    </row>
    <row r="496" spans="2:4">
      <c r="B496" s="117"/>
      <c r="C496" s="118"/>
      <c r="D496" s="118"/>
    </row>
    <row r="497" spans="2:4">
      <c r="B497" s="117"/>
      <c r="C497" s="118"/>
      <c r="D497" s="118"/>
    </row>
    <row r="498" spans="2:4">
      <c r="B498" s="117"/>
      <c r="C498" s="118"/>
      <c r="D498" s="118"/>
    </row>
    <row r="499" spans="2:4">
      <c r="B499" s="117"/>
      <c r="C499" s="118"/>
      <c r="D499" s="118"/>
    </row>
    <row r="500" spans="2:4">
      <c r="B500" s="117"/>
      <c r="C500" s="118"/>
      <c r="D500" s="118"/>
    </row>
    <row r="501" spans="2:4">
      <c r="B501" s="117"/>
      <c r="C501" s="118"/>
      <c r="D501" s="118"/>
    </row>
    <row r="502" spans="2:4">
      <c r="B502" s="117"/>
      <c r="C502" s="118"/>
      <c r="D502" s="118"/>
    </row>
    <row r="503" spans="2:4">
      <c r="B503" s="117"/>
      <c r="C503" s="118"/>
      <c r="D503" s="118"/>
    </row>
    <row r="504" spans="2:4">
      <c r="B504" s="117"/>
      <c r="C504" s="118"/>
      <c r="D504" s="118"/>
    </row>
    <row r="505" spans="2:4">
      <c r="B505" s="117"/>
      <c r="C505" s="118"/>
      <c r="D505" s="118"/>
    </row>
    <row r="506" spans="2:4">
      <c r="B506" s="117"/>
      <c r="C506" s="118"/>
      <c r="D506" s="118"/>
    </row>
    <row r="507" spans="2:4">
      <c r="B507" s="117"/>
      <c r="C507" s="118"/>
      <c r="D507" s="118"/>
    </row>
    <row r="508" spans="2:4">
      <c r="B508" s="117"/>
      <c r="C508" s="118"/>
      <c r="D508" s="118"/>
    </row>
    <row r="509" spans="2:4">
      <c r="B509" s="117"/>
      <c r="C509" s="118"/>
      <c r="D509" s="118"/>
    </row>
    <row r="510" spans="2:4">
      <c r="B510" s="117"/>
      <c r="C510" s="118"/>
      <c r="D510" s="118"/>
    </row>
    <row r="511" spans="2:4">
      <c r="B511" s="117"/>
      <c r="C511" s="118"/>
      <c r="D511" s="118"/>
    </row>
    <row r="512" spans="2:4">
      <c r="B512" s="117"/>
      <c r="C512" s="118"/>
      <c r="D512" s="118"/>
    </row>
    <row r="513" spans="2:4">
      <c r="B513" s="117"/>
      <c r="C513" s="118"/>
      <c r="D513" s="118"/>
    </row>
    <row r="514" spans="2:4">
      <c r="B514" s="117"/>
      <c r="C514" s="118"/>
      <c r="D514" s="118"/>
    </row>
    <row r="515" spans="2:4">
      <c r="B515" s="117"/>
      <c r="C515" s="118"/>
      <c r="D515" s="118"/>
    </row>
    <row r="516" spans="2:4">
      <c r="B516" s="117"/>
      <c r="C516" s="118"/>
      <c r="D516" s="118"/>
    </row>
    <row r="517" spans="2:4">
      <c r="B517" s="117"/>
      <c r="C517" s="118"/>
      <c r="D517" s="118"/>
    </row>
    <row r="518" spans="2:4">
      <c r="B518" s="117"/>
      <c r="C518" s="118"/>
      <c r="D518" s="118"/>
    </row>
    <row r="519" spans="2:4">
      <c r="B519" s="117"/>
      <c r="C519" s="118"/>
      <c r="D519" s="118"/>
    </row>
    <row r="520" spans="2:4">
      <c r="B520" s="117"/>
      <c r="C520" s="118"/>
      <c r="D520" s="118"/>
    </row>
    <row r="521" spans="2:4">
      <c r="B521" s="117"/>
      <c r="C521" s="118"/>
      <c r="D521" s="118"/>
    </row>
    <row r="522" spans="2:4">
      <c r="B522" s="117"/>
      <c r="C522" s="118"/>
      <c r="D522" s="118"/>
    </row>
    <row r="523" spans="2:4">
      <c r="B523" s="117"/>
      <c r="C523" s="118"/>
      <c r="D523" s="118"/>
    </row>
    <row r="524" spans="2:4">
      <c r="B524" s="117"/>
      <c r="C524" s="118"/>
      <c r="D524" s="118"/>
    </row>
    <row r="525" spans="2:4">
      <c r="B525" s="117"/>
      <c r="C525" s="118"/>
      <c r="D525" s="118"/>
    </row>
    <row r="526" spans="2:4">
      <c r="B526" s="117"/>
      <c r="C526" s="118"/>
      <c r="D526" s="118"/>
    </row>
    <row r="527" spans="2:4">
      <c r="B527" s="117"/>
      <c r="C527" s="118"/>
      <c r="D527" s="118"/>
    </row>
    <row r="528" spans="2:4">
      <c r="B528" s="117"/>
      <c r="C528" s="118"/>
      <c r="D528" s="118"/>
    </row>
    <row r="529" spans="2:4">
      <c r="B529" s="117"/>
      <c r="C529" s="118"/>
      <c r="D529" s="118"/>
    </row>
    <row r="530" spans="2:4">
      <c r="B530" s="117"/>
      <c r="C530" s="118"/>
      <c r="D530" s="118"/>
    </row>
    <row r="531" spans="2:4">
      <c r="B531" s="117"/>
      <c r="C531" s="118"/>
      <c r="D531" s="118"/>
    </row>
    <row r="532" spans="2:4">
      <c r="B532" s="117"/>
      <c r="C532" s="118"/>
      <c r="D532" s="118"/>
    </row>
    <row r="533" spans="2:4">
      <c r="B533" s="117"/>
      <c r="C533" s="118"/>
      <c r="D533" s="118"/>
    </row>
    <row r="534" spans="2:4">
      <c r="B534" s="117"/>
      <c r="C534" s="118"/>
      <c r="D534" s="118"/>
    </row>
    <row r="535" spans="2:4">
      <c r="B535" s="117"/>
      <c r="C535" s="118"/>
      <c r="D535" s="118"/>
    </row>
    <row r="536" spans="2:4">
      <c r="B536" s="117"/>
      <c r="C536" s="118"/>
      <c r="D536" s="118"/>
    </row>
    <row r="537" spans="2:4">
      <c r="B537" s="117"/>
      <c r="C537" s="118"/>
      <c r="D537" s="118"/>
    </row>
    <row r="538" spans="2:4">
      <c r="B538" s="117"/>
      <c r="C538" s="118"/>
      <c r="D538" s="118"/>
    </row>
    <row r="539" spans="2:4">
      <c r="B539" s="117"/>
      <c r="C539" s="118"/>
      <c r="D539" s="118"/>
    </row>
    <row r="540" spans="2:4">
      <c r="B540" s="117"/>
      <c r="C540" s="118"/>
      <c r="D540" s="118"/>
    </row>
    <row r="541" spans="2:4">
      <c r="B541" s="117"/>
      <c r="C541" s="118"/>
      <c r="D541" s="118"/>
    </row>
    <row r="542" spans="2:4">
      <c r="B542" s="117"/>
      <c r="C542" s="118"/>
      <c r="D542" s="118"/>
    </row>
    <row r="543" spans="2:4">
      <c r="B543" s="117"/>
      <c r="C543" s="118"/>
      <c r="D543" s="118"/>
    </row>
    <row r="544" spans="2:4">
      <c r="B544" s="117"/>
      <c r="C544" s="118"/>
      <c r="D544" s="118"/>
    </row>
    <row r="545" spans="2:4">
      <c r="B545" s="117"/>
      <c r="C545" s="118"/>
      <c r="D545" s="118"/>
    </row>
    <row r="546" spans="2:4">
      <c r="B546" s="117"/>
      <c r="C546" s="118"/>
      <c r="D546" s="118"/>
    </row>
    <row r="547" spans="2:4">
      <c r="B547" s="117"/>
      <c r="C547" s="118"/>
      <c r="D547" s="118"/>
    </row>
    <row r="548" spans="2:4">
      <c r="B548" s="117"/>
      <c r="C548" s="118"/>
      <c r="D548" s="118"/>
    </row>
    <row r="549" spans="2:4">
      <c r="B549" s="117"/>
      <c r="C549" s="118"/>
      <c r="D549" s="118"/>
    </row>
    <row r="550" spans="2:4">
      <c r="B550" s="117"/>
      <c r="C550" s="118"/>
      <c r="D550" s="118"/>
    </row>
    <row r="551" spans="2:4">
      <c r="B551" s="117"/>
      <c r="C551" s="118"/>
      <c r="D551" s="118"/>
    </row>
    <row r="552" spans="2:4">
      <c r="B552" s="117"/>
      <c r="C552" s="118"/>
      <c r="D552" s="118"/>
    </row>
    <row r="553" spans="2:4">
      <c r="B553" s="117"/>
      <c r="C553" s="118"/>
      <c r="D553" s="118"/>
    </row>
    <row r="554" spans="2:4">
      <c r="B554" s="117"/>
      <c r="C554" s="118"/>
      <c r="D554" s="118"/>
    </row>
    <row r="555" spans="2:4">
      <c r="B555" s="117"/>
      <c r="C555" s="118"/>
      <c r="D555" s="118"/>
    </row>
    <row r="556" spans="2:4">
      <c r="B556" s="117"/>
      <c r="C556" s="118"/>
      <c r="D556" s="118"/>
    </row>
    <row r="557" spans="2:4">
      <c r="B557" s="117"/>
      <c r="C557" s="118"/>
      <c r="D557" s="118"/>
    </row>
    <row r="558" spans="2:4">
      <c r="B558" s="117"/>
      <c r="C558" s="118"/>
      <c r="D558" s="118"/>
    </row>
    <row r="559" spans="2:4">
      <c r="B559" s="117"/>
      <c r="C559" s="118"/>
      <c r="D559" s="118"/>
    </row>
    <row r="560" spans="2:4">
      <c r="B560" s="117"/>
      <c r="C560" s="118"/>
      <c r="D560" s="118"/>
    </row>
    <row r="561" spans="2:4">
      <c r="B561" s="117"/>
      <c r="C561" s="118"/>
      <c r="D561" s="118"/>
    </row>
    <row r="562" spans="2:4">
      <c r="B562" s="117"/>
      <c r="C562" s="118"/>
      <c r="D562" s="118"/>
    </row>
    <row r="563" spans="2:4">
      <c r="B563" s="117"/>
      <c r="C563" s="118"/>
      <c r="D563" s="118"/>
    </row>
    <row r="564" spans="2:4">
      <c r="B564" s="117"/>
      <c r="C564" s="118"/>
      <c r="D564" s="118"/>
    </row>
    <row r="565" spans="2:4">
      <c r="B565" s="117"/>
      <c r="C565" s="118"/>
      <c r="D565" s="118"/>
    </row>
    <row r="566" spans="2:4">
      <c r="B566" s="117"/>
      <c r="C566" s="118"/>
      <c r="D566" s="118"/>
    </row>
    <row r="567" spans="2:4">
      <c r="B567" s="117"/>
      <c r="C567" s="118"/>
      <c r="D567" s="118"/>
    </row>
    <row r="568" spans="2:4">
      <c r="B568" s="117"/>
      <c r="C568" s="118"/>
      <c r="D568" s="118"/>
    </row>
    <row r="569" spans="2:4">
      <c r="B569" s="117"/>
      <c r="C569" s="118"/>
      <c r="D569" s="118"/>
    </row>
    <row r="570" spans="2:4">
      <c r="B570" s="117"/>
      <c r="C570" s="118"/>
      <c r="D570" s="118"/>
    </row>
    <row r="571" spans="2:4">
      <c r="B571" s="117"/>
      <c r="C571" s="118"/>
      <c r="D571" s="118"/>
    </row>
    <row r="572" spans="2:4">
      <c r="B572" s="117"/>
      <c r="C572" s="118"/>
      <c r="D572" s="118"/>
    </row>
    <row r="573" spans="2:4">
      <c r="B573" s="117"/>
      <c r="C573" s="118"/>
      <c r="D573" s="118"/>
    </row>
    <row r="574" spans="2:4">
      <c r="B574" s="117"/>
      <c r="C574" s="118"/>
      <c r="D574" s="118"/>
    </row>
    <row r="575" spans="2:4">
      <c r="B575" s="117"/>
      <c r="C575" s="118"/>
      <c r="D575" s="118"/>
    </row>
    <row r="576" spans="2:4">
      <c r="B576" s="117"/>
      <c r="C576" s="118"/>
      <c r="D576" s="118"/>
    </row>
    <row r="577" spans="2:4">
      <c r="B577" s="117"/>
      <c r="C577" s="118"/>
      <c r="D577" s="118"/>
    </row>
    <row r="578" spans="2:4">
      <c r="B578" s="117"/>
      <c r="C578" s="118"/>
      <c r="D578" s="118"/>
    </row>
    <row r="579" spans="2:4">
      <c r="B579" s="117"/>
      <c r="C579" s="118"/>
      <c r="D579" s="118"/>
    </row>
    <row r="580" spans="2:4">
      <c r="B580" s="117"/>
      <c r="C580" s="118"/>
      <c r="D580" s="118"/>
    </row>
    <row r="581" spans="2:4">
      <c r="B581" s="117"/>
      <c r="C581" s="118"/>
      <c r="D581" s="118"/>
    </row>
    <row r="582" spans="2:4">
      <c r="B582" s="117"/>
      <c r="C582" s="118"/>
      <c r="D582" s="118"/>
    </row>
    <row r="583" spans="2:4">
      <c r="B583" s="117"/>
      <c r="C583" s="118"/>
      <c r="D583" s="118"/>
    </row>
    <row r="584" spans="2:4">
      <c r="B584" s="117"/>
      <c r="C584" s="118"/>
      <c r="D584" s="118"/>
    </row>
    <row r="585" spans="2:4">
      <c r="B585" s="117"/>
      <c r="C585" s="118"/>
      <c r="D585" s="118"/>
    </row>
    <row r="586" spans="2:4">
      <c r="B586" s="117"/>
      <c r="C586" s="118"/>
      <c r="D586" s="118"/>
    </row>
    <row r="587" spans="2:4">
      <c r="B587" s="117"/>
      <c r="C587" s="118"/>
      <c r="D587" s="118"/>
    </row>
    <row r="588" spans="2:4">
      <c r="B588" s="117"/>
      <c r="C588" s="118"/>
      <c r="D588" s="118"/>
    </row>
    <row r="589" spans="2:4">
      <c r="B589" s="117"/>
      <c r="C589" s="118"/>
      <c r="D589" s="118"/>
    </row>
    <row r="590" spans="2:4">
      <c r="B590" s="117"/>
      <c r="C590" s="118"/>
      <c r="D590" s="118"/>
    </row>
    <row r="591" spans="2:4">
      <c r="B591" s="117"/>
      <c r="C591" s="118"/>
      <c r="D591" s="118"/>
    </row>
    <row r="592" spans="2:4">
      <c r="B592" s="117"/>
      <c r="C592" s="118"/>
      <c r="D592" s="118"/>
    </row>
    <row r="593" spans="2:4">
      <c r="B593" s="117"/>
      <c r="C593" s="118"/>
      <c r="D593" s="118"/>
    </row>
    <row r="594" spans="2:4">
      <c r="B594" s="117"/>
      <c r="C594" s="118"/>
      <c r="D594" s="118"/>
    </row>
    <row r="595" spans="2:4">
      <c r="B595" s="117"/>
      <c r="C595" s="118"/>
      <c r="D595" s="118"/>
    </row>
    <row r="596" spans="2:4">
      <c r="B596" s="117"/>
      <c r="C596" s="118"/>
      <c r="D596" s="118"/>
    </row>
    <row r="597" spans="2:4">
      <c r="B597" s="117"/>
      <c r="C597" s="118"/>
      <c r="D597" s="118"/>
    </row>
    <row r="598" spans="2:4">
      <c r="B598" s="117"/>
      <c r="C598" s="118"/>
      <c r="D598" s="118"/>
    </row>
    <row r="599" spans="2:4">
      <c r="B599" s="117"/>
      <c r="C599" s="118"/>
      <c r="D599" s="118"/>
    </row>
    <row r="600" spans="2:4">
      <c r="B600" s="117"/>
      <c r="C600" s="118"/>
      <c r="D600" s="118"/>
    </row>
    <row r="601" spans="2:4">
      <c r="B601" s="117"/>
      <c r="C601" s="118"/>
      <c r="D601" s="118"/>
    </row>
    <row r="602" spans="2:4">
      <c r="B602" s="117"/>
      <c r="C602" s="118"/>
      <c r="D602" s="118"/>
    </row>
    <row r="603" spans="2:4">
      <c r="B603" s="117"/>
      <c r="C603" s="118"/>
      <c r="D603" s="118"/>
    </row>
    <row r="604" spans="2:4">
      <c r="B604" s="117"/>
      <c r="C604" s="118"/>
      <c r="D604" s="118"/>
    </row>
    <row r="605" spans="2:4">
      <c r="B605" s="117"/>
      <c r="C605" s="118"/>
      <c r="D605" s="118"/>
    </row>
    <row r="606" spans="2:4">
      <c r="B606" s="117"/>
      <c r="C606" s="118"/>
      <c r="D606" s="118"/>
    </row>
    <row r="607" spans="2:4">
      <c r="B607" s="117"/>
      <c r="C607" s="118"/>
      <c r="D607" s="118"/>
    </row>
    <row r="608" spans="2:4">
      <c r="B608" s="117"/>
      <c r="C608" s="118"/>
      <c r="D608" s="118"/>
    </row>
    <row r="609" spans="2:4">
      <c r="B609" s="117"/>
      <c r="C609" s="118"/>
      <c r="D609" s="118"/>
    </row>
    <row r="610" spans="2:4">
      <c r="B610" s="117"/>
      <c r="C610" s="118"/>
      <c r="D610" s="118"/>
    </row>
    <row r="611" spans="2:4">
      <c r="B611" s="117"/>
      <c r="C611" s="118"/>
      <c r="D611" s="118"/>
    </row>
    <row r="612" spans="2:4">
      <c r="B612" s="117"/>
      <c r="C612" s="118"/>
      <c r="D612" s="118"/>
    </row>
    <row r="613" spans="2:4">
      <c r="B613" s="117"/>
      <c r="C613" s="118"/>
      <c r="D613" s="118"/>
    </row>
    <row r="614" spans="2:4">
      <c r="B614" s="117"/>
      <c r="C614" s="118"/>
      <c r="D614" s="118"/>
    </row>
    <row r="615" spans="2:4">
      <c r="B615" s="117"/>
      <c r="C615" s="118"/>
      <c r="D615" s="118"/>
    </row>
    <row r="616" spans="2:4">
      <c r="B616" s="117"/>
      <c r="C616" s="118"/>
      <c r="D616" s="118"/>
    </row>
    <row r="617" spans="2:4">
      <c r="B617" s="117"/>
      <c r="C617" s="118"/>
      <c r="D617" s="118"/>
    </row>
    <row r="618" spans="2:4">
      <c r="B618" s="117"/>
      <c r="C618" s="118"/>
      <c r="D618" s="118"/>
    </row>
    <row r="619" spans="2:4">
      <c r="B619" s="117"/>
      <c r="C619" s="118"/>
      <c r="D619" s="118"/>
    </row>
    <row r="620" spans="2:4">
      <c r="B620" s="117"/>
      <c r="C620" s="118"/>
      <c r="D620" s="118"/>
    </row>
    <row r="621" spans="2:4">
      <c r="B621" s="117"/>
      <c r="C621" s="118"/>
      <c r="D621" s="118"/>
    </row>
    <row r="622" spans="2:4">
      <c r="B622" s="117"/>
      <c r="C622" s="118"/>
      <c r="D622" s="118"/>
    </row>
    <row r="623" spans="2:4">
      <c r="B623" s="117"/>
      <c r="C623" s="118"/>
      <c r="D623" s="118"/>
    </row>
    <row r="624" spans="2:4">
      <c r="B624" s="117"/>
      <c r="C624" s="118"/>
      <c r="D624" s="118"/>
    </row>
    <row r="625" spans="2:4">
      <c r="B625" s="117"/>
      <c r="C625" s="118"/>
      <c r="D625" s="118"/>
    </row>
    <row r="626" spans="2:4">
      <c r="B626" s="117"/>
      <c r="C626" s="118"/>
      <c r="D626" s="118"/>
    </row>
    <row r="627" spans="2:4">
      <c r="B627" s="117"/>
      <c r="C627" s="118"/>
      <c r="D627" s="118"/>
    </row>
    <row r="628" spans="2:4">
      <c r="B628" s="117"/>
      <c r="C628" s="118"/>
      <c r="D628" s="118"/>
    </row>
    <row r="629" spans="2:4">
      <c r="B629" s="117"/>
      <c r="C629" s="118"/>
      <c r="D629" s="118"/>
    </row>
    <row r="630" spans="2:4">
      <c r="B630" s="117"/>
      <c r="C630" s="118"/>
      <c r="D630" s="118"/>
    </row>
    <row r="631" spans="2:4">
      <c r="B631" s="117"/>
      <c r="C631" s="118"/>
      <c r="D631" s="118"/>
    </row>
    <row r="632" spans="2:4">
      <c r="B632" s="117"/>
      <c r="C632" s="118"/>
      <c r="D632" s="118"/>
    </row>
    <row r="633" spans="2:4">
      <c r="B633" s="117"/>
      <c r="C633" s="118"/>
      <c r="D633" s="118"/>
    </row>
    <row r="634" spans="2:4">
      <c r="B634" s="117"/>
      <c r="C634" s="118"/>
      <c r="D634" s="118"/>
    </row>
    <row r="635" spans="2:4">
      <c r="B635" s="117"/>
      <c r="C635" s="118"/>
      <c r="D635" s="118"/>
    </row>
    <row r="636" spans="2:4">
      <c r="B636" s="117"/>
      <c r="C636" s="118"/>
      <c r="D636" s="118"/>
    </row>
    <row r="637" spans="2:4">
      <c r="B637" s="117"/>
      <c r="C637" s="118"/>
      <c r="D637" s="118"/>
    </row>
    <row r="638" spans="2:4">
      <c r="B638" s="117"/>
      <c r="C638" s="118"/>
      <c r="D638" s="118"/>
    </row>
    <row r="639" spans="2:4">
      <c r="B639" s="117"/>
      <c r="C639" s="118"/>
      <c r="D639" s="118"/>
    </row>
    <row r="640" spans="2:4">
      <c r="B640" s="117"/>
      <c r="C640" s="118"/>
      <c r="D640" s="118"/>
    </row>
    <row r="641" spans="2:4">
      <c r="B641" s="117"/>
      <c r="C641" s="118"/>
      <c r="D641" s="118"/>
    </row>
    <row r="642" spans="2:4">
      <c r="B642" s="117"/>
      <c r="C642" s="118"/>
      <c r="D642" s="118"/>
    </row>
    <row r="643" spans="2:4">
      <c r="B643" s="117"/>
      <c r="C643" s="118"/>
      <c r="D643" s="118"/>
    </row>
    <row r="644" spans="2:4">
      <c r="B644" s="117"/>
      <c r="C644" s="118"/>
      <c r="D644" s="118"/>
    </row>
    <row r="645" spans="2:4">
      <c r="B645" s="117"/>
      <c r="C645" s="118"/>
      <c r="D645" s="118"/>
    </row>
    <row r="646" spans="2:4">
      <c r="B646" s="117"/>
      <c r="C646" s="118"/>
      <c r="D646" s="118"/>
    </row>
    <row r="647" spans="2:4">
      <c r="B647" s="117"/>
      <c r="C647" s="118"/>
      <c r="D647" s="118"/>
    </row>
    <row r="648" spans="2:4">
      <c r="B648" s="117"/>
      <c r="C648" s="118"/>
      <c r="D648" s="118"/>
    </row>
    <row r="649" spans="2:4">
      <c r="B649" s="117"/>
      <c r="C649" s="118"/>
      <c r="D649" s="118"/>
    </row>
    <row r="650" spans="2:4">
      <c r="B650" s="117"/>
      <c r="C650" s="118"/>
      <c r="D650" s="118"/>
    </row>
    <row r="651" spans="2:4">
      <c r="B651" s="117"/>
      <c r="C651" s="118"/>
      <c r="D651" s="118"/>
    </row>
    <row r="652" spans="2:4">
      <c r="B652" s="117"/>
      <c r="C652" s="118"/>
      <c r="D652" s="118"/>
    </row>
    <row r="653" spans="2:4">
      <c r="B653" s="117"/>
      <c r="C653" s="118"/>
      <c r="D653" s="118"/>
    </row>
    <row r="654" spans="2:4">
      <c r="B654" s="117"/>
      <c r="C654" s="118"/>
      <c r="D654" s="118"/>
    </row>
    <row r="655" spans="2:4">
      <c r="B655" s="117"/>
      <c r="C655" s="118"/>
      <c r="D655" s="118"/>
    </row>
    <row r="656" spans="2:4">
      <c r="B656" s="117"/>
      <c r="C656" s="118"/>
      <c r="D656" s="118"/>
    </row>
    <row r="657" spans="2:4">
      <c r="B657" s="117"/>
      <c r="C657" s="118"/>
      <c r="D657" s="118"/>
    </row>
    <row r="658" spans="2:4">
      <c r="B658" s="117"/>
      <c r="C658" s="118"/>
      <c r="D658" s="118"/>
    </row>
    <row r="659" spans="2:4">
      <c r="B659" s="117"/>
      <c r="C659" s="118"/>
      <c r="D659" s="118"/>
    </row>
    <row r="660" spans="2:4">
      <c r="B660" s="117"/>
      <c r="C660" s="118"/>
      <c r="D660" s="118"/>
    </row>
    <row r="661" spans="2:4">
      <c r="B661" s="117"/>
      <c r="C661" s="118"/>
      <c r="D661" s="118"/>
    </row>
    <row r="662" spans="2:4">
      <c r="B662" s="117"/>
      <c r="C662" s="118"/>
      <c r="D662" s="118"/>
    </row>
    <row r="663" spans="2:4">
      <c r="B663" s="117"/>
      <c r="C663" s="118"/>
      <c r="D663" s="118"/>
    </row>
    <row r="664" spans="2:4">
      <c r="B664" s="117"/>
      <c r="C664" s="118"/>
      <c r="D664" s="118"/>
    </row>
    <row r="665" spans="2:4">
      <c r="B665" s="117"/>
      <c r="C665" s="118"/>
      <c r="D665" s="118"/>
    </row>
    <row r="666" spans="2:4">
      <c r="B666" s="117"/>
      <c r="C666" s="118"/>
      <c r="D666" s="118"/>
    </row>
    <row r="667" spans="2:4">
      <c r="B667" s="117"/>
      <c r="C667" s="118"/>
      <c r="D667" s="118"/>
    </row>
    <row r="668" spans="2:4">
      <c r="B668" s="117"/>
      <c r="C668" s="118"/>
      <c r="D668" s="118"/>
    </row>
    <row r="669" spans="2:4">
      <c r="B669" s="117"/>
      <c r="C669" s="118"/>
      <c r="D669" s="118"/>
    </row>
    <row r="670" spans="2:4">
      <c r="B670" s="117"/>
      <c r="C670" s="118"/>
      <c r="D670" s="118"/>
    </row>
    <row r="671" spans="2:4">
      <c r="B671" s="117"/>
      <c r="C671" s="118"/>
      <c r="D671" s="118"/>
    </row>
    <row r="672" spans="2:4">
      <c r="B672" s="117"/>
      <c r="C672" s="118"/>
      <c r="D672" s="118"/>
    </row>
    <row r="673" spans="2:4">
      <c r="B673" s="117"/>
      <c r="C673" s="118"/>
      <c r="D673" s="118"/>
    </row>
    <row r="674" spans="2:4">
      <c r="B674" s="117"/>
      <c r="C674" s="118"/>
      <c r="D674" s="118"/>
    </row>
    <row r="675" spans="2:4">
      <c r="B675" s="117"/>
      <c r="C675" s="118"/>
      <c r="D675" s="118"/>
    </row>
    <row r="676" spans="2:4">
      <c r="B676" s="117"/>
      <c r="C676" s="118"/>
      <c r="D676" s="118"/>
    </row>
    <row r="677" spans="2:4">
      <c r="B677" s="117"/>
      <c r="C677" s="118"/>
      <c r="D677" s="118"/>
    </row>
    <row r="678" spans="2:4">
      <c r="B678" s="117"/>
      <c r="C678" s="118"/>
      <c r="D678" s="118"/>
    </row>
    <row r="679" spans="2:4">
      <c r="B679" s="117"/>
      <c r="C679" s="118"/>
      <c r="D679" s="118"/>
    </row>
    <row r="680" spans="2:4">
      <c r="B680" s="117"/>
      <c r="C680" s="118"/>
      <c r="D680" s="118"/>
    </row>
    <row r="681" spans="2:4">
      <c r="B681" s="117"/>
      <c r="C681" s="118"/>
      <c r="D681" s="118"/>
    </row>
    <row r="682" spans="2:4">
      <c r="B682" s="117"/>
      <c r="C682" s="118"/>
      <c r="D682" s="118"/>
    </row>
    <row r="683" spans="2:4">
      <c r="B683" s="117"/>
      <c r="C683" s="118"/>
      <c r="D683" s="118"/>
    </row>
    <row r="684" spans="2:4">
      <c r="B684" s="117"/>
      <c r="C684" s="118"/>
      <c r="D684" s="118"/>
    </row>
    <row r="685" spans="2:4">
      <c r="B685" s="117"/>
      <c r="C685" s="118"/>
      <c r="D685" s="118"/>
    </row>
    <row r="686" spans="2:4">
      <c r="B686" s="117"/>
      <c r="C686" s="118"/>
      <c r="D686" s="118"/>
    </row>
    <row r="687" spans="2:4">
      <c r="B687" s="117"/>
      <c r="C687" s="118"/>
      <c r="D687" s="118"/>
    </row>
    <row r="688" spans="2:4">
      <c r="B688" s="117"/>
      <c r="C688" s="118"/>
      <c r="D688" s="118"/>
    </row>
    <row r="689" spans="2:4">
      <c r="B689" s="117"/>
      <c r="C689" s="118"/>
      <c r="D689" s="118"/>
    </row>
    <row r="690" spans="2:4">
      <c r="B690" s="117"/>
      <c r="C690" s="118"/>
      <c r="D690" s="118"/>
    </row>
    <row r="691" spans="2:4">
      <c r="B691" s="117"/>
      <c r="C691" s="118"/>
      <c r="D691" s="118"/>
    </row>
    <row r="692" spans="2:4">
      <c r="B692" s="117"/>
      <c r="C692" s="118"/>
      <c r="D692" s="118"/>
    </row>
    <row r="693" spans="2:4">
      <c r="B693" s="117"/>
      <c r="C693" s="118"/>
      <c r="D693" s="118"/>
    </row>
    <row r="694" spans="2:4">
      <c r="B694" s="117"/>
      <c r="C694" s="118"/>
      <c r="D694" s="118"/>
    </row>
    <row r="695" spans="2:4">
      <c r="B695" s="117"/>
      <c r="C695" s="118"/>
      <c r="D695" s="118"/>
    </row>
    <row r="696" spans="2:4">
      <c r="B696" s="117"/>
      <c r="C696" s="118"/>
      <c r="D696" s="118"/>
    </row>
    <row r="697" spans="2:4">
      <c r="B697" s="117"/>
      <c r="C697" s="118"/>
      <c r="D697" s="118"/>
    </row>
    <row r="698" spans="2:4">
      <c r="B698" s="117"/>
      <c r="C698" s="118"/>
      <c r="D698" s="118"/>
    </row>
    <row r="699" spans="2:4">
      <c r="B699" s="117"/>
      <c r="C699" s="118"/>
      <c r="D699" s="118"/>
    </row>
    <row r="700" spans="2:4">
      <c r="B700" s="117"/>
      <c r="C700" s="118"/>
      <c r="D700" s="118"/>
    </row>
    <row r="701" spans="2:4">
      <c r="B701" s="117"/>
      <c r="C701" s="118"/>
      <c r="D701" s="118"/>
    </row>
    <row r="702" spans="2:4">
      <c r="B702" s="117"/>
      <c r="C702" s="118"/>
      <c r="D702" s="118"/>
    </row>
    <row r="703" spans="2:4">
      <c r="B703" s="117"/>
      <c r="C703" s="118"/>
      <c r="D703" s="118"/>
    </row>
    <row r="704" spans="2:4">
      <c r="B704" s="117"/>
      <c r="C704" s="118"/>
      <c r="D704" s="118"/>
    </row>
    <row r="705" spans="2:4">
      <c r="B705" s="117"/>
      <c r="C705" s="118"/>
      <c r="D705" s="118"/>
    </row>
    <row r="706" spans="2:4">
      <c r="B706" s="117"/>
      <c r="C706" s="118"/>
      <c r="D706" s="118"/>
    </row>
    <row r="707" spans="2:4">
      <c r="B707" s="117"/>
      <c r="C707" s="118"/>
      <c r="D707" s="118"/>
    </row>
    <row r="708" spans="2:4">
      <c r="B708" s="117"/>
      <c r="C708" s="118"/>
      <c r="D708" s="118"/>
    </row>
    <row r="709" spans="2:4">
      <c r="B709" s="117"/>
      <c r="C709" s="118"/>
      <c r="D709" s="118"/>
    </row>
    <row r="710" spans="2:4">
      <c r="B710" s="117"/>
      <c r="C710" s="118"/>
      <c r="D710" s="118"/>
    </row>
    <row r="711" spans="2:4">
      <c r="B711" s="117"/>
      <c r="C711" s="118"/>
      <c r="D711" s="118"/>
    </row>
    <row r="712" spans="2:4">
      <c r="B712" s="117"/>
      <c r="C712" s="118"/>
      <c r="D712" s="118"/>
    </row>
    <row r="713" spans="2:4">
      <c r="B713" s="117"/>
      <c r="C713" s="118"/>
      <c r="D713" s="118"/>
    </row>
    <row r="714" spans="2:4">
      <c r="B714" s="117"/>
      <c r="C714" s="118"/>
      <c r="D714" s="118"/>
    </row>
    <row r="715" spans="2:4">
      <c r="B715" s="117"/>
      <c r="C715" s="118"/>
      <c r="D715" s="118"/>
    </row>
    <row r="716" spans="2:4">
      <c r="B716" s="117"/>
      <c r="C716" s="118"/>
      <c r="D716" s="118"/>
    </row>
    <row r="717" spans="2:4">
      <c r="B717" s="117"/>
      <c r="C717" s="118"/>
      <c r="D717" s="118"/>
    </row>
    <row r="718" spans="2:4">
      <c r="B718" s="117"/>
      <c r="C718" s="118"/>
      <c r="D718" s="118"/>
    </row>
    <row r="719" spans="2:4">
      <c r="B719" s="117"/>
      <c r="C719" s="118"/>
      <c r="D719" s="118"/>
    </row>
    <row r="720" spans="2:4">
      <c r="B720" s="117"/>
      <c r="C720" s="118"/>
      <c r="D720" s="118"/>
    </row>
    <row r="721" spans="2:4">
      <c r="B721" s="117"/>
      <c r="C721" s="118"/>
      <c r="D721" s="118"/>
    </row>
    <row r="722" spans="2:4">
      <c r="B722" s="117"/>
      <c r="C722" s="118"/>
      <c r="D722" s="118"/>
    </row>
    <row r="723" spans="2:4">
      <c r="B723" s="117"/>
      <c r="C723" s="118"/>
      <c r="D723" s="118"/>
    </row>
    <row r="724" spans="2:4">
      <c r="B724" s="117"/>
      <c r="C724" s="118"/>
      <c r="D724" s="118"/>
    </row>
    <row r="725" spans="2:4">
      <c r="B725" s="117"/>
      <c r="C725" s="118"/>
      <c r="D725" s="118"/>
    </row>
    <row r="726" spans="2:4">
      <c r="B726" s="117"/>
      <c r="C726" s="118"/>
      <c r="D726" s="118"/>
    </row>
    <row r="727" spans="2:4">
      <c r="B727" s="117"/>
      <c r="C727" s="118"/>
      <c r="D727" s="118"/>
    </row>
    <row r="728" spans="2:4">
      <c r="B728" s="117"/>
      <c r="C728" s="118"/>
      <c r="D728" s="118"/>
    </row>
    <row r="729" spans="2:4">
      <c r="B729" s="117"/>
      <c r="C729" s="118"/>
      <c r="D729" s="118"/>
    </row>
    <row r="730" spans="2:4">
      <c r="B730" s="117"/>
      <c r="C730" s="118"/>
      <c r="D730" s="118"/>
    </row>
    <row r="731" spans="2:4">
      <c r="B731" s="117"/>
      <c r="C731" s="118"/>
      <c r="D731" s="118"/>
    </row>
    <row r="732" spans="2:4">
      <c r="B732" s="117"/>
      <c r="C732" s="118"/>
      <c r="D732" s="118"/>
    </row>
    <row r="733" spans="2:4">
      <c r="B733" s="117"/>
      <c r="C733" s="118"/>
      <c r="D733" s="118"/>
    </row>
    <row r="734" spans="2:4">
      <c r="B734" s="117"/>
      <c r="C734" s="118"/>
      <c r="D734" s="118"/>
    </row>
    <row r="735" spans="2:4">
      <c r="B735" s="117"/>
      <c r="C735" s="118"/>
      <c r="D735" s="118"/>
    </row>
    <row r="736" spans="2:4">
      <c r="B736" s="117"/>
      <c r="C736" s="118"/>
      <c r="D736" s="118"/>
    </row>
    <row r="737" spans="2:4">
      <c r="B737" s="117"/>
      <c r="C737" s="118"/>
      <c r="D737" s="118"/>
    </row>
    <row r="738" spans="2:4">
      <c r="B738" s="117"/>
      <c r="C738" s="118"/>
      <c r="D738" s="118"/>
    </row>
    <row r="739" spans="2:4">
      <c r="B739" s="117"/>
      <c r="C739" s="118"/>
      <c r="D739" s="118"/>
    </row>
    <row r="740" spans="2:4">
      <c r="B740" s="117"/>
      <c r="C740" s="118"/>
      <c r="D740" s="118"/>
    </row>
    <row r="741" spans="2:4">
      <c r="B741" s="117"/>
      <c r="C741" s="118"/>
      <c r="D741" s="118"/>
    </row>
    <row r="742" spans="2:4">
      <c r="B742" s="117"/>
      <c r="C742" s="118"/>
      <c r="D742" s="118"/>
    </row>
    <row r="743" spans="2:4">
      <c r="B743" s="117"/>
      <c r="C743" s="118"/>
      <c r="D743" s="118"/>
    </row>
    <row r="744" spans="2:4">
      <c r="B744" s="117"/>
      <c r="C744" s="118"/>
      <c r="D744" s="118"/>
    </row>
    <row r="745" spans="2:4">
      <c r="B745" s="117"/>
      <c r="C745" s="118"/>
      <c r="D745" s="118"/>
    </row>
    <row r="746" spans="2:4">
      <c r="B746" s="117"/>
      <c r="C746" s="118"/>
      <c r="D746" s="118"/>
    </row>
    <row r="747" spans="2:4">
      <c r="B747" s="117"/>
      <c r="C747" s="118"/>
      <c r="D747" s="118"/>
    </row>
    <row r="748" spans="2:4">
      <c r="B748" s="117"/>
      <c r="C748" s="118"/>
      <c r="D748" s="118"/>
    </row>
    <row r="749" spans="2:4">
      <c r="B749" s="117"/>
      <c r="C749" s="118"/>
      <c r="D749" s="118"/>
    </row>
    <row r="750" spans="2:4">
      <c r="B750" s="117"/>
      <c r="C750" s="118"/>
      <c r="D750" s="118"/>
    </row>
    <row r="751" spans="2:4">
      <c r="B751" s="117"/>
      <c r="C751" s="118"/>
      <c r="D751" s="118"/>
    </row>
    <row r="752" spans="2:4">
      <c r="B752" s="117"/>
      <c r="C752" s="118"/>
      <c r="D752" s="118"/>
    </row>
    <row r="753" spans="2:4">
      <c r="B753" s="117"/>
      <c r="C753" s="118"/>
      <c r="D753" s="118"/>
    </row>
    <row r="754" spans="2:4">
      <c r="B754" s="117"/>
      <c r="C754" s="118"/>
      <c r="D754" s="118"/>
    </row>
    <row r="755" spans="2:4">
      <c r="B755" s="117"/>
      <c r="C755" s="118"/>
      <c r="D755" s="118"/>
    </row>
    <row r="756" spans="2:4">
      <c r="B756" s="117"/>
      <c r="C756" s="118"/>
      <c r="D756" s="118"/>
    </row>
    <row r="757" spans="2:4">
      <c r="B757" s="117"/>
      <c r="C757" s="118"/>
      <c r="D757" s="118"/>
    </row>
    <row r="758" spans="2:4">
      <c r="B758" s="117"/>
      <c r="C758" s="118"/>
      <c r="D758" s="118"/>
    </row>
    <row r="759" spans="2:4">
      <c r="B759" s="117"/>
      <c r="C759" s="118"/>
      <c r="D759" s="118"/>
    </row>
    <row r="760" spans="2:4">
      <c r="B760" s="117"/>
      <c r="C760" s="118"/>
      <c r="D760" s="118"/>
    </row>
    <row r="761" spans="2:4">
      <c r="B761" s="117"/>
      <c r="C761" s="118"/>
      <c r="D761" s="118"/>
    </row>
    <row r="762" spans="2:4">
      <c r="B762" s="117"/>
      <c r="C762" s="118"/>
      <c r="D762" s="118"/>
    </row>
    <row r="763" spans="2:4">
      <c r="B763" s="117"/>
      <c r="C763" s="118"/>
      <c r="D763" s="118"/>
    </row>
    <row r="764" spans="2:4">
      <c r="B764" s="117"/>
      <c r="C764" s="118"/>
      <c r="D764" s="118"/>
    </row>
    <row r="765" spans="2:4">
      <c r="B765" s="117"/>
      <c r="C765" s="118"/>
      <c r="D765" s="118"/>
    </row>
    <row r="766" spans="2:4">
      <c r="B766" s="117"/>
      <c r="C766" s="118"/>
      <c r="D766" s="118"/>
    </row>
    <row r="767" spans="2:4">
      <c r="B767" s="117"/>
      <c r="C767" s="118"/>
      <c r="D767" s="118"/>
    </row>
    <row r="768" spans="2:4">
      <c r="B768" s="117"/>
      <c r="C768" s="118"/>
      <c r="D768" s="118"/>
    </row>
    <row r="769" spans="2:4">
      <c r="B769" s="117"/>
      <c r="C769" s="118"/>
      <c r="D769" s="118"/>
    </row>
    <row r="770" spans="2:4">
      <c r="B770" s="117"/>
      <c r="C770" s="118"/>
      <c r="D770" s="118"/>
    </row>
    <row r="771" spans="2:4">
      <c r="B771" s="117"/>
      <c r="C771" s="118"/>
      <c r="D771" s="118"/>
    </row>
    <row r="772" spans="2:4">
      <c r="B772" s="117"/>
      <c r="C772" s="118"/>
      <c r="D772" s="118"/>
    </row>
    <row r="773" spans="2:4">
      <c r="B773" s="117"/>
      <c r="C773" s="118"/>
      <c r="D773" s="118"/>
    </row>
    <row r="774" spans="2:4">
      <c r="B774" s="117"/>
      <c r="C774" s="118"/>
      <c r="D774" s="118"/>
    </row>
    <row r="775" spans="2:4">
      <c r="B775" s="117"/>
      <c r="C775" s="118"/>
      <c r="D775" s="118"/>
    </row>
    <row r="776" spans="2:4">
      <c r="B776" s="117"/>
      <c r="C776" s="118"/>
      <c r="D776" s="118"/>
    </row>
    <row r="777" spans="2:4">
      <c r="B777" s="117"/>
      <c r="C777" s="118"/>
      <c r="D777" s="118"/>
    </row>
    <row r="778" spans="2:4">
      <c r="B778" s="117"/>
      <c r="C778" s="118"/>
      <c r="D778" s="118"/>
    </row>
    <row r="779" spans="2:4">
      <c r="B779" s="117"/>
      <c r="C779" s="118"/>
      <c r="D779" s="118"/>
    </row>
    <row r="780" spans="2:4">
      <c r="B780" s="117"/>
      <c r="C780" s="118"/>
      <c r="D780" s="118"/>
    </row>
    <row r="781" spans="2:4">
      <c r="B781" s="117"/>
      <c r="C781" s="118"/>
      <c r="D781" s="118"/>
    </row>
    <row r="782" spans="2:4">
      <c r="B782" s="117"/>
      <c r="C782" s="118"/>
      <c r="D782" s="118"/>
    </row>
    <row r="783" spans="2:4">
      <c r="B783" s="117"/>
      <c r="C783" s="118"/>
      <c r="D783" s="118"/>
    </row>
    <row r="784" spans="2:4">
      <c r="B784" s="117"/>
      <c r="C784" s="118"/>
      <c r="D784" s="118"/>
    </row>
    <row r="785" spans="2:4">
      <c r="B785" s="117"/>
      <c r="C785" s="118"/>
      <c r="D785" s="118"/>
    </row>
    <row r="786" spans="2:4">
      <c r="B786" s="117"/>
      <c r="C786" s="118"/>
      <c r="D786" s="118"/>
    </row>
    <row r="787" spans="2:4">
      <c r="B787" s="117"/>
      <c r="C787" s="118"/>
      <c r="D787" s="118"/>
    </row>
    <row r="788" spans="2:4">
      <c r="B788" s="117"/>
      <c r="C788" s="118"/>
      <c r="D788" s="118"/>
    </row>
    <row r="789" spans="2:4">
      <c r="B789" s="117"/>
      <c r="C789" s="118"/>
      <c r="D789" s="118"/>
    </row>
    <row r="790" spans="2:4">
      <c r="B790" s="117"/>
      <c r="C790" s="118"/>
      <c r="D790" s="118"/>
    </row>
    <row r="791" spans="2:4">
      <c r="B791" s="117"/>
      <c r="C791" s="118"/>
      <c r="D791" s="118"/>
    </row>
    <row r="792" spans="2:4">
      <c r="B792" s="117"/>
      <c r="C792" s="118"/>
      <c r="D792" s="118"/>
    </row>
    <row r="793" spans="2:4">
      <c r="B793" s="117"/>
      <c r="C793" s="118"/>
      <c r="D793" s="118"/>
    </row>
    <row r="794" spans="2:4">
      <c r="B794" s="117"/>
      <c r="C794" s="118"/>
      <c r="D794" s="118"/>
    </row>
    <row r="795" spans="2:4">
      <c r="B795" s="117"/>
      <c r="C795" s="118"/>
      <c r="D795" s="118"/>
    </row>
    <row r="796" spans="2:4">
      <c r="B796" s="117"/>
      <c r="C796" s="118"/>
      <c r="D796" s="118"/>
    </row>
    <row r="797" spans="2:4">
      <c r="B797" s="117"/>
      <c r="C797" s="118"/>
      <c r="D797" s="118"/>
    </row>
    <row r="798" spans="2:4">
      <c r="B798" s="117"/>
      <c r="C798" s="118"/>
      <c r="D798" s="118"/>
    </row>
    <row r="799" spans="2:4">
      <c r="B799" s="117"/>
      <c r="C799" s="118"/>
      <c r="D799" s="118"/>
    </row>
    <row r="800" spans="2:4">
      <c r="B800" s="117"/>
      <c r="C800" s="118"/>
      <c r="D800" s="118"/>
    </row>
    <row r="801" spans="2:4">
      <c r="B801" s="117"/>
      <c r="C801" s="118"/>
      <c r="D801" s="118"/>
    </row>
    <row r="802" spans="2:4">
      <c r="B802" s="117"/>
      <c r="C802" s="118"/>
      <c r="D802" s="118"/>
    </row>
    <row r="803" spans="2:4">
      <c r="B803" s="117"/>
      <c r="C803" s="118"/>
      <c r="D803" s="118"/>
    </row>
    <row r="804" spans="2:4">
      <c r="B804" s="117"/>
      <c r="C804" s="118"/>
      <c r="D804" s="118"/>
    </row>
    <row r="805" spans="2:4">
      <c r="B805" s="117"/>
      <c r="C805" s="118"/>
      <c r="D805" s="118"/>
    </row>
    <row r="806" spans="2:4">
      <c r="B806" s="117"/>
      <c r="C806" s="118"/>
      <c r="D806" s="118"/>
    </row>
    <row r="807" spans="2:4">
      <c r="B807" s="117"/>
      <c r="C807" s="118"/>
      <c r="D807" s="118"/>
    </row>
    <row r="808" spans="2:4">
      <c r="B808" s="117"/>
      <c r="C808" s="118"/>
      <c r="D808" s="118"/>
    </row>
    <row r="809" spans="2:4">
      <c r="B809" s="117"/>
      <c r="C809" s="118"/>
      <c r="D809" s="118"/>
    </row>
    <row r="810" spans="2:4">
      <c r="B810" s="117"/>
      <c r="C810" s="118"/>
      <c r="D810" s="118"/>
    </row>
    <row r="811" spans="2:4">
      <c r="B811" s="117"/>
      <c r="C811" s="118"/>
      <c r="D811" s="118"/>
    </row>
    <row r="812" spans="2:4">
      <c r="B812" s="117"/>
      <c r="C812" s="118"/>
      <c r="D812" s="118"/>
    </row>
    <row r="813" spans="2:4">
      <c r="B813" s="117"/>
      <c r="C813" s="118"/>
      <c r="D813" s="118"/>
    </row>
    <row r="814" spans="2:4">
      <c r="B814" s="117"/>
      <c r="C814" s="118"/>
      <c r="D814" s="118"/>
    </row>
    <row r="815" spans="2:4">
      <c r="B815" s="117"/>
      <c r="C815" s="118"/>
      <c r="D815" s="118"/>
    </row>
    <row r="816" spans="2:4">
      <c r="B816" s="117"/>
      <c r="C816" s="118"/>
      <c r="D816" s="118"/>
    </row>
    <row r="817" spans="2:4">
      <c r="B817" s="117"/>
      <c r="C817" s="118"/>
      <c r="D817" s="118"/>
    </row>
    <row r="818" spans="2:4">
      <c r="B818" s="117"/>
      <c r="C818" s="118"/>
      <c r="D818" s="118"/>
    </row>
    <row r="819" spans="2:4">
      <c r="B819" s="117"/>
      <c r="C819" s="118"/>
      <c r="D819" s="118"/>
    </row>
    <row r="820" spans="2:4">
      <c r="B820" s="117"/>
      <c r="C820" s="118"/>
      <c r="D820" s="118"/>
    </row>
    <row r="821" spans="2:4">
      <c r="B821" s="117"/>
      <c r="C821" s="118"/>
      <c r="D821" s="118"/>
    </row>
    <row r="822" spans="2:4">
      <c r="B822" s="117"/>
      <c r="C822" s="118"/>
      <c r="D822" s="118"/>
    </row>
    <row r="823" spans="2:4">
      <c r="B823" s="117"/>
      <c r="C823" s="118"/>
      <c r="D823" s="118"/>
    </row>
    <row r="824" spans="2:4">
      <c r="B824" s="117"/>
      <c r="C824" s="118"/>
      <c r="D824" s="118"/>
    </row>
    <row r="825" spans="2:4">
      <c r="B825" s="117"/>
      <c r="C825" s="118"/>
      <c r="D825" s="118"/>
    </row>
    <row r="826" spans="2:4">
      <c r="B826" s="117"/>
      <c r="C826" s="118"/>
      <c r="D826" s="118"/>
    </row>
    <row r="827" spans="2:4">
      <c r="B827" s="117"/>
      <c r="C827" s="118"/>
      <c r="D827" s="118"/>
    </row>
    <row r="828" spans="2:4">
      <c r="B828" s="117"/>
      <c r="C828" s="118"/>
      <c r="D828" s="118"/>
    </row>
    <row r="829" spans="2:4">
      <c r="B829" s="117"/>
      <c r="C829" s="118"/>
      <c r="D829" s="118"/>
    </row>
    <row r="830" spans="2:4">
      <c r="B830" s="117"/>
      <c r="C830" s="118"/>
      <c r="D830" s="118"/>
    </row>
    <row r="831" spans="2:4">
      <c r="B831" s="117"/>
      <c r="C831" s="118"/>
      <c r="D831" s="118"/>
    </row>
    <row r="832" spans="2:4">
      <c r="B832" s="117"/>
      <c r="C832" s="118"/>
      <c r="D832" s="118"/>
    </row>
    <row r="833" spans="2:4">
      <c r="B833" s="117"/>
      <c r="C833" s="118"/>
      <c r="D833" s="118"/>
    </row>
    <row r="834" spans="2:4">
      <c r="B834" s="117"/>
      <c r="C834" s="118"/>
      <c r="D834" s="118"/>
    </row>
    <row r="835" spans="2:4">
      <c r="B835" s="117"/>
      <c r="C835" s="118"/>
      <c r="D835" s="118"/>
    </row>
    <row r="836" spans="2:4">
      <c r="B836" s="117"/>
      <c r="C836" s="118"/>
      <c r="D836" s="118"/>
    </row>
    <row r="837" spans="2:4">
      <c r="B837" s="117"/>
      <c r="C837" s="118"/>
      <c r="D837" s="118"/>
    </row>
    <row r="838" spans="2:4">
      <c r="B838" s="117"/>
      <c r="C838" s="118"/>
      <c r="D838" s="118"/>
    </row>
    <row r="839" spans="2:4">
      <c r="B839" s="117"/>
      <c r="C839" s="118"/>
      <c r="D839" s="118"/>
    </row>
    <row r="840" spans="2:4">
      <c r="B840" s="117"/>
      <c r="C840" s="118"/>
      <c r="D840" s="118"/>
    </row>
    <row r="841" spans="2:4">
      <c r="B841" s="117"/>
      <c r="C841" s="118"/>
      <c r="D841" s="118"/>
    </row>
    <row r="842" spans="2:4">
      <c r="B842" s="117"/>
      <c r="C842" s="118"/>
      <c r="D842" s="118"/>
    </row>
    <row r="843" spans="2:4">
      <c r="B843" s="117"/>
      <c r="C843" s="118"/>
      <c r="D843" s="118"/>
    </row>
    <row r="844" spans="2:4">
      <c r="B844" s="117"/>
      <c r="C844" s="118"/>
      <c r="D844" s="118"/>
    </row>
    <row r="845" spans="2:4">
      <c r="B845" s="117"/>
      <c r="C845" s="118"/>
      <c r="D845" s="118"/>
    </row>
    <row r="846" spans="2:4">
      <c r="B846" s="117"/>
      <c r="C846" s="118"/>
      <c r="D846" s="118"/>
    </row>
    <row r="847" spans="2:4">
      <c r="B847" s="117"/>
      <c r="C847" s="118"/>
      <c r="D847" s="118"/>
    </row>
    <row r="848" spans="2:4">
      <c r="B848" s="117"/>
      <c r="C848" s="118"/>
      <c r="D848" s="118"/>
    </row>
    <row r="849" spans="2:4">
      <c r="B849" s="117"/>
      <c r="C849" s="118"/>
      <c r="D849" s="118"/>
    </row>
    <row r="850" spans="2:4">
      <c r="B850" s="117"/>
      <c r="C850" s="118"/>
      <c r="D850" s="118"/>
    </row>
    <row r="851" spans="2:4">
      <c r="B851" s="117"/>
      <c r="C851" s="118"/>
      <c r="D851" s="118"/>
    </row>
    <row r="852" spans="2:4">
      <c r="B852" s="117"/>
      <c r="C852" s="118"/>
      <c r="D852" s="118"/>
    </row>
    <row r="853" spans="2:4">
      <c r="B853" s="117"/>
      <c r="C853" s="118"/>
      <c r="D853" s="118"/>
    </row>
    <row r="854" spans="2:4">
      <c r="B854" s="117"/>
      <c r="C854" s="118"/>
      <c r="D854" s="118"/>
    </row>
    <row r="855" spans="2:4">
      <c r="B855" s="117"/>
      <c r="C855" s="118"/>
      <c r="D855" s="118"/>
    </row>
    <row r="856" spans="2:4">
      <c r="B856" s="117"/>
      <c r="C856" s="118"/>
      <c r="D856" s="118"/>
    </row>
    <row r="857" spans="2:4">
      <c r="B857" s="117"/>
      <c r="C857" s="118"/>
      <c r="D857" s="118"/>
    </row>
    <row r="858" spans="2:4">
      <c r="B858" s="117"/>
      <c r="C858" s="118"/>
      <c r="D858" s="118"/>
    </row>
    <row r="859" spans="2:4">
      <c r="B859" s="117"/>
      <c r="C859" s="118"/>
      <c r="D859" s="118"/>
    </row>
    <row r="860" spans="2:4">
      <c r="B860" s="117"/>
      <c r="C860" s="118"/>
      <c r="D860" s="118"/>
    </row>
    <row r="861" spans="2:4">
      <c r="B861" s="117"/>
      <c r="C861" s="118"/>
      <c r="D861" s="118"/>
    </row>
    <row r="862" spans="2:4">
      <c r="B862" s="117"/>
      <c r="C862" s="118"/>
      <c r="D862" s="118"/>
    </row>
    <row r="863" spans="2:4">
      <c r="B863" s="117"/>
      <c r="C863" s="118"/>
      <c r="D863" s="118"/>
    </row>
    <row r="864" spans="2:4">
      <c r="B864" s="117"/>
      <c r="C864" s="118"/>
      <c r="D864" s="118"/>
    </row>
    <row r="865" spans="2:4">
      <c r="B865" s="117"/>
      <c r="C865" s="118"/>
      <c r="D865" s="118"/>
    </row>
    <row r="866" spans="2:4">
      <c r="B866" s="117"/>
      <c r="C866" s="118"/>
      <c r="D866" s="118"/>
    </row>
    <row r="867" spans="2:4">
      <c r="B867" s="117"/>
      <c r="C867" s="118"/>
      <c r="D867" s="118"/>
    </row>
    <row r="868" spans="2:4">
      <c r="B868" s="117"/>
      <c r="C868" s="118"/>
      <c r="D868" s="118"/>
    </row>
    <row r="869" spans="2:4">
      <c r="B869" s="117"/>
      <c r="C869" s="118"/>
      <c r="D869" s="118"/>
    </row>
    <row r="870" spans="2:4">
      <c r="B870" s="117"/>
      <c r="C870" s="118"/>
      <c r="D870" s="118"/>
    </row>
    <row r="871" spans="2:4">
      <c r="B871" s="117"/>
      <c r="C871" s="118"/>
      <c r="D871" s="118"/>
    </row>
    <row r="872" spans="2:4">
      <c r="B872" s="117"/>
      <c r="C872" s="118"/>
      <c r="D872" s="118"/>
    </row>
    <row r="873" spans="2:4">
      <c r="B873" s="117"/>
      <c r="C873" s="118"/>
      <c r="D873" s="118"/>
    </row>
    <row r="874" spans="2:4">
      <c r="B874" s="117"/>
      <c r="C874" s="118"/>
      <c r="D874" s="118"/>
    </row>
    <row r="875" spans="2:4">
      <c r="B875" s="117"/>
      <c r="C875" s="118"/>
      <c r="D875" s="118"/>
    </row>
    <row r="876" spans="2:4">
      <c r="B876" s="117"/>
      <c r="C876" s="118"/>
      <c r="D876" s="118"/>
    </row>
    <row r="877" spans="2:4">
      <c r="B877" s="117"/>
      <c r="C877" s="118"/>
      <c r="D877" s="118"/>
    </row>
    <row r="878" spans="2:4">
      <c r="B878" s="117"/>
      <c r="C878" s="118"/>
      <c r="D878" s="118"/>
    </row>
    <row r="879" spans="2:4">
      <c r="B879" s="117"/>
      <c r="C879" s="118"/>
      <c r="D879" s="118"/>
    </row>
    <row r="880" spans="2:4">
      <c r="B880" s="117"/>
      <c r="C880" s="118"/>
      <c r="D880" s="118"/>
    </row>
    <row r="881" spans="2:4">
      <c r="B881" s="117"/>
      <c r="C881" s="118"/>
      <c r="D881" s="118"/>
    </row>
    <row r="882" spans="2:4">
      <c r="B882" s="117"/>
      <c r="C882" s="118"/>
      <c r="D882" s="118"/>
    </row>
    <row r="883" spans="2:4">
      <c r="B883" s="117"/>
      <c r="C883" s="118"/>
      <c r="D883" s="118"/>
    </row>
    <row r="884" spans="2:4">
      <c r="B884" s="117"/>
      <c r="C884" s="118"/>
      <c r="D884" s="118"/>
    </row>
    <row r="885" spans="2:4">
      <c r="B885" s="117"/>
      <c r="C885" s="118"/>
      <c r="D885" s="118"/>
    </row>
    <row r="886" spans="2:4">
      <c r="B886" s="117"/>
      <c r="C886" s="118"/>
      <c r="D886" s="118"/>
    </row>
    <row r="887" spans="2:4">
      <c r="B887" s="117"/>
      <c r="C887" s="118"/>
      <c r="D887" s="118"/>
    </row>
    <row r="888" spans="2:4">
      <c r="B888" s="117"/>
      <c r="C888" s="118"/>
      <c r="D888" s="118"/>
    </row>
    <row r="889" spans="2:4">
      <c r="B889" s="117"/>
      <c r="C889" s="118"/>
      <c r="D889" s="118"/>
    </row>
    <row r="890" spans="2:4">
      <c r="B890" s="117"/>
      <c r="C890" s="118"/>
      <c r="D890" s="118"/>
    </row>
    <row r="891" spans="2:4">
      <c r="B891" s="117"/>
      <c r="C891" s="118"/>
      <c r="D891" s="118"/>
    </row>
    <row r="892" spans="2:4">
      <c r="B892" s="117"/>
      <c r="C892" s="118"/>
      <c r="D892" s="118"/>
    </row>
    <row r="893" spans="2:4">
      <c r="B893" s="117"/>
      <c r="C893" s="118"/>
      <c r="D893" s="118"/>
    </row>
    <row r="894" spans="2:4">
      <c r="B894" s="117"/>
      <c r="C894" s="118"/>
      <c r="D894" s="118"/>
    </row>
    <row r="895" spans="2:4">
      <c r="B895" s="117"/>
      <c r="C895" s="118"/>
      <c r="D895" s="118"/>
    </row>
    <row r="896" spans="2:4">
      <c r="B896" s="117"/>
      <c r="C896" s="118"/>
      <c r="D896" s="118"/>
    </row>
    <row r="897" spans="2:4">
      <c r="B897" s="117"/>
      <c r="C897" s="118"/>
      <c r="D897" s="118"/>
    </row>
    <row r="898" spans="2:4">
      <c r="B898" s="117"/>
      <c r="C898" s="118"/>
      <c r="D898" s="118"/>
    </row>
    <row r="899" spans="2:4">
      <c r="B899" s="117"/>
      <c r="C899" s="118"/>
      <c r="D899" s="118"/>
    </row>
    <row r="900" spans="2:4">
      <c r="B900" s="117"/>
      <c r="C900" s="118"/>
      <c r="D900" s="118"/>
    </row>
    <row r="901" spans="2:4">
      <c r="B901" s="117"/>
      <c r="C901" s="118"/>
      <c r="D901" s="118"/>
    </row>
    <row r="902" spans="2:4">
      <c r="B902" s="117"/>
      <c r="C902" s="118"/>
      <c r="D902" s="118"/>
    </row>
    <row r="903" spans="2:4">
      <c r="B903" s="117"/>
      <c r="C903" s="118"/>
      <c r="D903" s="118"/>
    </row>
    <row r="904" spans="2:4">
      <c r="B904" s="117"/>
      <c r="C904" s="118"/>
      <c r="D904" s="118"/>
    </row>
    <row r="905" spans="2:4">
      <c r="B905" s="117"/>
      <c r="C905" s="118"/>
      <c r="D905" s="118"/>
    </row>
    <row r="906" spans="2:4">
      <c r="B906" s="117"/>
      <c r="C906" s="118"/>
      <c r="D906" s="118"/>
    </row>
    <row r="907" spans="2:4">
      <c r="B907" s="117"/>
      <c r="C907" s="118"/>
      <c r="D907" s="118"/>
    </row>
    <row r="908" spans="2:4">
      <c r="B908" s="117"/>
      <c r="C908" s="118"/>
      <c r="D908" s="118"/>
    </row>
    <row r="909" spans="2:4">
      <c r="B909" s="117"/>
      <c r="C909" s="118"/>
      <c r="D909" s="118"/>
    </row>
    <row r="910" spans="2:4">
      <c r="B910" s="117"/>
      <c r="C910" s="118"/>
      <c r="D910" s="118"/>
    </row>
    <row r="911" spans="2:4">
      <c r="B911" s="117"/>
      <c r="C911" s="118"/>
      <c r="D911" s="118"/>
    </row>
    <row r="912" spans="2:4">
      <c r="B912" s="117"/>
      <c r="C912" s="118"/>
      <c r="D912" s="118"/>
    </row>
    <row r="913" spans="2:4">
      <c r="B913" s="117"/>
      <c r="C913" s="118"/>
      <c r="D913" s="118"/>
    </row>
    <row r="914" spans="2:4">
      <c r="B914" s="117"/>
      <c r="C914" s="118"/>
      <c r="D914" s="118"/>
    </row>
    <row r="915" spans="2:4">
      <c r="B915" s="117"/>
      <c r="C915" s="118"/>
      <c r="D915" s="118"/>
    </row>
    <row r="916" spans="2:4">
      <c r="B916" s="117"/>
      <c r="C916" s="118"/>
      <c r="D916" s="118"/>
    </row>
    <row r="917" spans="2:4">
      <c r="B917" s="117"/>
      <c r="C917" s="118"/>
      <c r="D917" s="118"/>
    </row>
    <row r="918" spans="2:4">
      <c r="B918" s="117"/>
      <c r="C918" s="118"/>
      <c r="D918" s="118"/>
    </row>
    <row r="919" spans="2:4">
      <c r="B919" s="117"/>
      <c r="C919" s="118"/>
      <c r="D919" s="118"/>
    </row>
    <row r="920" spans="2:4">
      <c r="B920" s="117"/>
      <c r="C920" s="118"/>
      <c r="D920" s="118"/>
    </row>
    <row r="921" spans="2:4">
      <c r="B921" s="117"/>
      <c r="C921" s="118"/>
      <c r="D921" s="118"/>
    </row>
    <row r="922" spans="2:4">
      <c r="B922" s="117"/>
      <c r="C922" s="118"/>
      <c r="D922" s="118"/>
    </row>
    <row r="923" spans="2:4">
      <c r="B923" s="117"/>
      <c r="C923" s="118"/>
      <c r="D923" s="118"/>
    </row>
    <row r="924" spans="2:4">
      <c r="B924" s="117"/>
      <c r="C924" s="118"/>
      <c r="D924" s="118"/>
    </row>
    <row r="925" spans="2:4">
      <c r="B925" s="117"/>
      <c r="C925" s="118"/>
      <c r="D925" s="118"/>
    </row>
    <row r="926" spans="2:4">
      <c r="B926" s="117"/>
      <c r="C926" s="118"/>
      <c r="D926" s="118"/>
    </row>
    <row r="927" spans="2:4">
      <c r="B927" s="117"/>
      <c r="C927" s="118"/>
      <c r="D927" s="118"/>
    </row>
    <row r="928" spans="2:4">
      <c r="B928" s="117"/>
      <c r="C928" s="118"/>
      <c r="D928" s="118"/>
    </row>
    <row r="929" spans="2:4">
      <c r="B929" s="117"/>
      <c r="C929" s="118"/>
      <c r="D929" s="118"/>
    </row>
    <row r="930" spans="2:4">
      <c r="B930" s="117"/>
      <c r="C930" s="118"/>
      <c r="D930" s="118"/>
    </row>
    <row r="931" spans="2:4">
      <c r="B931" s="117"/>
      <c r="C931" s="118"/>
      <c r="D931" s="118"/>
    </row>
    <row r="932" spans="2:4">
      <c r="B932" s="117"/>
      <c r="C932" s="118"/>
      <c r="D932" s="118"/>
    </row>
    <row r="933" spans="2:4">
      <c r="B933" s="117"/>
      <c r="C933" s="118"/>
      <c r="D933" s="118"/>
    </row>
    <row r="934" spans="2:4">
      <c r="B934" s="117"/>
      <c r="C934" s="118"/>
      <c r="D934" s="118"/>
    </row>
    <row r="935" spans="2:4">
      <c r="B935" s="117"/>
      <c r="C935" s="118"/>
      <c r="D935" s="118"/>
    </row>
    <row r="936" spans="2:4">
      <c r="B936" s="117"/>
      <c r="C936" s="118"/>
      <c r="D936" s="118"/>
    </row>
    <row r="937" spans="2:4">
      <c r="B937" s="117"/>
      <c r="C937" s="118"/>
      <c r="D937" s="118"/>
    </row>
    <row r="938" spans="2:4">
      <c r="B938" s="117"/>
      <c r="C938" s="118"/>
      <c r="D938" s="118"/>
    </row>
    <row r="939" spans="2:4">
      <c r="B939" s="117"/>
      <c r="C939" s="118"/>
      <c r="D939" s="118"/>
    </row>
    <row r="940" spans="2:4">
      <c r="B940" s="117"/>
      <c r="C940" s="118"/>
      <c r="D940" s="118"/>
    </row>
    <row r="941" spans="2:4">
      <c r="B941" s="117"/>
      <c r="C941" s="118"/>
      <c r="D941" s="118"/>
    </row>
    <row r="942" spans="2:4">
      <c r="B942" s="117"/>
      <c r="C942" s="118"/>
      <c r="D942" s="118"/>
    </row>
    <row r="943" spans="2:4">
      <c r="B943" s="117"/>
      <c r="C943" s="118"/>
      <c r="D943" s="118"/>
    </row>
    <row r="944" spans="2:4">
      <c r="B944" s="117"/>
      <c r="C944" s="118"/>
      <c r="D944" s="118"/>
    </row>
    <row r="945" spans="2:4">
      <c r="B945" s="117"/>
      <c r="C945" s="118"/>
      <c r="D945" s="118"/>
    </row>
    <row r="946" spans="2:4">
      <c r="B946" s="117"/>
      <c r="C946" s="118"/>
      <c r="D946" s="118"/>
    </row>
    <row r="947" spans="2:4">
      <c r="B947" s="117"/>
      <c r="C947" s="118"/>
      <c r="D947" s="118"/>
    </row>
    <row r="948" spans="2:4">
      <c r="B948" s="117"/>
      <c r="C948" s="118"/>
      <c r="D948" s="118"/>
    </row>
    <row r="949" spans="2:4">
      <c r="B949" s="117"/>
      <c r="C949" s="118"/>
      <c r="D949" s="118"/>
    </row>
    <row r="950" spans="2:4">
      <c r="B950" s="117"/>
      <c r="C950" s="118"/>
      <c r="D950" s="118"/>
    </row>
    <row r="951" spans="2:4">
      <c r="B951" s="117"/>
      <c r="C951" s="118"/>
      <c r="D951" s="118"/>
    </row>
    <row r="952" spans="2:4">
      <c r="B952" s="117"/>
      <c r="C952" s="118"/>
      <c r="D952" s="118"/>
    </row>
    <row r="953" spans="2:4">
      <c r="B953" s="117"/>
      <c r="C953" s="118"/>
      <c r="D953" s="118"/>
    </row>
    <row r="954" spans="2:4">
      <c r="B954" s="117"/>
      <c r="C954" s="118"/>
      <c r="D954" s="118"/>
    </row>
    <row r="955" spans="2:4">
      <c r="B955" s="117"/>
      <c r="C955" s="118"/>
      <c r="D955" s="118"/>
    </row>
    <row r="956" spans="2:4">
      <c r="B956" s="117"/>
      <c r="C956" s="118"/>
      <c r="D956" s="118"/>
    </row>
    <row r="957" spans="2:4">
      <c r="B957" s="117"/>
      <c r="C957" s="118"/>
      <c r="D957" s="118"/>
    </row>
    <row r="958" spans="2:4">
      <c r="B958" s="117"/>
      <c r="C958" s="118"/>
      <c r="D958" s="118"/>
    </row>
    <row r="959" spans="2:4">
      <c r="B959" s="117"/>
      <c r="C959" s="118"/>
      <c r="D959" s="118"/>
    </row>
    <row r="960" spans="2:4">
      <c r="B960" s="117"/>
      <c r="C960" s="118"/>
      <c r="D960" s="118"/>
    </row>
    <row r="961" spans="2:4">
      <c r="B961" s="117"/>
      <c r="C961" s="118"/>
      <c r="D961" s="118"/>
    </row>
    <row r="962" spans="2:4">
      <c r="B962" s="117"/>
      <c r="C962" s="118"/>
      <c r="D962" s="118"/>
    </row>
    <row r="963" spans="2:4">
      <c r="B963" s="117"/>
      <c r="C963" s="118"/>
      <c r="D963" s="118"/>
    </row>
    <row r="964" spans="2:4">
      <c r="B964" s="117"/>
      <c r="C964" s="118"/>
      <c r="D964" s="118"/>
    </row>
    <row r="965" spans="2:4">
      <c r="B965" s="117"/>
      <c r="C965" s="118"/>
      <c r="D965" s="118"/>
    </row>
    <row r="966" spans="2:4">
      <c r="B966" s="117"/>
      <c r="C966" s="118"/>
      <c r="D966" s="118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135</v>
      </c>
      <c r="C1" s="67" t="s" vm="1">
        <v>208</v>
      </c>
    </row>
    <row r="2" spans="2:16">
      <c r="B2" s="46" t="s">
        <v>134</v>
      </c>
      <c r="C2" s="67" t="s">
        <v>209</v>
      </c>
    </row>
    <row r="3" spans="2:16">
      <c r="B3" s="46" t="s">
        <v>136</v>
      </c>
      <c r="C3" s="67" t="s">
        <v>210</v>
      </c>
    </row>
    <row r="4" spans="2:16">
      <c r="B4" s="46" t="s">
        <v>137</v>
      </c>
      <c r="C4" s="67">
        <v>2144</v>
      </c>
    </row>
    <row r="6" spans="2:16" ht="26.25" customHeight="1">
      <c r="B6" s="149" t="s">
        <v>169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78.75">
      <c r="B7" s="21" t="s">
        <v>109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191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193</v>
      </c>
      <c r="M8" s="31" t="s">
        <v>189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5" t="s">
        <v>1698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26">
        <v>0</v>
      </c>
      <c r="N10" s="91"/>
      <c r="O10" s="127">
        <v>0</v>
      </c>
      <c r="P10" s="127">
        <v>0</v>
      </c>
    </row>
    <row r="11" spans="2:16" ht="20.25" customHeight="1">
      <c r="B11" s="121" t="s">
        <v>201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21" t="s">
        <v>105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21" t="s">
        <v>192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135</v>
      </c>
      <c r="C1" s="67" t="s" vm="1">
        <v>208</v>
      </c>
    </row>
    <row r="2" spans="2:16">
      <c r="B2" s="46" t="s">
        <v>134</v>
      </c>
      <c r="C2" s="67" t="s">
        <v>209</v>
      </c>
    </row>
    <row r="3" spans="2:16">
      <c r="B3" s="46" t="s">
        <v>136</v>
      </c>
      <c r="C3" s="67" t="s">
        <v>210</v>
      </c>
    </row>
    <row r="4" spans="2:16">
      <c r="B4" s="46" t="s">
        <v>137</v>
      </c>
      <c r="C4" s="67">
        <v>2144</v>
      </c>
    </row>
    <row r="6" spans="2:16" ht="26.25" customHeight="1">
      <c r="B6" s="149" t="s">
        <v>170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78.75">
      <c r="B7" s="21" t="s">
        <v>109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186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193</v>
      </c>
      <c r="M8" s="31" t="s">
        <v>189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5" t="s">
        <v>1699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26">
        <v>0</v>
      </c>
      <c r="N10" s="91"/>
      <c r="O10" s="127">
        <v>0</v>
      </c>
      <c r="P10" s="127">
        <v>0</v>
      </c>
    </row>
    <row r="11" spans="2:16" ht="20.25" customHeight="1">
      <c r="B11" s="121" t="s">
        <v>201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21" t="s">
        <v>105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21" t="s">
        <v>192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</row>
    <row r="351" spans="2:16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</row>
    <row r="352" spans="2:16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</row>
    <row r="353" spans="2:16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</row>
    <row r="354" spans="2:16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</row>
    <row r="355" spans="2:16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</row>
    <row r="356" spans="2:16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</row>
    <row r="357" spans="2:16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</row>
    <row r="358" spans="2:16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</row>
    <row r="359" spans="2:16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</row>
    <row r="360" spans="2:16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</row>
    <row r="361" spans="2:16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</row>
    <row r="362" spans="2:16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</row>
    <row r="363" spans="2:16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</row>
    <row r="364" spans="2:16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</row>
    <row r="365" spans="2:16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</row>
    <row r="366" spans="2:16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</row>
    <row r="367" spans="2:16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</row>
    <row r="368" spans="2:16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</row>
    <row r="369" spans="2:16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</row>
    <row r="370" spans="2:16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</row>
    <row r="371" spans="2:16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</row>
    <row r="372" spans="2:16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</row>
    <row r="373" spans="2:16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</row>
    <row r="374" spans="2:16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</row>
    <row r="375" spans="2:16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</row>
    <row r="376" spans="2:16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</row>
    <row r="377" spans="2:16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</row>
    <row r="378" spans="2:16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</row>
    <row r="379" spans="2:16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</row>
    <row r="380" spans="2:16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</row>
    <row r="381" spans="2:16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</row>
    <row r="382" spans="2:16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</row>
    <row r="383" spans="2:16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</row>
    <row r="384" spans="2:16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</row>
    <row r="385" spans="2:16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</row>
    <row r="386" spans="2:16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</row>
    <row r="387" spans="2:16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</row>
    <row r="388" spans="2:16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</row>
    <row r="389" spans="2:16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</row>
    <row r="390" spans="2:16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</row>
    <row r="391" spans="2:16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</row>
    <row r="392" spans="2:16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</row>
    <row r="393" spans="2:16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</row>
    <row r="394" spans="2:16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</row>
    <row r="395" spans="2:16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</row>
    <row r="396" spans="2:16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</row>
    <row r="397" spans="2:16">
      <c r="B397" s="128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</row>
    <row r="398" spans="2:16">
      <c r="B398" s="128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</row>
    <row r="399" spans="2:16">
      <c r="B399" s="129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</row>
    <row r="400" spans="2:16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</row>
    <row r="401" spans="2:16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</row>
    <row r="402" spans="2:16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</row>
    <row r="403" spans="2:16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</row>
    <row r="404" spans="2:16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</row>
    <row r="405" spans="2:16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</row>
    <row r="406" spans="2:16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</row>
    <row r="407" spans="2:16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</row>
    <row r="408" spans="2:16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</row>
    <row r="409" spans="2:16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</row>
    <row r="410" spans="2:16">
      <c r="B410" s="117"/>
      <c r="C410" s="117"/>
      <c r="D410" s="11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</row>
    <row r="411" spans="2:16">
      <c r="B411" s="117"/>
      <c r="C411" s="117"/>
      <c r="D411" s="11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5.285156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135</v>
      </c>
      <c r="C1" s="67" t="s" vm="1">
        <v>208</v>
      </c>
    </row>
    <row r="2" spans="2:18">
      <c r="B2" s="46" t="s">
        <v>134</v>
      </c>
      <c r="C2" s="67" t="s">
        <v>209</v>
      </c>
    </row>
    <row r="3" spans="2:18">
      <c r="B3" s="46" t="s">
        <v>136</v>
      </c>
      <c r="C3" s="67" t="s">
        <v>210</v>
      </c>
    </row>
    <row r="4" spans="2:18">
      <c r="B4" s="46" t="s">
        <v>137</v>
      </c>
      <c r="C4" s="67">
        <v>2144</v>
      </c>
    </row>
    <row r="6" spans="2:18" ht="21.75" customHeight="1">
      <c r="B6" s="152" t="s">
        <v>159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8" ht="27.75" customHeight="1">
      <c r="B7" s="155" t="s">
        <v>82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</row>
    <row r="8" spans="2:18" s="3" customFormat="1" ht="66" customHeight="1">
      <c r="B8" s="21" t="s">
        <v>108</v>
      </c>
      <c r="C8" s="29" t="s">
        <v>42</v>
      </c>
      <c r="D8" s="29" t="s">
        <v>112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186</v>
      </c>
      <c r="M8" s="29" t="s">
        <v>185</v>
      </c>
      <c r="N8" s="29" t="s">
        <v>200</v>
      </c>
      <c r="O8" s="29" t="s">
        <v>57</v>
      </c>
      <c r="P8" s="29" t="s">
        <v>188</v>
      </c>
      <c r="Q8" s="29" t="s">
        <v>138</v>
      </c>
      <c r="R8" s="59" t="s">
        <v>140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193</v>
      </c>
      <c r="M9" s="31"/>
      <c r="N9" s="15" t="s">
        <v>189</v>
      </c>
      <c r="O9" s="31" t="s">
        <v>194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9" t="s">
        <v>107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5.8117633186913178</v>
      </c>
      <c r="I11" s="69"/>
      <c r="J11" s="69"/>
      <c r="K11" s="78">
        <v>3.4923230717493724E-2</v>
      </c>
      <c r="L11" s="77"/>
      <c r="M11" s="79"/>
      <c r="N11" s="69"/>
      <c r="O11" s="77">
        <v>69479.07453458602</v>
      </c>
      <c r="P11" s="69"/>
      <c r="Q11" s="78">
        <f>IFERROR(O11/$O$11,0)</f>
        <v>1</v>
      </c>
      <c r="R11" s="78">
        <f>O11/'סכום נכסי הקרן'!$C$42</f>
        <v>0.2652824223364893</v>
      </c>
    </row>
    <row r="12" spans="2:18" ht="22.5" customHeight="1">
      <c r="B12" s="70" t="s">
        <v>181</v>
      </c>
      <c r="C12" s="71"/>
      <c r="D12" s="71"/>
      <c r="E12" s="71"/>
      <c r="F12" s="71"/>
      <c r="G12" s="71"/>
      <c r="H12" s="80">
        <v>5.8057664539563163</v>
      </c>
      <c r="I12" s="71"/>
      <c r="J12" s="71"/>
      <c r="K12" s="81">
        <v>3.4907900345300683E-2</v>
      </c>
      <c r="L12" s="80"/>
      <c r="M12" s="82"/>
      <c r="N12" s="71"/>
      <c r="O12" s="80">
        <v>69440.331037887023</v>
      </c>
      <c r="P12" s="71"/>
      <c r="Q12" s="81">
        <f t="shared" ref="Q12:Q59" si="0">IFERROR(O12/$O$11,0)</f>
        <v>0.99944237172186701</v>
      </c>
      <c r="R12" s="81">
        <f>O12/'סכום נכסי הקרן'!$C$42</f>
        <v>0.2651344933561029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5.2451433707187753</v>
      </c>
      <c r="I13" s="73"/>
      <c r="J13" s="73"/>
      <c r="K13" s="84">
        <v>1.5913937570722035E-2</v>
      </c>
      <c r="L13" s="83"/>
      <c r="M13" s="85"/>
      <c r="N13" s="73"/>
      <c r="O13" s="83">
        <v>23236.364411945004</v>
      </c>
      <c r="P13" s="73"/>
      <c r="Q13" s="84">
        <f t="shared" si="0"/>
        <v>0.3344368727936663</v>
      </c>
      <c r="R13" s="84">
        <f>O13/'סכום נכסי הקרן'!$C$42</f>
        <v>8.8720223733344136E-2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5.2451433707187753</v>
      </c>
      <c r="I14" s="71"/>
      <c r="J14" s="71"/>
      <c r="K14" s="81">
        <v>1.5913937570722035E-2</v>
      </c>
      <c r="L14" s="80"/>
      <c r="M14" s="82"/>
      <c r="N14" s="71"/>
      <c r="O14" s="80">
        <v>23236.364411945004</v>
      </c>
      <c r="P14" s="71"/>
      <c r="Q14" s="81">
        <f t="shared" si="0"/>
        <v>0.3344368727936663</v>
      </c>
      <c r="R14" s="81">
        <f>O14/'סכום נכסי הקרן'!$C$42</f>
        <v>8.8720223733344136E-2</v>
      </c>
    </row>
    <row r="15" spans="2:18">
      <c r="B15" s="75" t="s">
        <v>211</v>
      </c>
      <c r="C15" s="73" t="s">
        <v>212</v>
      </c>
      <c r="D15" s="86" t="s">
        <v>113</v>
      </c>
      <c r="E15" s="73" t="s">
        <v>213</v>
      </c>
      <c r="F15" s="73"/>
      <c r="G15" s="73"/>
      <c r="H15" s="83">
        <v>0.84000000000413455</v>
      </c>
      <c r="I15" s="86" t="s">
        <v>122</v>
      </c>
      <c r="J15" s="87">
        <v>0.04</v>
      </c>
      <c r="K15" s="84">
        <v>2.0299999999927643E-2</v>
      </c>
      <c r="L15" s="83">
        <v>41262.645201000007</v>
      </c>
      <c r="M15" s="85">
        <v>140.66999999999999</v>
      </c>
      <c r="N15" s="73"/>
      <c r="O15" s="83">
        <v>58.044162214000011</v>
      </c>
      <c r="P15" s="84">
        <v>2.9261280313108255E-6</v>
      </c>
      <c r="Q15" s="84">
        <f t="shared" si="0"/>
        <v>8.354193345667865E-4</v>
      </c>
      <c r="R15" s="84">
        <f>O15/'סכום נכסי הקרן'!$C$42</f>
        <v>2.2162206474061512E-4</v>
      </c>
    </row>
    <row r="16" spans="2:18">
      <c r="B16" s="75" t="s">
        <v>214</v>
      </c>
      <c r="C16" s="73" t="s">
        <v>215</v>
      </c>
      <c r="D16" s="86" t="s">
        <v>113</v>
      </c>
      <c r="E16" s="73" t="s">
        <v>213</v>
      </c>
      <c r="F16" s="73"/>
      <c r="G16" s="73"/>
      <c r="H16" s="83">
        <v>3.6300000000007522</v>
      </c>
      <c r="I16" s="86" t="s">
        <v>122</v>
      </c>
      <c r="J16" s="87">
        <v>7.4999999999999997E-3</v>
      </c>
      <c r="K16" s="84">
        <v>1.5600000000001522E-2</v>
      </c>
      <c r="L16" s="83">
        <v>2161724.3523340006</v>
      </c>
      <c r="M16" s="85">
        <v>109.59</v>
      </c>
      <c r="N16" s="73"/>
      <c r="O16" s="83">
        <v>2369.033743594</v>
      </c>
      <c r="P16" s="84">
        <v>1.0323744586251625E-4</v>
      </c>
      <c r="Q16" s="84">
        <f t="shared" si="0"/>
        <v>3.4097082603118403E-2</v>
      </c>
      <c r="R16" s="84">
        <f>O16/'סכום נכסי הקרן'!$C$42</f>
        <v>9.0453566675626207E-3</v>
      </c>
    </row>
    <row r="17" spans="2:18">
      <c r="B17" s="75" t="s">
        <v>216</v>
      </c>
      <c r="C17" s="73" t="s">
        <v>217</v>
      </c>
      <c r="D17" s="86" t="s">
        <v>113</v>
      </c>
      <c r="E17" s="73" t="s">
        <v>213</v>
      </c>
      <c r="F17" s="73"/>
      <c r="G17" s="73"/>
      <c r="H17" s="83">
        <v>5.5999999999995067</v>
      </c>
      <c r="I17" s="86" t="s">
        <v>122</v>
      </c>
      <c r="J17" s="87">
        <v>5.0000000000000001E-3</v>
      </c>
      <c r="K17" s="84">
        <v>1.4999999999997946E-2</v>
      </c>
      <c r="L17" s="83">
        <v>4604310.5491199996</v>
      </c>
      <c r="M17" s="85">
        <v>105.57</v>
      </c>
      <c r="N17" s="73"/>
      <c r="O17" s="83">
        <v>4860.770807154001</v>
      </c>
      <c r="P17" s="84">
        <v>2.2652825345286531E-4</v>
      </c>
      <c r="Q17" s="84">
        <f t="shared" si="0"/>
        <v>6.9960212333201932E-2</v>
      </c>
      <c r="R17" s="84">
        <f>O17/'סכום נכסי הקרן'!$C$42</f>
        <v>1.8559214594926942E-2</v>
      </c>
    </row>
    <row r="18" spans="2:18">
      <c r="B18" s="75" t="s">
        <v>218</v>
      </c>
      <c r="C18" s="73" t="s">
        <v>219</v>
      </c>
      <c r="D18" s="86" t="s">
        <v>113</v>
      </c>
      <c r="E18" s="73" t="s">
        <v>213</v>
      </c>
      <c r="F18" s="73"/>
      <c r="G18" s="73"/>
      <c r="H18" s="83">
        <v>10.430000000006482</v>
      </c>
      <c r="I18" s="86" t="s">
        <v>122</v>
      </c>
      <c r="J18" s="87">
        <v>0.04</v>
      </c>
      <c r="K18" s="84">
        <v>1.4499999999997133E-2</v>
      </c>
      <c r="L18" s="83">
        <v>201636.51645300002</v>
      </c>
      <c r="M18" s="85">
        <v>172.93</v>
      </c>
      <c r="N18" s="73"/>
      <c r="O18" s="83">
        <v>348.69001881800006</v>
      </c>
      <c r="P18" s="84">
        <v>1.2655829885547621E-5</v>
      </c>
      <c r="Q18" s="84">
        <f t="shared" si="0"/>
        <v>5.0186336124040552E-3</v>
      </c>
      <c r="R18" s="84">
        <f>O18/'סכום נכסי הקרן'!$C$42</f>
        <v>1.3313552815178737E-3</v>
      </c>
    </row>
    <row r="19" spans="2:18">
      <c r="B19" s="75" t="s">
        <v>220</v>
      </c>
      <c r="C19" s="73" t="s">
        <v>221</v>
      </c>
      <c r="D19" s="86" t="s">
        <v>113</v>
      </c>
      <c r="E19" s="73" t="s">
        <v>213</v>
      </c>
      <c r="F19" s="73"/>
      <c r="G19" s="73"/>
      <c r="H19" s="83">
        <v>19.370000000014844</v>
      </c>
      <c r="I19" s="86" t="s">
        <v>122</v>
      </c>
      <c r="J19" s="87">
        <v>0.01</v>
      </c>
      <c r="K19" s="84">
        <v>1.6199999999984505E-2</v>
      </c>
      <c r="L19" s="83">
        <v>167764.63349400004</v>
      </c>
      <c r="M19" s="85">
        <v>100.01</v>
      </c>
      <c r="N19" s="73"/>
      <c r="O19" s="83">
        <v>167.78140382300001</v>
      </c>
      <c r="P19" s="84">
        <v>9.2661513291500581E-6</v>
      </c>
      <c r="Q19" s="84">
        <f t="shared" si="0"/>
        <v>2.4148479948373526E-3</v>
      </c>
      <c r="R19" s="84">
        <f>O19/'סכום נכסי הקרן'!$C$42</f>
        <v>6.4061672564486689E-4</v>
      </c>
    </row>
    <row r="20" spans="2:18">
      <c r="B20" s="75" t="s">
        <v>222</v>
      </c>
      <c r="C20" s="73" t="s">
        <v>223</v>
      </c>
      <c r="D20" s="86" t="s">
        <v>113</v>
      </c>
      <c r="E20" s="73" t="s">
        <v>213</v>
      </c>
      <c r="F20" s="73"/>
      <c r="G20" s="73"/>
      <c r="H20" s="83">
        <v>2.8399999999999426</v>
      </c>
      <c r="I20" s="86" t="s">
        <v>122</v>
      </c>
      <c r="J20" s="87">
        <v>1E-3</v>
      </c>
      <c r="K20" s="84">
        <v>1.6400000000000713E-2</v>
      </c>
      <c r="L20" s="83">
        <v>5793237.8459240012</v>
      </c>
      <c r="M20" s="85">
        <v>106.72</v>
      </c>
      <c r="N20" s="73"/>
      <c r="O20" s="83">
        <v>6182.5434332790001</v>
      </c>
      <c r="P20" s="84">
        <v>3.0699457579993241E-4</v>
      </c>
      <c r="Q20" s="84">
        <f t="shared" si="0"/>
        <v>8.8984251369113865E-2</v>
      </c>
      <c r="R20" s="84">
        <f>O20/'סכום נכסי הקרן'!$C$42</f>
        <v>2.3605957752997592E-2</v>
      </c>
    </row>
    <row r="21" spans="2:18">
      <c r="B21" s="75" t="s">
        <v>224</v>
      </c>
      <c r="C21" s="73" t="s">
        <v>225</v>
      </c>
      <c r="D21" s="86" t="s">
        <v>113</v>
      </c>
      <c r="E21" s="73" t="s">
        <v>213</v>
      </c>
      <c r="F21" s="73"/>
      <c r="G21" s="73"/>
      <c r="H21" s="83">
        <v>14.71000000000617</v>
      </c>
      <c r="I21" s="86" t="s">
        <v>122</v>
      </c>
      <c r="J21" s="87">
        <v>2.75E-2</v>
      </c>
      <c r="K21" s="84">
        <v>1.5400000000014544E-2</v>
      </c>
      <c r="L21" s="83">
        <v>300349.11359300005</v>
      </c>
      <c r="M21" s="85">
        <v>141.94</v>
      </c>
      <c r="N21" s="73"/>
      <c r="O21" s="83">
        <v>426.31555204700004</v>
      </c>
      <c r="P21" s="84">
        <v>1.6479638825880293E-5</v>
      </c>
      <c r="Q21" s="84">
        <f t="shared" si="0"/>
        <v>6.1358841478923879E-3</v>
      </c>
      <c r="R21" s="84">
        <f>O21/'סכום נכסי הקרן'!$C$42</f>
        <v>1.6277422099289583E-3</v>
      </c>
    </row>
    <row r="22" spans="2:18">
      <c r="B22" s="75" t="s">
        <v>226</v>
      </c>
      <c r="C22" s="73" t="s">
        <v>227</v>
      </c>
      <c r="D22" s="86" t="s">
        <v>113</v>
      </c>
      <c r="E22" s="73" t="s">
        <v>213</v>
      </c>
      <c r="F22" s="73"/>
      <c r="G22" s="73"/>
      <c r="H22" s="83">
        <v>2.0700000000000158</v>
      </c>
      <c r="I22" s="86" t="s">
        <v>122</v>
      </c>
      <c r="J22" s="87">
        <v>7.4999999999999997E-3</v>
      </c>
      <c r="K22" s="84">
        <v>1.7400000000002427E-2</v>
      </c>
      <c r="L22" s="83">
        <v>3437336.00202</v>
      </c>
      <c r="M22" s="85">
        <v>110.36</v>
      </c>
      <c r="N22" s="73"/>
      <c r="O22" s="83">
        <v>3793.4441109420004</v>
      </c>
      <c r="P22" s="84">
        <v>1.5838267094170038E-4</v>
      </c>
      <c r="Q22" s="84">
        <f t="shared" si="0"/>
        <v>5.4598368449102763E-2</v>
      </c>
      <c r="R22" s="84">
        <f>O22/'סכום נכסי הקרן'!$C$42</f>
        <v>1.4483987437798131E-2</v>
      </c>
    </row>
    <row r="23" spans="2:18">
      <c r="B23" s="75" t="s">
        <v>228</v>
      </c>
      <c r="C23" s="73" t="s">
        <v>229</v>
      </c>
      <c r="D23" s="86" t="s">
        <v>113</v>
      </c>
      <c r="E23" s="73" t="s">
        <v>213</v>
      </c>
      <c r="F23" s="73"/>
      <c r="G23" s="73"/>
      <c r="H23" s="83">
        <v>4.9699999999992013</v>
      </c>
      <c r="I23" s="86" t="s">
        <v>122</v>
      </c>
      <c r="J23" s="87">
        <v>1.1000000000000001E-2</v>
      </c>
      <c r="K23" s="84">
        <v>1.4999999999991505E-2</v>
      </c>
      <c r="L23" s="83">
        <v>594158.02400000009</v>
      </c>
      <c r="M23" s="85">
        <v>99.03</v>
      </c>
      <c r="N23" s="73"/>
      <c r="O23" s="83">
        <v>588.394715851</v>
      </c>
      <c r="P23" s="84">
        <v>2.2723459594742719E-4</v>
      </c>
      <c r="Q23" s="84">
        <f t="shared" si="0"/>
        <v>8.4686608132366926E-3</v>
      </c>
      <c r="R23" s="84">
        <f>O23/'סכום נכסי הקרן'!$C$42</f>
        <v>2.2465868544815333E-3</v>
      </c>
    </row>
    <row r="24" spans="2:18">
      <c r="B24" s="75" t="s">
        <v>230</v>
      </c>
      <c r="C24" s="73" t="s">
        <v>231</v>
      </c>
      <c r="D24" s="86" t="s">
        <v>113</v>
      </c>
      <c r="E24" s="73" t="s">
        <v>213</v>
      </c>
      <c r="F24" s="73"/>
      <c r="G24" s="73"/>
      <c r="H24" s="83">
        <v>8.1400000000003327</v>
      </c>
      <c r="I24" s="86" t="s">
        <v>122</v>
      </c>
      <c r="J24" s="87">
        <v>1E-3</v>
      </c>
      <c r="K24" s="84">
        <v>1.5199999999999395E-2</v>
      </c>
      <c r="L24" s="83">
        <v>3991700.397214001</v>
      </c>
      <c r="M24" s="85">
        <v>99.42</v>
      </c>
      <c r="N24" s="73"/>
      <c r="O24" s="83">
        <v>3968.5484103120007</v>
      </c>
      <c r="P24" s="84">
        <v>1.8535864212997156E-4</v>
      </c>
      <c r="Q24" s="84">
        <f t="shared" si="0"/>
        <v>5.7118613581078934E-2</v>
      </c>
      <c r="R24" s="84">
        <f>O24/'סכום נכסי הקרן'!$C$42</f>
        <v>1.5152564171290517E-2</v>
      </c>
    </row>
    <row r="25" spans="2:18">
      <c r="B25" s="75" t="s">
        <v>232</v>
      </c>
      <c r="C25" s="73" t="s">
        <v>233</v>
      </c>
      <c r="D25" s="86" t="s">
        <v>113</v>
      </c>
      <c r="E25" s="73" t="s">
        <v>213</v>
      </c>
      <c r="F25" s="73"/>
      <c r="G25" s="73"/>
      <c r="H25" s="83">
        <v>25.830000000012415</v>
      </c>
      <c r="I25" s="86" t="s">
        <v>122</v>
      </c>
      <c r="J25" s="87">
        <v>5.0000000000000001E-3</v>
      </c>
      <c r="K25" s="84">
        <v>1.6600000000015647E-2</v>
      </c>
      <c r="L25" s="83">
        <v>569979.60639300011</v>
      </c>
      <c r="M25" s="85">
        <v>82.95</v>
      </c>
      <c r="N25" s="73"/>
      <c r="O25" s="83">
        <v>472.79805391100012</v>
      </c>
      <c r="P25" s="84">
        <v>4.1382191893693628E-5</v>
      </c>
      <c r="Q25" s="84">
        <f t="shared" si="0"/>
        <v>6.804898555113105E-3</v>
      </c>
      <c r="R25" s="84">
        <f>O25/'סכום נכסי הקרן'!$C$42</f>
        <v>1.8052199724544807E-3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44</v>
      </c>
      <c r="C27" s="73"/>
      <c r="D27" s="73"/>
      <c r="E27" s="73"/>
      <c r="F27" s="73"/>
      <c r="G27" s="73"/>
      <c r="H27" s="83">
        <v>6.0877085297377835</v>
      </c>
      <c r="I27" s="73"/>
      <c r="J27" s="73"/>
      <c r="K27" s="84">
        <v>4.4460124383338656E-2</v>
      </c>
      <c r="L27" s="83"/>
      <c r="M27" s="85"/>
      <c r="N27" s="73"/>
      <c r="O27" s="83">
        <v>46203.966625942012</v>
      </c>
      <c r="P27" s="73"/>
      <c r="Q27" s="84">
        <f t="shared" si="0"/>
        <v>0.6650054989282006</v>
      </c>
      <c r="R27" s="84">
        <f>O27/'סכום נכסי הקרן'!$C$42</f>
        <v>0.17641426962275872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0.47158963334681675</v>
      </c>
      <c r="I28" s="71"/>
      <c r="J28" s="71"/>
      <c r="K28" s="81">
        <v>4.7947847514346907E-2</v>
      </c>
      <c r="L28" s="80"/>
      <c r="M28" s="82"/>
      <c r="N28" s="71"/>
      <c r="O28" s="80">
        <v>13871.382724881003</v>
      </c>
      <c r="P28" s="71"/>
      <c r="Q28" s="81">
        <f t="shared" si="0"/>
        <v>0.19964835193617844</v>
      </c>
      <c r="R28" s="81">
        <f>O28/'סכום נכסי הקרן'!$C$42</f>
        <v>5.2963198417117344E-2</v>
      </c>
    </row>
    <row r="29" spans="2:18">
      <c r="B29" s="75" t="s">
        <v>234</v>
      </c>
      <c r="C29" s="73" t="s">
        <v>235</v>
      </c>
      <c r="D29" s="86" t="s">
        <v>113</v>
      </c>
      <c r="E29" s="73" t="s">
        <v>213</v>
      </c>
      <c r="F29" s="73"/>
      <c r="G29" s="73"/>
      <c r="H29" s="83">
        <v>0.51000000000028678</v>
      </c>
      <c r="I29" s="86" t="s">
        <v>122</v>
      </c>
      <c r="J29" s="87">
        <v>0</v>
      </c>
      <c r="K29" s="84">
        <v>4.769999999998184E-2</v>
      </c>
      <c r="L29" s="83">
        <v>1178825.8573500002</v>
      </c>
      <c r="M29" s="85">
        <v>97.64</v>
      </c>
      <c r="N29" s="73"/>
      <c r="O29" s="83">
        <v>1151.0055671170003</v>
      </c>
      <c r="P29" s="84">
        <v>5.894129286750001E-5</v>
      </c>
      <c r="Q29" s="84">
        <f t="shared" si="0"/>
        <v>1.6566219035402389E-2</v>
      </c>
      <c r="R29" s="84">
        <f>O29/'סכום נכסי הקרן'!$C$42</f>
        <v>4.394726714668405E-3</v>
      </c>
    </row>
    <row r="30" spans="2:18">
      <c r="B30" s="75" t="s">
        <v>236</v>
      </c>
      <c r="C30" s="73" t="s">
        <v>237</v>
      </c>
      <c r="D30" s="86" t="s">
        <v>113</v>
      </c>
      <c r="E30" s="73" t="s">
        <v>213</v>
      </c>
      <c r="F30" s="73"/>
      <c r="G30" s="73"/>
      <c r="H30" s="83">
        <v>0.26000000000008711</v>
      </c>
      <c r="I30" s="86" t="s">
        <v>122</v>
      </c>
      <c r="J30" s="87">
        <v>0</v>
      </c>
      <c r="K30" s="84">
        <v>4.7800000000005519E-2</v>
      </c>
      <c r="L30" s="83">
        <v>3488098.9309530007</v>
      </c>
      <c r="M30" s="85">
        <v>98.78</v>
      </c>
      <c r="N30" s="73"/>
      <c r="O30" s="83">
        <v>3445.5441239950005</v>
      </c>
      <c r="P30" s="84">
        <v>1.0259114502802943E-4</v>
      </c>
      <c r="Q30" s="84">
        <f t="shared" si="0"/>
        <v>4.9591105625332435E-2</v>
      </c>
      <c r="R30" s="84">
        <f>O30/'סכום נכסי הקרן'!$C$42</f>
        <v>1.3155648626632892E-2</v>
      </c>
    </row>
    <row r="31" spans="2:18">
      <c r="B31" s="75" t="s">
        <v>238</v>
      </c>
      <c r="C31" s="73" t="s">
        <v>239</v>
      </c>
      <c r="D31" s="86" t="s">
        <v>113</v>
      </c>
      <c r="E31" s="73" t="s">
        <v>213</v>
      </c>
      <c r="F31" s="73"/>
      <c r="G31" s="73"/>
      <c r="H31" s="83">
        <v>0.19000000108278739</v>
      </c>
      <c r="I31" s="86" t="s">
        <v>122</v>
      </c>
      <c r="J31" s="87">
        <v>0</v>
      </c>
      <c r="K31" s="84">
        <v>4.6899999985047215E-2</v>
      </c>
      <c r="L31" s="83">
        <v>391.21307600000006</v>
      </c>
      <c r="M31" s="85">
        <v>99.15</v>
      </c>
      <c r="N31" s="73"/>
      <c r="O31" s="83">
        <v>0.38788778200000007</v>
      </c>
      <c r="P31" s="84">
        <v>7.9839403265306135E-9</v>
      </c>
      <c r="Q31" s="84">
        <f t="shared" si="0"/>
        <v>5.5828000674780608E-6</v>
      </c>
      <c r="R31" s="84">
        <f>O31/'סכום נכסי הקרן'!$C$42</f>
        <v>1.481018725320896E-6</v>
      </c>
    </row>
    <row r="32" spans="2:18">
      <c r="B32" s="75" t="s">
        <v>240</v>
      </c>
      <c r="C32" s="73" t="s">
        <v>241</v>
      </c>
      <c r="D32" s="86" t="s">
        <v>113</v>
      </c>
      <c r="E32" s="73" t="s">
        <v>213</v>
      </c>
      <c r="F32" s="73"/>
      <c r="G32" s="73"/>
      <c r="H32" s="83">
        <v>0.36000000000001653</v>
      </c>
      <c r="I32" s="86" t="s">
        <v>122</v>
      </c>
      <c r="J32" s="87">
        <v>0</v>
      </c>
      <c r="K32" s="84">
        <v>4.7999999999984305E-2</v>
      </c>
      <c r="L32" s="83">
        <v>2461371.5420630006</v>
      </c>
      <c r="M32" s="85">
        <v>98.33</v>
      </c>
      <c r="N32" s="73"/>
      <c r="O32" s="83">
        <v>2420.2666373110005</v>
      </c>
      <c r="P32" s="84">
        <v>7.6917860689468774E-5</v>
      </c>
      <c r="Q32" s="84">
        <f t="shared" si="0"/>
        <v>3.4834468557957188E-2</v>
      </c>
      <c r="R32" s="84">
        <f>O32/'סכום נכסי הקרן'!$C$42</f>
        <v>9.2409721998591571E-3</v>
      </c>
    </row>
    <row r="33" spans="2:18">
      <c r="B33" s="75" t="s">
        <v>242</v>
      </c>
      <c r="C33" s="73" t="s">
        <v>243</v>
      </c>
      <c r="D33" s="86" t="s">
        <v>113</v>
      </c>
      <c r="E33" s="73" t="s">
        <v>213</v>
      </c>
      <c r="F33" s="73"/>
      <c r="G33" s="73"/>
      <c r="H33" s="83">
        <v>0.44000000000005357</v>
      </c>
      <c r="I33" s="86" t="s">
        <v>122</v>
      </c>
      <c r="J33" s="87">
        <v>0</v>
      </c>
      <c r="K33" s="84">
        <v>4.8199999999999937E-2</v>
      </c>
      <c r="L33" s="83">
        <v>3052096.1300000008</v>
      </c>
      <c r="M33" s="85">
        <v>97.97</v>
      </c>
      <c r="N33" s="73"/>
      <c r="O33" s="83">
        <v>2990.138578561</v>
      </c>
      <c r="P33" s="84">
        <v>9.8454713870967767E-5</v>
      </c>
      <c r="Q33" s="84">
        <f t="shared" si="0"/>
        <v>4.3036534360752568E-2</v>
      </c>
      <c r="R33" s="84">
        <f>O33/'סכום נכסי הקרן'!$C$42</f>
        <v>1.1416836084187998E-2</v>
      </c>
    </row>
    <row r="34" spans="2:18">
      <c r="B34" s="75" t="s">
        <v>244</v>
      </c>
      <c r="C34" s="73" t="s">
        <v>245</v>
      </c>
      <c r="D34" s="86" t="s">
        <v>113</v>
      </c>
      <c r="E34" s="73" t="s">
        <v>213</v>
      </c>
      <c r="F34" s="73"/>
      <c r="G34" s="73"/>
      <c r="H34" s="83">
        <v>0.61000000000035226</v>
      </c>
      <c r="I34" s="86" t="s">
        <v>122</v>
      </c>
      <c r="J34" s="87">
        <v>0</v>
      </c>
      <c r="K34" s="84">
        <v>4.7800000000001751E-2</v>
      </c>
      <c r="L34" s="83">
        <v>1168290.4550000001</v>
      </c>
      <c r="M34" s="85">
        <v>97.2</v>
      </c>
      <c r="N34" s="73"/>
      <c r="O34" s="83">
        <v>1135.5783222600003</v>
      </c>
      <c r="P34" s="84">
        <v>6.4905025277777785E-5</v>
      </c>
      <c r="Q34" s="84">
        <f t="shared" si="0"/>
        <v>1.6344177435678425E-2</v>
      </c>
      <c r="R34" s="84">
        <f>O34/'סכום נכסי הקרן'!$C$42</f>
        <v>4.335822981234163E-3</v>
      </c>
    </row>
    <row r="35" spans="2:18">
      <c r="B35" s="75" t="s">
        <v>246</v>
      </c>
      <c r="C35" s="73" t="s">
        <v>247</v>
      </c>
      <c r="D35" s="86" t="s">
        <v>113</v>
      </c>
      <c r="E35" s="73" t="s">
        <v>213</v>
      </c>
      <c r="F35" s="73"/>
      <c r="G35" s="73"/>
      <c r="H35" s="83">
        <v>0.68000000000009098</v>
      </c>
      <c r="I35" s="86" t="s">
        <v>122</v>
      </c>
      <c r="J35" s="87">
        <v>0</v>
      </c>
      <c r="K35" s="84">
        <v>4.8000000000001514E-2</v>
      </c>
      <c r="L35" s="83">
        <v>1363007.2400000002</v>
      </c>
      <c r="M35" s="85">
        <v>96.84</v>
      </c>
      <c r="N35" s="73"/>
      <c r="O35" s="83">
        <v>1319.9362112160002</v>
      </c>
      <c r="P35" s="84">
        <v>7.5722624444444453E-5</v>
      </c>
      <c r="Q35" s="84">
        <f t="shared" si="0"/>
        <v>1.8997607841753111E-2</v>
      </c>
      <c r="R35" s="84">
        <f>O35/'סכום נכסי הקרן'!$C$42</f>
        <v>5.0397314268589496E-3</v>
      </c>
    </row>
    <row r="36" spans="2:18">
      <c r="B36" s="75" t="s">
        <v>248</v>
      </c>
      <c r="C36" s="73" t="s">
        <v>249</v>
      </c>
      <c r="D36" s="86" t="s">
        <v>113</v>
      </c>
      <c r="E36" s="73" t="s">
        <v>213</v>
      </c>
      <c r="F36" s="73"/>
      <c r="G36" s="73"/>
      <c r="H36" s="83">
        <v>0.8600000000002459</v>
      </c>
      <c r="I36" s="86" t="s">
        <v>122</v>
      </c>
      <c r="J36" s="87">
        <v>0</v>
      </c>
      <c r="K36" s="84">
        <v>4.8100000000008608E-2</v>
      </c>
      <c r="L36" s="83">
        <v>423480.33000000007</v>
      </c>
      <c r="M36" s="85">
        <v>96.05</v>
      </c>
      <c r="N36" s="73"/>
      <c r="O36" s="83">
        <v>406.75285696500003</v>
      </c>
      <c r="P36" s="84">
        <v>2.3526685000000005E-5</v>
      </c>
      <c r="Q36" s="84">
        <f t="shared" si="0"/>
        <v>5.8543217463629619E-3</v>
      </c>
      <c r="R36" s="84">
        <f>O36/'סכום נכסי הקרן'!$C$42</f>
        <v>1.553048654012353E-3</v>
      </c>
    </row>
    <row r="37" spans="2:18">
      <c r="B37" s="75" t="s">
        <v>250</v>
      </c>
      <c r="C37" s="73" t="s">
        <v>251</v>
      </c>
      <c r="D37" s="86" t="s">
        <v>113</v>
      </c>
      <c r="E37" s="73" t="s">
        <v>213</v>
      </c>
      <c r="F37" s="73"/>
      <c r="G37" s="73"/>
      <c r="H37" s="83">
        <v>0.93000000000017946</v>
      </c>
      <c r="I37" s="86" t="s">
        <v>122</v>
      </c>
      <c r="J37" s="87">
        <v>0</v>
      </c>
      <c r="K37" s="84">
        <v>4.7899999999995398E-2</v>
      </c>
      <c r="L37" s="83">
        <v>1046565.5450000002</v>
      </c>
      <c r="M37" s="85">
        <v>95.72</v>
      </c>
      <c r="N37" s="73"/>
      <c r="O37" s="83">
        <v>1001.7725396740003</v>
      </c>
      <c r="P37" s="84">
        <v>5.8142530277777784E-5</v>
      </c>
      <c r="Q37" s="84">
        <f t="shared" si="0"/>
        <v>1.4418334532871873E-2</v>
      </c>
      <c r="R37" s="84">
        <f>O37/'סכום נכסי הקרן'!$C$42</f>
        <v>3.8249307109381047E-3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8.4971458601615666</v>
      </c>
      <c r="I39" s="71"/>
      <c r="J39" s="71"/>
      <c r="K39" s="81">
        <v>4.296381519454389E-2</v>
      </c>
      <c r="L39" s="80"/>
      <c r="M39" s="82"/>
      <c r="N39" s="71"/>
      <c r="O39" s="80">
        <v>32332.583901061007</v>
      </c>
      <c r="P39" s="71"/>
      <c r="Q39" s="81">
        <f t="shared" si="0"/>
        <v>0.46535714699202213</v>
      </c>
      <c r="R39" s="81">
        <f>O39/'סכום נכסי הקרן'!$C$42</f>
        <v>0.12345107120564136</v>
      </c>
    </row>
    <row r="40" spans="2:18">
      <c r="B40" s="75" t="s">
        <v>252</v>
      </c>
      <c r="C40" s="73" t="s">
        <v>253</v>
      </c>
      <c r="D40" s="86" t="s">
        <v>113</v>
      </c>
      <c r="E40" s="73" t="s">
        <v>213</v>
      </c>
      <c r="F40" s="73"/>
      <c r="G40" s="73"/>
      <c r="H40" s="83">
        <v>12.049999997461741</v>
      </c>
      <c r="I40" s="86" t="s">
        <v>122</v>
      </c>
      <c r="J40" s="87">
        <v>5.5E-2</v>
      </c>
      <c r="K40" s="84">
        <v>4.3899999988154789E-2</v>
      </c>
      <c r="L40" s="83">
        <v>1712.4781100000002</v>
      </c>
      <c r="M40" s="85">
        <v>117.33</v>
      </c>
      <c r="N40" s="73"/>
      <c r="O40" s="83">
        <v>2.009250642</v>
      </c>
      <c r="P40" s="84">
        <v>8.8692473966975982E-8</v>
      </c>
      <c r="Q40" s="84">
        <f t="shared" si="0"/>
        <v>2.8918788217304394E-5</v>
      </c>
      <c r="R40" s="84">
        <f>O40/'סכום נכסי הקרן'!$C$42</f>
        <v>7.6716461893224351E-6</v>
      </c>
    </row>
    <row r="41" spans="2:18">
      <c r="B41" s="75" t="s">
        <v>254</v>
      </c>
      <c r="C41" s="73" t="s">
        <v>255</v>
      </c>
      <c r="D41" s="86" t="s">
        <v>113</v>
      </c>
      <c r="E41" s="73" t="s">
        <v>213</v>
      </c>
      <c r="F41" s="73"/>
      <c r="G41" s="73"/>
      <c r="H41" s="83">
        <v>2.4000000000027013</v>
      </c>
      <c r="I41" s="86" t="s">
        <v>122</v>
      </c>
      <c r="J41" s="87">
        <v>5.0000000000000001E-3</v>
      </c>
      <c r="K41" s="84">
        <v>4.5600000000082824E-2</v>
      </c>
      <c r="L41" s="83">
        <v>243560.82631400003</v>
      </c>
      <c r="M41" s="85">
        <v>91.2</v>
      </c>
      <c r="N41" s="73"/>
      <c r="O41" s="83">
        <v>222.12747496100005</v>
      </c>
      <c r="P41" s="84">
        <v>1.1522997509335912E-5</v>
      </c>
      <c r="Q41" s="84">
        <f t="shared" si="0"/>
        <v>3.1970413602793041E-3</v>
      </c>
      <c r="R41" s="84">
        <f>O41/'סכום נכסי הקרן'!$C$42</f>
        <v>8.4811887636483869E-4</v>
      </c>
    </row>
    <row r="42" spans="2:18">
      <c r="B42" s="75" t="s">
        <v>256</v>
      </c>
      <c r="C42" s="73" t="s">
        <v>257</v>
      </c>
      <c r="D42" s="86" t="s">
        <v>113</v>
      </c>
      <c r="E42" s="73" t="s">
        <v>213</v>
      </c>
      <c r="F42" s="73"/>
      <c r="G42" s="73"/>
      <c r="H42" s="83">
        <v>0.50000000129896771</v>
      </c>
      <c r="I42" s="86" t="s">
        <v>122</v>
      </c>
      <c r="J42" s="87">
        <v>3.7499999999999999E-2</v>
      </c>
      <c r="K42" s="84">
        <v>4.3400000020263896E-2</v>
      </c>
      <c r="L42" s="83">
        <v>379.00850200000008</v>
      </c>
      <c r="M42" s="85">
        <v>101.56</v>
      </c>
      <c r="N42" s="73"/>
      <c r="O42" s="83">
        <v>0.38492103300000008</v>
      </c>
      <c r="P42" s="84">
        <v>1.9401346107938362E-8</v>
      </c>
      <c r="Q42" s="84">
        <f t="shared" si="0"/>
        <v>5.5401001751741822E-6</v>
      </c>
      <c r="R42" s="84">
        <f>O42/'סכום נכסי הקרן'!$C$42</f>
        <v>1.4696911944570159E-6</v>
      </c>
    </row>
    <row r="43" spans="2:18">
      <c r="B43" s="75" t="s">
        <v>258</v>
      </c>
      <c r="C43" s="73" t="s">
        <v>259</v>
      </c>
      <c r="D43" s="86" t="s">
        <v>113</v>
      </c>
      <c r="E43" s="73" t="s">
        <v>213</v>
      </c>
      <c r="F43" s="73"/>
      <c r="G43" s="73"/>
      <c r="H43" s="83">
        <v>3.3799999999990589</v>
      </c>
      <c r="I43" s="86" t="s">
        <v>122</v>
      </c>
      <c r="J43" s="87">
        <v>0.02</v>
      </c>
      <c r="K43" s="84">
        <v>4.3199999999989247E-2</v>
      </c>
      <c r="L43" s="83">
        <v>1590219.1449580002</v>
      </c>
      <c r="M43" s="85">
        <v>93.59</v>
      </c>
      <c r="N43" s="73"/>
      <c r="O43" s="83">
        <v>1488.2860934300004</v>
      </c>
      <c r="P43" s="84">
        <v>6.3484148598475908E-5</v>
      </c>
      <c r="Q43" s="84">
        <f t="shared" si="0"/>
        <v>2.1420637845271612E-2</v>
      </c>
      <c r="R43" s="84">
        <f>O43/'סכום נכסי הקרן'!$C$42</f>
        <v>5.68251869558633E-3</v>
      </c>
    </row>
    <row r="44" spans="2:18">
      <c r="B44" s="75" t="s">
        <v>260</v>
      </c>
      <c r="C44" s="73" t="s">
        <v>261</v>
      </c>
      <c r="D44" s="86" t="s">
        <v>113</v>
      </c>
      <c r="E44" s="73" t="s">
        <v>213</v>
      </c>
      <c r="F44" s="73"/>
      <c r="G44" s="73"/>
      <c r="H44" s="83">
        <v>6.2700000000004694</v>
      </c>
      <c r="I44" s="86" t="s">
        <v>122</v>
      </c>
      <c r="J44" s="87">
        <v>0.01</v>
      </c>
      <c r="K44" s="84">
        <v>4.2400000000003601E-2</v>
      </c>
      <c r="L44" s="83">
        <v>7129759.9507270018</v>
      </c>
      <c r="M44" s="85">
        <v>82.4</v>
      </c>
      <c r="N44" s="73"/>
      <c r="O44" s="83">
        <v>5874.9221952120006</v>
      </c>
      <c r="P44" s="84">
        <v>3.0192270060215191E-4</v>
      </c>
      <c r="Q44" s="84">
        <f t="shared" si="0"/>
        <v>8.4556713435892425E-2</v>
      </c>
      <c r="R44" s="84">
        <f>O44/'סכום נכסי הקרן'!$C$42</f>
        <v>2.2431409765085914E-2</v>
      </c>
    </row>
    <row r="45" spans="2:18">
      <c r="B45" s="75" t="s">
        <v>262</v>
      </c>
      <c r="C45" s="73" t="s">
        <v>263</v>
      </c>
      <c r="D45" s="86" t="s">
        <v>113</v>
      </c>
      <c r="E45" s="73" t="s">
        <v>213</v>
      </c>
      <c r="F45" s="73"/>
      <c r="G45" s="73"/>
      <c r="H45" s="83">
        <v>15.250000000001352</v>
      </c>
      <c r="I45" s="86" t="s">
        <v>122</v>
      </c>
      <c r="J45" s="87">
        <v>3.7499999999999999E-2</v>
      </c>
      <c r="K45" s="84">
        <v>4.4800000000003122E-2</v>
      </c>
      <c r="L45" s="83">
        <v>1820485.2862750003</v>
      </c>
      <c r="M45" s="85">
        <v>91.42</v>
      </c>
      <c r="N45" s="73"/>
      <c r="O45" s="83">
        <v>1664.2875938510003</v>
      </c>
      <c r="P45" s="84">
        <v>7.2182203101956553E-5</v>
      </c>
      <c r="Q45" s="84">
        <f t="shared" si="0"/>
        <v>2.3953796232886404E-2</v>
      </c>
      <c r="R45" s="84">
        <f>O45/'סכום נכסי הקרן'!$C$42</f>
        <v>6.3545210888147786E-3</v>
      </c>
    </row>
    <row r="46" spans="2:18">
      <c r="B46" s="75" t="s">
        <v>264</v>
      </c>
      <c r="C46" s="73" t="s">
        <v>265</v>
      </c>
      <c r="D46" s="86" t="s">
        <v>113</v>
      </c>
      <c r="E46" s="73" t="s">
        <v>213</v>
      </c>
      <c r="F46" s="73"/>
      <c r="G46" s="73"/>
      <c r="H46" s="83">
        <v>1.5800000001810546</v>
      </c>
      <c r="I46" s="86" t="s">
        <v>122</v>
      </c>
      <c r="J46" s="87">
        <v>5.0000000000000001E-3</v>
      </c>
      <c r="K46" s="84">
        <v>4.5900000002282858E-2</v>
      </c>
      <c r="L46" s="83">
        <v>5401.0816970000005</v>
      </c>
      <c r="M46" s="85">
        <v>94.08</v>
      </c>
      <c r="N46" s="73"/>
      <c r="O46" s="83">
        <v>5.081337576000001</v>
      </c>
      <c r="P46" s="84">
        <v>2.3012927850342989E-7</v>
      </c>
      <c r="Q46" s="84">
        <f t="shared" si="0"/>
        <v>7.3134790727106766E-5</v>
      </c>
      <c r="R46" s="84">
        <f>O46/'סכום נכסי הקרן'!$C$42</f>
        <v>1.9401374441159098E-5</v>
      </c>
    </row>
    <row r="47" spans="2:18">
      <c r="B47" s="75" t="s">
        <v>266</v>
      </c>
      <c r="C47" s="73" t="s">
        <v>267</v>
      </c>
      <c r="D47" s="86" t="s">
        <v>113</v>
      </c>
      <c r="E47" s="73" t="s">
        <v>213</v>
      </c>
      <c r="F47" s="73"/>
      <c r="G47" s="73"/>
      <c r="H47" s="83">
        <v>8.0700000000001921</v>
      </c>
      <c r="I47" s="86" t="s">
        <v>122</v>
      </c>
      <c r="J47" s="87">
        <v>1.3000000000000001E-2</v>
      </c>
      <c r="K47" s="84">
        <v>4.2400000000001631E-2</v>
      </c>
      <c r="L47" s="83">
        <v>12012848.235990003</v>
      </c>
      <c r="M47" s="85">
        <v>79.739999999999995</v>
      </c>
      <c r="N47" s="73"/>
      <c r="O47" s="83">
        <v>9579.0455618310007</v>
      </c>
      <c r="P47" s="84">
        <v>7.0666631504421196E-4</v>
      </c>
      <c r="Q47" s="84">
        <f t="shared" si="0"/>
        <v>0.13786950424998312</v>
      </c>
      <c r="R47" s="84">
        <f>O47/'סכום נכסי הקרן'!$C$42</f>
        <v>3.6574356053766431E-2</v>
      </c>
    </row>
    <row r="48" spans="2:18">
      <c r="B48" s="75" t="s">
        <v>268</v>
      </c>
      <c r="C48" s="73" t="s">
        <v>269</v>
      </c>
      <c r="D48" s="86" t="s">
        <v>113</v>
      </c>
      <c r="E48" s="73" t="s">
        <v>213</v>
      </c>
      <c r="F48" s="73"/>
      <c r="G48" s="73"/>
      <c r="H48" s="83">
        <v>12.099999999999227</v>
      </c>
      <c r="I48" s="86" t="s">
        <v>122</v>
      </c>
      <c r="J48" s="87">
        <v>1.4999999999999999E-2</v>
      </c>
      <c r="K48" s="84">
        <v>4.3499999999996722E-2</v>
      </c>
      <c r="L48" s="83">
        <v>7047064.2423610007</v>
      </c>
      <c r="M48" s="85">
        <v>71.599999999999994</v>
      </c>
      <c r="N48" s="73"/>
      <c r="O48" s="83">
        <v>5045.6979589190005</v>
      </c>
      <c r="P48" s="84">
        <v>3.1909324562059044E-4</v>
      </c>
      <c r="Q48" s="84">
        <f t="shared" si="0"/>
        <v>7.2621836037946946E-2</v>
      </c>
      <c r="R48" s="84">
        <f>O48/'סכום נכסי הקרן'!$C$42</f>
        <v>1.9265296578669922E-2</v>
      </c>
    </row>
    <row r="49" spans="2:18">
      <c r="B49" s="75" t="s">
        <v>270</v>
      </c>
      <c r="C49" s="73" t="s">
        <v>271</v>
      </c>
      <c r="D49" s="86" t="s">
        <v>113</v>
      </c>
      <c r="E49" s="73" t="s">
        <v>213</v>
      </c>
      <c r="F49" s="73"/>
      <c r="G49" s="73"/>
      <c r="H49" s="83">
        <v>1.9099999993389323</v>
      </c>
      <c r="I49" s="86" t="s">
        <v>122</v>
      </c>
      <c r="J49" s="87">
        <v>1.7500000000000002E-2</v>
      </c>
      <c r="K49" s="84">
        <v>4.5499999985481224E-2</v>
      </c>
      <c r="L49" s="83">
        <v>1702.1705620000002</v>
      </c>
      <c r="M49" s="85">
        <v>95.09</v>
      </c>
      <c r="N49" s="73"/>
      <c r="O49" s="83">
        <v>1.6185939770000002</v>
      </c>
      <c r="P49" s="84">
        <v>7.1592080115135464E-8</v>
      </c>
      <c r="Q49" s="84">
        <f t="shared" si="0"/>
        <v>2.3296136107775582E-5</v>
      </c>
      <c r="R49" s="84">
        <f>O49/'סכום נכסי הקרן'!$C$42</f>
        <v>6.1800554177512597E-6</v>
      </c>
    </row>
    <row r="50" spans="2:18">
      <c r="B50" s="75" t="s">
        <v>272</v>
      </c>
      <c r="C50" s="73" t="s">
        <v>273</v>
      </c>
      <c r="D50" s="86" t="s">
        <v>113</v>
      </c>
      <c r="E50" s="73" t="s">
        <v>213</v>
      </c>
      <c r="F50" s="73"/>
      <c r="G50" s="73"/>
      <c r="H50" s="83">
        <v>4.7799999999995224</v>
      </c>
      <c r="I50" s="86" t="s">
        <v>122</v>
      </c>
      <c r="J50" s="87">
        <v>2.2499999999999999E-2</v>
      </c>
      <c r="K50" s="84">
        <v>4.2499999999996645E-2</v>
      </c>
      <c r="L50" s="83">
        <v>4093823.0493040006</v>
      </c>
      <c r="M50" s="85">
        <v>91.16</v>
      </c>
      <c r="N50" s="73"/>
      <c r="O50" s="83">
        <v>3731.929271201001</v>
      </c>
      <c r="P50" s="84">
        <v>1.6980374178858797E-4</v>
      </c>
      <c r="Q50" s="84">
        <f t="shared" si="0"/>
        <v>5.3712996268297765E-2</v>
      </c>
      <c r="R50" s="84">
        <f>O50/'סכום נכסי הקרן'!$C$42</f>
        <v>1.4249113761004841E-2</v>
      </c>
    </row>
    <row r="51" spans="2:18">
      <c r="B51" s="75" t="s">
        <v>274</v>
      </c>
      <c r="C51" s="73" t="s">
        <v>275</v>
      </c>
      <c r="D51" s="86" t="s">
        <v>113</v>
      </c>
      <c r="E51" s="73" t="s">
        <v>213</v>
      </c>
      <c r="F51" s="73"/>
      <c r="G51" s="73"/>
      <c r="H51" s="83">
        <v>1.0900000000561345</v>
      </c>
      <c r="I51" s="86" t="s">
        <v>122</v>
      </c>
      <c r="J51" s="87">
        <v>4.0000000000000001E-3</v>
      </c>
      <c r="K51" s="84">
        <v>4.510000000075088E-2</v>
      </c>
      <c r="L51" s="83">
        <v>14276.717110000001</v>
      </c>
      <c r="M51" s="85">
        <v>96.08</v>
      </c>
      <c r="N51" s="73"/>
      <c r="O51" s="83">
        <v>13.717069647000002</v>
      </c>
      <c r="P51" s="84">
        <v>8.3818770739348234E-7</v>
      </c>
      <c r="Q51" s="84">
        <f t="shared" si="0"/>
        <v>1.9742735116846981E-4</v>
      </c>
      <c r="R51" s="84">
        <f>O51/'סכום נכסי הקרן'!$C$42</f>
        <v>5.2374005953448397E-5</v>
      </c>
    </row>
    <row r="52" spans="2:18">
      <c r="B52" s="75" t="s">
        <v>276</v>
      </c>
      <c r="C52" s="73" t="s">
        <v>277</v>
      </c>
      <c r="D52" s="86" t="s">
        <v>113</v>
      </c>
      <c r="E52" s="73" t="s">
        <v>213</v>
      </c>
      <c r="F52" s="73"/>
      <c r="G52" s="73"/>
      <c r="H52" s="83">
        <v>2.7599999999918396</v>
      </c>
      <c r="I52" s="86" t="s">
        <v>122</v>
      </c>
      <c r="J52" s="87">
        <v>6.25E-2</v>
      </c>
      <c r="K52" s="84">
        <v>4.3702648141550886E-2</v>
      </c>
      <c r="L52" s="83">
        <v>7.5940000000000009E-3</v>
      </c>
      <c r="M52" s="85">
        <v>111</v>
      </c>
      <c r="N52" s="73"/>
      <c r="O52" s="83">
        <v>8.4210000000000012E-6</v>
      </c>
      <c r="P52" s="84">
        <v>5.0979481095589446E-13</v>
      </c>
      <c r="Q52" s="84">
        <f t="shared" si="0"/>
        <v>1.2120195981896834E-10</v>
      </c>
      <c r="R52" s="84">
        <f>O52/'סכום נכסי הקרן'!$C$42</f>
        <v>3.2152749492705767E-11</v>
      </c>
    </row>
    <row r="53" spans="2:18">
      <c r="B53" s="75" t="s">
        <v>278</v>
      </c>
      <c r="C53" s="73" t="s">
        <v>279</v>
      </c>
      <c r="D53" s="86" t="s">
        <v>113</v>
      </c>
      <c r="E53" s="73" t="s">
        <v>213</v>
      </c>
      <c r="F53" s="73"/>
      <c r="G53" s="73"/>
      <c r="H53" s="83">
        <v>0.17000000000977092</v>
      </c>
      <c r="I53" s="86" t="s">
        <v>122</v>
      </c>
      <c r="J53" s="87">
        <v>1.4999999999999999E-2</v>
      </c>
      <c r="K53" s="84">
        <v>4.3999999999511458E-2</v>
      </c>
      <c r="L53" s="83">
        <v>16251.615410000002</v>
      </c>
      <c r="M53" s="85">
        <v>100.76</v>
      </c>
      <c r="N53" s="73"/>
      <c r="O53" s="83">
        <v>16.375126852000001</v>
      </c>
      <c r="P53" s="84">
        <v>1.2227087524973603E-6</v>
      </c>
      <c r="Q53" s="84">
        <f t="shared" si="0"/>
        <v>2.3568429720301787E-4</v>
      </c>
      <c r="R53" s="84">
        <f>O53/'סכום נכסי הקרן'!$C$42</f>
        <v>6.2522901268689652E-5</v>
      </c>
    </row>
    <row r="54" spans="2:18">
      <c r="B54" s="75" t="s">
        <v>280</v>
      </c>
      <c r="C54" s="73" t="s">
        <v>281</v>
      </c>
      <c r="D54" s="86" t="s">
        <v>113</v>
      </c>
      <c r="E54" s="73" t="s">
        <v>213</v>
      </c>
      <c r="F54" s="73"/>
      <c r="G54" s="73"/>
      <c r="H54" s="83">
        <v>17.949999999997651</v>
      </c>
      <c r="I54" s="86" t="s">
        <v>122</v>
      </c>
      <c r="J54" s="87">
        <v>2.7999999999999997E-2</v>
      </c>
      <c r="K54" s="84">
        <v>4.5499999999995294E-2</v>
      </c>
      <c r="L54" s="83">
        <v>2853769.1096620006</v>
      </c>
      <c r="M54" s="85">
        <v>74.349999999999994</v>
      </c>
      <c r="N54" s="73"/>
      <c r="O54" s="83">
        <v>2121.7772196999999</v>
      </c>
      <c r="P54" s="84">
        <v>3.2123325612477832E-4</v>
      </c>
      <c r="Q54" s="84">
        <f t="shared" si="0"/>
        <v>3.0538363297337813E-2</v>
      </c>
      <c r="R54" s="84">
        <f>O54/'סכום נכסי הקרן'!$C$42</f>
        <v>8.1012909897095146E-3</v>
      </c>
    </row>
    <row r="55" spans="2:18">
      <c r="B55" s="75" t="s">
        <v>282</v>
      </c>
      <c r="C55" s="73" t="s">
        <v>283</v>
      </c>
      <c r="D55" s="86" t="s">
        <v>113</v>
      </c>
      <c r="E55" s="73" t="s">
        <v>213</v>
      </c>
      <c r="F55" s="73"/>
      <c r="G55" s="73"/>
      <c r="H55" s="83">
        <v>4.9199999999998614</v>
      </c>
      <c r="I55" s="86" t="s">
        <v>122</v>
      </c>
      <c r="J55" s="87">
        <v>3.7499999999999999E-2</v>
      </c>
      <c r="K55" s="84">
        <v>4.2300000000000636E-2</v>
      </c>
      <c r="L55" s="83">
        <v>2580809.1956259999</v>
      </c>
      <c r="M55" s="85">
        <v>99.4</v>
      </c>
      <c r="N55" s="73"/>
      <c r="O55" s="83">
        <v>2565.3242238079997</v>
      </c>
      <c r="P55" s="84">
        <v>3.3087377977279687E-4</v>
      </c>
      <c r="Q55" s="84">
        <f t="shared" si="0"/>
        <v>3.6922256679325888E-2</v>
      </c>
      <c r="R55" s="84">
        <f>O55/'סכום נכסי הקרן'!$C$42</f>
        <v>9.794825690021193E-3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0" t="s">
        <v>180</v>
      </c>
      <c r="C57" s="71"/>
      <c r="D57" s="71"/>
      <c r="E57" s="71"/>
      <c r="F57" s="71"/>
      <c r="G57" s="71"/>
      <c r="H57" s="80">
        <v>16.560000000143507</v>
      </c>
      <c r="I57" s="71"/>
      <c r="J57" s="71"/>
      <c r="K57" s="81">
        <v>6.2400000000578153E-2</v>
      </c>
      <c r="L57" s="80"/>
      <c r="M57" s="82"/>
      <c r="N57" s="71"/>
      <c r="O57" s="80">
        <v>38.743496699000012</v>
      </c>
      <c r="P57" s="71"/>
      <c r="Q57" s="81">
        <f t="shared" si="0"/>
        <v>5.576282781330639E-4</v>
      </c>
      <c r="R57" s="81">
        <f>O57/'סכום נכסי הקרן'!$C$42</f>
        <v>1.479289803864648E-4</v>
      </c>
    </row>
    <row r="58" spans="2:18">
      <c r="B58" s="74" t="s">
        <v>58</v>
      </c>
      <c r="C58" s="71"/>
      <c r="D58" s="71"/>
      <c r="E58" s="71"/>
      <c r="F58" s="71"/>
      <c r="G58" s="71"/>
      <c r="H58" s="80">
        <v>16.560000000143507</v>
      </c>
      <c r="I58" s="71"/>
      <c r="J58" s="71"/>
      <c r="K58" s="81">
        <v>6.2400000000578153E-2</v>
      </c>
      <c r="L58" s="80"/>
      <c r="M58" s="82"/>
      <c r="N58" s="71"/>
      <c r="O58" s="80">
        <v>38.743496699000012</v>
      </c>
      <c r="P58" s="71"/>
      <c r="Q58" s="81">
        <f t="shared" si="0"/>
        <v>5.576282781330639E-4</v>
      </c>
      <c r="R58" s="81">
        <f>O58/'סכום נכסי הקרן'!$C$42</f>
        <v>1.479289803864648E-4</v>
      </c>
    </row>
    <row r="59" spans="2:18">
      <c r="B59" s="75" t="s">
        <v>284</v>
      </c>
      <c r="C59" s="73" t="s">
        <v>285</v>
      </c>
      <c r="D59" s="86" t="s">
        <v>27</v>
      </c>
      <c r="E59" s="73" t="s">
        <v>286</v>
      </c>
      <c r="F59" s="73" t="s">
        <v>287</v>
      </c>
      <c r="G59" s="73"/>
      <c r="H59" s="83">
        <v>16.560000000143507</v>
      </c>
      <c r="I59" s="86" t="s">
        <v>121</v>
      </c>
      <c r="J59" s="87">
        <v>4.4999999999999998E-2</v>
      </c>
      <c r="K59" s="84">
        <v>6.2400000000578153E-2</v>
      </c>
      <c r="L59" s="83">
        <v>13700.79249</v>
      </c>
      <c r="M59" s="85">
        <v>73.9495</v>
      </c>
      <c r="N59" s="73"/>
      <c r="O59" s="83">
        <v>38.743496699000012</v>
      </c>
      <c r="P59" s="84">
        <v>1.3700792489999999E-5</v>
      </c>
      <c r="Q59" s="84">
        <f t="shared" si="0"/>
        <v>5.576282781330639E-4</v>
      </c>
      <c r="R59" s="84">
        <f>O59/'סכום נכסי הקרן'!$C$42</f>
        <v>1.479289803864648E-4</v>
      </c>
    </row>
    <row r="60" spans="2:18"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2:18"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2:18"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2:18">
      <c r="B63" s="116" t="s">
        <v>105</v>
      </c>
      <c r="C63" s="120"/>
      <c r="D63" s="120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2:18">
      <c r="B64" s="116" t="s">
        <v>184</v>
      </c>
      <c r="C64" s="120"/>
      <c r="D64" s="120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2:18">
      <c r="B65" s="158" t="s">
        <v>192</v>
      </c>
      <c r="C65" s="158"/>
      <c r="D65" s="15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2:18"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2:18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2:18"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2:18"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2:18"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2:18"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2:18"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2:18"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2:18"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2:18"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2:18"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2:18"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2:18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2:18"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2:18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2:18"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2:18"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2:18"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2:18"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2:18"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2:18"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2:18"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2:18"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2:18"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2:18"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2:18"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2:18"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2:18"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2:18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2:18"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2:18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2:18"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2:18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2:18"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2:18"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2:18"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2:18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2:18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2:18"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2:18"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2:18"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2:18"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2:18"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2:18"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2:18">
      <c r="B111" s="117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2:18">
      <c r="B112" s="117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2:18">
      <c r="B113" s="117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2:18"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2:18"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2:18">
      <c r="B116" s="117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2:18">
      <c r="B117" s="117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2:18"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2:18">
      <c r="B119" s="117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2:18">
      <c r="B120" s="117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2:18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2:18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2:18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2:18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2:18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2:18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2:18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2:18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2:18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2:18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2:18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2:18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2:18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2:18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2:18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2:18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2:18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2:18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2:18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2:18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2:18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2:18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2:18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2:18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2:18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2:18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2:18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2:18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2:18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2:18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2:18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2:18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2:18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2:18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2:18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2:18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2:18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2:18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2:18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2:18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2:18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</row>
    <row r="162" spans="2:18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</row>
    <row r="163" spans="2:18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</row>
    <row r="164" spans="2:18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</row>
    <row r="165" spans="2:18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</row>
    <row r="166" spans="2:18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</row>
    <row r="167" spans="2:18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</row>
    <row r="168" spans="2:18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</row>
    <row r="169" spans="2:18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</row>
    <row r="170" spans="2:18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</row>
    <row r="171" spans="2:18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</row>
    <row r="172" spans="2:18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</row>
    <row r="173" spans="2:18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</row>
    <row r="174" spans="2:18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</row>
    <row r="175" spans="2:18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</row>
    <row r="176" spans="2:18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</row>
    <row r="177" spans="2:18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</row>
    <row r="178" spans="2:18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</row>
    <row r="179" spans="2:18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</row>
    <row r="180" spans="2:18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</row>
    <row r="181" spans="2:18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</row>
    <row r="182" spans="2:18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</row>
    <row r="183" spans="2:18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</row>
    <row r="184" spans="2:18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</row>
    <row r="185" spans="2:18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</row>
    <row r="186" spans="2:18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</row>
    <row r="187" spans="2:18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</row>
    <row r="188" spans="2:18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</row>
    <row r="189" spans="2:18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</row>
    <row r="190" spans="2:18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</row>
    <row r="191" spans="2:18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</row>
    <row r="192" spans="2:18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</row>
    <row r="193" spans="2:18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</row>
    <row r="194" spans="2:18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</row>
    <row r="195" spans="2:18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</row>
    <row r="196" spans="2:18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</row>
    <row r="197" spans="2:18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</row>
    <row r="198" spans="2:18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</row>
    <row r="199" spans="2:18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</row>
    <row r="200" spans="2:18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</row>
    <row r="201" spans="2:18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</row>
    <row r="202" spans="2:18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</row>
    <row r="203" spans="2:18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</row>
    <row r="204" spans="2:18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</row>
    <row r="205" spans="2:18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</row>
    <row r="206" spans="2:18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</row>
    <row r="207" spans="2:18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</row>
    <row r="208" spans="2:18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</row>
    <row r="209" spans="2:18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</row>
    <row r="210" spans="2:18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</row>
    <row r="211" spans="2:18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</row>
    <row r="212" spans="2:18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</row>
    <row r="213" spans="2:18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</row>
    <row r="214" spans="2:18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</row>
    <row r="215" spans="2:18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</row>
    <row r="216" spans="2:18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</row>
    <row r="217" spans="2:18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</row>
    <row r="218" spans="2:18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</row>
    <row r="219" spans="2:18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</row>
    <row r="220" spans="2:18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</row>
    <row r="221" spans="2:18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</row>
    <row r="222" spans="2:18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</row>
    <row r="223" spans="2:18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</row>
    <row r="224" spans="2:18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</row>
    <row r="225" spans="2:18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</row>
    <row r="226" spans="2:18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</row>
    <row r="227" spans="2:18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</row>
    <row r="228" spans="2:18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</row>
    <row r="229" spans="2:18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</row>
    <row r="230" spans="2:18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</row>
    <row r="231" spans="2:18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</row>
    <row r="232" spans="2:18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</row>
    <row r="233" spans="2:18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</row>
    <row r="234" spans="2:18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</row>
    <row r="235" spans="2:18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</row>
    <row r="236" spans="2:18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</row>
    <row r="237" spans="2:18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</row>
    <row r="238" spans="2:18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</row>
    <row r="239" spans="2:18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</row>
    <row r="240" spans="2:18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</row>
    <row r="241" spans="2:18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</row>
    <row r="242" spans="2:18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</row>
    <row r="243" spans="2:18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</row>
    <row r="244" spans="2:18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</row>
    <row r="245" spans="2:18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</row>
    <row r="246" spans="2:18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</row>
    <row r="247" spans="2:18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</row>
    <row r="248" spans="2:18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</row>
    <row r="249" spans="2:18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</row>
    <row r="250" spans="2:18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</row>
    <row r="251" spans="2:18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</row>
    <row r="252" spans="2:18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</row>
    <row r="253" spans="2:18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</row>
    <row r="254" spans="2:18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</row>
    <row r="255" spans="2:18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</row>
    <row r="256" spans="2:18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</row>
    <row r="257" spans="2:18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</row>
    <row r="258" spans="2:18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</row>
    <row r="259" spans="2:18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</row>
    <row r="260" spans="2:18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</row>
    <row r="261" spans="2:18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</row>
    <row r="262" spans="2:18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</row>
    <row r="263" spans="2:18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</row>
    <row r="264" spans="2:18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</row>
    <row r="265" spans="2:18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</row>
    <row r="266" spans="2:18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</row>
    <row r="267" spans="2:18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</row>
    <row r="268" spans="2:18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</row>
    <row r="269" spans="2:18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</row>
    <row r="270" spans="2:18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</row>
    <row r="271" spans="2:18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</row>
    <row r="272" spans="2:18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</row>
    <row r="273" spans="2:18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</row>
    <row r="274" spans="2:18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</row>
    <row r="275" spans="2:18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</row>
    <row r="276" spans="2:18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</row>
    <row r="277" spans="2:18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</row>
    <row r="278" spans="2:18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</row>
    <row r="279" spans="2:18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</row>
    <row r="280" spans="2:18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</row>
    <row r="281" spans="2:18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</row>
    <row r="282" spans="2:18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</row>
    <row r="283" spans="2:18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</row>
    <row r="284" spans="2:18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</row>
    <row r="285" spans="2:18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</row>
    <row r="286" spans="2:18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</row>
    <row r="287" spans="2:18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</row>
    <row r="288" spans="2:18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</row>
    <row r="289" spans="2:18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</row>
    <row r="290" spans="2:18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</row>
    <row r="291" spans="2:18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</row>
    <row r="292" spans="2:18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</row>
    <row r="293" spans="2:18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</row>
    <row r="294" spans="2:18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</row>
    <row r="295" spans="2:18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</row>
    <row r="296" spans="2:18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</row>
    <row r="297" spans="2:18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</row>
    <row r="298" spans="2:18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</row>
    <row r="299" spans="2:18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</row>
    <row r="300" spans="2:18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</row>
    <row r="301" spans="2:18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</row>
    <row r="302" spans="2:18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</row>
    <row r="303" spans="2:18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</row>
    <row r="304" spans="2:18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</row>
    <row r="305" spans="2:18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</row>
    <row r="306" spans="2:18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</row>
    <row r="307" spans="2:18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</row>
    <row r="308" spans="2:18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</row>
    <row r="309" spans="2:18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</row>
    <row r="310" spans="2:18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</row>
    <row r="311" spans="2:18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</row>
    <row r="312" spans="2:18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</row>
    <row r="313" spans="2:18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</row>
    <row r="314" spans="2:18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</row>
    <row r="315" spans="2:18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</row>
    <row r="316" spans="2:18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</row>
    <row r="317" spans="2:18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</row>
    <row r="318" spans="2:18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</row>
    <row r="319" spans="2:18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</row>
    <row r="320" spans="2:18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</row>
    <row r="321" spans="2:18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</row>
    <row r="322" spans="2:18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</row>
    <row r="323" spans="2:18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</row>
    <row r="324" spans="2:18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</row>
    <row r="325" spans="2:18">
      <c r="B325" s="117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</row>
    <row r="326" spans="2:18">
      <c r="B326" s="117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</row>
    <row r="327" spans="2:18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</row>
    <row r="328" spans="2:18">
      <c r="B328" s="117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</row>
    <row r="329" spans="2:18">
      <c r="B329" s="117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</row>
    <row r="330" spans="2:18">
      <c r="B330" s="117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</row>
    <row r="331" spans="2:18">
      <c r="B331" s="117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</row>
    <row r="332" spans="2:18">
      <c r="B332" s="117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</row>
    <row r="333" spans="2:18">
      <c r="B333" s="117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</row>
    <row r="334" spans="2:18">
      <c r="B334" s="117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</row>
    <row r="335" spans="2:18">
      <c r="B335" s="117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</row>
    <row r="336" spans="2:18">
      <c r="B336" s="117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</row>
    <row r="337" spans="2:18">
      <c r="B337" s="117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</row>
    <row r="338" spans="2:18">
      <c r="B338" s="117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</row>
    <row r="339" spans="2:18">
      <c r="B339" s="117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</row>
    <row r="340" spans="2:18">
      <c r="B340" s="117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</row>
    <row r="341" spans="2:18">
      <c r="B341" s="117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</row>
    <row r="342" spans="2:18">
      <c r="B342" s="117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</row>
    <row r="343" spans="2:18">
      <c r="B343" s="117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</row>
    <row r="344" spans="2:18">
      <c r="B344" s="117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</row>
    <row r="345" spans="2:18">
      <c r="B345" s="117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</row>
    <row r="346" spans="2:18">
      <c r="B346" s="117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</row>
    <row r="347" spans="2:18">
      <c r="B347" s="117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</row>
    <row r="348" spans="2:18">
      <c r="B348" s="117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</row>
    <row r="349" spans="2:18">
      <c r="B349" s="117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</row>
    <row r="350" spans="2:18">
      <c r="B350" s="117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</row>
    <row r="351" spans="2:18">
      <c r="B351" s="117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</row>
    <row r="352" spans="2:18">
      <c r="B352" s="117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</row>
    <row r="353" spans="2:18">
      <c r="B353" s="117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</row>
    <row r="354" spans="2:18">
      <c r="B354" s="117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</row>
    <row r="355" spans="2:18">
      <c r="B355" s="117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</row>
    <row r="356" spans="2:18">
      <c r="B356" s="117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</row>
    <row r="357" spans="2:18">
      <c r="B357" s="117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</row>
    <row r="358" spans="2:18">
      <c r="B358" s="117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</row>
    <row r="359" spans="2:18">
      <c r="B359" s="117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</row>
    <row r="360" spans="2:18">
      <c r="B360" s="117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</row>
    <row r="361" spans="2:18">
      <c r="B361" s="117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</row>
    <row r="362" spans="2:18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</row>
    <row r="363" spans="2:18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</row>
    <row r="364" spans="2:18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</row>
    <row r="365" spans="2:18">
      <c r="B365" s="117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</row>
    <row r="366" spans="2:18">
      <c r="B366" s="117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</row>
    <row r="367" spans="2:18">
      <c r="B367" s="117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</row>
    <row r="368" spans="2:18">
      <c r="B368" s="117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</row>
    <row r="369" spans="2:18">
      <c r="B369" s="117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</row>
    <row r="370" spans="2:18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</row>
    <row r="371" spans="2:18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</row>
    <row r="372" spans="2:18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</row>
    <row r="373" spans="2:18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</row>
    <row r="374" spans="2:18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</row>
    <row r="375" spans="2:18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</row>
    <row r="376" spans="2:18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</row>
    <row r="377" spans="2:18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</row>
    <row r="378" spans="2:18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</row>
    <row r="379" spans="2:18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</row>
    <row r="380" spans="2:18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</row>
    <row r="381" spans="2:18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</row>
    <row r="382" spans="2:18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</row>
    <row r="383" spans="2:18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</row>
    <row r="384" spans="2:18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</row>
    <row r="385" spans="2:18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</row>
    <row r="386" spans="2:18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</row>
    <row r="387" spans="2:18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</row>
    <row r="388" spans="2:18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</row>
    <row r="389" spans="2:18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</row>
    <row r="390" spans="2:18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</row>
    <row r="391" spans="2:18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</row>
    <row r="392" spans="2:18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</row>
    <row r="393" spans="2:18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</row>
    <row r="394" spans="2:18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</row>
    <row r="395" spans="2:18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</row>
    <row r="396" spans="2:18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</row>
    <row r="397" spans="2:18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</row>
    <row r="398" spans="2:18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</row>
    <row r="399" spans="2:18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</row>
    <row r="400" spans="2:18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</row>
    <row r="401" spans="2:18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</row>
    <row r="402" spans="2:18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</row>
    <row r="403" spans="2:18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</row>
    <row r="404" spans="2:18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</row>
    <row r="405" spans="2:18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</row>
    <row r="406" spans="2:18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</row>
    <row r="407" spans="2:18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</row>
    <row r="408" spans="2:18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</row>
    <row r="409" spans="2:18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</row>
    <row r="410" spans="2:18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</row>
    <row r="411" spans="2:18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</row>
    <row r="412" spans="2:18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</row>
    <row r="413" spans="2:18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</row>
    <row r="414" spans="2:18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</row>
    <row r="415" spans="2:18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</row>
    <row r="416" spans="2:18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</row>
    <row r="417" spans="2:18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</row>
    <row r="418" spans="2:18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</row>
    <row r="419" spans="2:18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</row>
    <row r="420" spans="2:18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</row>
    <row r="421" spans="2:18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</row>
    <row r="422" spans="2:18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</row>
    <row r="423" spans="2:18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</row>
    <row r="424" spans="2:18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</row>
    <row r="425" spans="2:18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</row>
    <row r="426" spans="2:18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</row>
    <row r="427" spans="2:18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</row>
    <row r="428" spans="2:18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</row>
    <row r="429" spans="2:18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</row>
    <row r="430" spans="2:18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</row>
    <row r="431" spans="2:18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</row>
    <row r="432" spans="2:18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</row>
    <row r="433" spans="2:18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</row>
    <row r="434" spans="2:18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</row>
    <row r="435" spans="2:18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</row>
    <row r="436" spans="2:18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</row>
    <row r="437" spans="2:18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</row>
    <row r="438" spans="2:18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</row>
    <row r="439" spans="2:18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</row>
    <row r="440" spans="2:18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</row>
    <row r="441" spans="2:18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</row>
    <row r="442" spans="2:18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</row>
    <row r="443" spans="2:18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</row>
    <row r="444" spans="2:18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</row>
    <row r="445" spans="2:18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</row>
    <row r="446" spans="2:18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</row>
    <row r="447" spans="2:18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</row>
    <row r="448" spans="2:18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</row>
    <row r="449" spans="2:18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</row>
    <row r="450" spans="2:18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</row>
    <row r="451" spans="2:18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</row>
    <row r="452" spans="2:18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</row>
    <row r="453" spans="2:18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</row>
    <row r="454" spans="2:18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</row>
    <row r="455" spans="2:18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</row>
    <row r="456" spans="2:18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</row>
    <row r="457" spans="2:18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</row>
    <row r="458" spans="2:18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</row>
    <row r="459" spans="2:18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</row>
    <row r="460" spans="2:18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</row>
    <row r="461" spans="2:18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</row>
    <row r="462" spans="2:18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</row>
    <row r="463" spans="2:18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</row>
    <row r="464" spans="2:18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</row>
    <row r="465" spans="2:18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</row>
    <row r="466" spans="2:18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</row>
    <row r="467" spans="2:18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</row>
    <row r="468" spans="2:18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</row>
    <row r="469" spans="2:18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</row>
    <row r="470" spans="2:18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</row>
    <row r="471" spans="2:18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</row>
    <row r="472" spans="2:18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</row>
    <row r="473" spans="2:18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</row>
    <row r="474" spans="2:18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</row>
    <row r="475" spans="2:18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</row>
    <row r="476" spans="2:18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</row>
    <row r="477" spans="2:18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</row>
    <row r="478" spans="2:18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</row>
    <row r="479" spans="2:18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</row>
    <row r="480" spans="2:18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</row>
    <row r="481" spans="2:18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</row>
    <row r="482" spans="2:18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</row>
    <row r="483" spans="2:18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</row>
    <row r="484" spans="2:18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</row>
    <row r="485" spans="2:18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</row>
    <row r="486" spans="2:18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</row>
    <row r="487" spans="2:18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</row>
    <row r="488" spans="2:18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</row>
    <row r="489" spans="2:18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</row>
    <row r="490" spans="2:18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</row>
    <row r="491" spans="2:18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</row>
    <row r="492" spans="2:18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</row>
    <row r="493" spans="2:18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</row>
    <row r="494" spans="2:18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</row>
    <row r="495" spans="2:18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</row>
    <row r="496" spans="2:18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</row>
    <row r="497" spans="2:18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</row>
    <row r="498" spans="2:18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</row>
    <row r="499" spans="2:18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</row>
    <row r="500" spans="2:18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</row>
    <row r="501" spans="2:18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</row>
    <row r="502" spans="2:18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</row>
    <row r="503" spans="2:18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</row>
    <row r="504" spans="2:18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</row>
    <row r="505" spans="2:18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</row>
    <row r="506" spans="2:18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</row>
    <row r="507" spans="2:18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</row>
    <row r="508" spans="2:18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</row>
    <row r="509" spans="2:18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</row>
    <row r="510" spans="2:18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</row>
    <row r="511" spans="2:18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N32:N1048576 A1:B1048576 J1:M1048576 O11:Q1048576 E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208</v>
      </c>
    </row>
    <row r="2" spans="2:16">
      <c r="B2" s="46" t="s">
        <v>134</v>
      </c>
      <c r="C2" s="67" t="s">
        <v>209</v>
      </c>
    </row>
    <row r="3" spans="2:16">
      <c r="B3" s="46" t="s">
        <v>136</v>
      </c>
      <c r="C3" s="67" t="s">
        <v>210</v>
      </c>
    </row>
    <row r="4" spans="2:16">
      <c r="B4" s="46" t="s">
        <v>137</v>
      </c>
      <c r="C4" s="67">
        <v>2144</v>
      </c>
    </row>
    <row r="6" spans="2:16" ht="26.25" customHeight="1">
      <c r="B6" s="149" t="s">
        <v>172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78.75">
      <c r="B7" s="21" t="s">
        <v>109</v>
      </c>
      <c r="C7" s="29" t="s">
        <v>42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186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193</v>
      </c>
      <c r="M8" s="31" t="s">
        <v>189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5" t="s">
        <v>1700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26">
        <v>0</v>
      </c>
      <c r="N10" s="91"/>
      <c r="O10" s="127">
        <v>0</v>
      </c>
      <c r="P10" s="127">
        <v>0</v>
      </c>
    </row>
    <row r="11" spans="2:16" ht="20.25" customHeight="1">
      <c r="B11" s="121" t="s">
        <v>201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6">
      <c r="B12" s="121" t="s">
        <v>105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6">
      <c r="B13" s="121" t="s">
        <v>192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6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6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6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B110" s="117"/>
      <c r="C110" s="117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</row>
    <row r="111" spans="2:16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</row>
    <row r="112" spans="2:16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</row>
    <row r="113" spans="2:16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</row>
    <row r="114" spans="2:16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</row>
    <row r="115" spans="2:16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</row>
    <row r="116" spans="2:16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</row>
    <row r="117" spans="2:16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</row>
    <row r="118" spans="2:16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</row>
    <row r="119" spans="2:16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</row>
    <row r="120" spans="2:16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</row>
    <row r="121" spans="2:16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</row>
    <row r="122" spans="2:16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</row>
    <row r="123" spans="2:16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2:16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</row>
    <row r="125" spans="2:16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</row>
    <row r="126" spans="2:16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</row>
    <row r="127" spans="2:16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</row>
    <row r="128" spans="2:16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</row>
    <row r="129" spans="2:16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</row>
    <row r="135" spans="2:16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2:16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</row>
    <row r="137" spans="2:16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</row>
    <row r="138" spans="2:16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</row>
    <row r="139" spans="2:16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</row>
    <row r="140" spans="2:16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</row>
    <row r="141" spans="2:16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</row>
    <row r="142" spans="2:16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</row>
    <row r="143" spans="2:16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</row>
    <row r="144" spans="2:16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</row>
    <row r="145" spans="2:16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</row>
    <row r="146" spans="2:16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</row>
    <row r="147" spans="2:16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</row>
    <row r="148" spans="2:16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</row>
    <row r="149" spans="2:16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</row>
    <row r="150" spans="2:16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</row>
    <row r="151" spans="2:16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</row>
    <row r="152" spans="2:16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</row>
    <row r="153" spans="2:16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</row>
    <row r="154" spans="2:16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</row>
    <row r="155" spans="2:16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</row>
    <row r="156" spans="2:16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</row>
    <row r="157" spans="2:16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</row>
    <row r="158" spans="2:16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</row>
    <row r="159" spans="2:16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</row>
    <row r="160" spans="2:16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</row>
    <row r="161" spans="2:16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</row>
    <row r="162" spans="2:16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</row>
    <row r="163" spans="2:16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</row>
    <row r="164" spans="2:16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  <row r="165" spans="2:16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</row>
    <row r="166" spans="2:16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</row>
    <row r="167" spans="2:16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</row>
    <row r="168" spans="2:16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</row>
    <row r="169" spans="2:16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</row>
    <row r="170" spans="2:16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</row>
    <row r="171" spans="2:16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</row>
    <row r="172" spans="2:16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</row>
    <row r="173" spans="2:16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</row>
    <row r="174" spans="2:16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</row>
    <row r="175" spans="2:16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</row>
    <row r="176" spans="2:16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</row>
    <row r="177" spans="2:16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</row>
    <row r="178" spans="2:16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</row>
    <row r="179" spans="2:16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</row>
    <row r="180" spans="2:16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</row>
    <row r="181" spans="2:16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</row>
    <row r="182" spans="2:16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</row>
    <row r="183" spans="2:16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</row>
    <row r="184" spans="2:16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</row>
    <row r="185" spans="2:16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</row>
    <row r="186" spans="2:16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</row>
    <row r="187" spans="2:16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</row>
    <row r="188" spans="2:16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</row>
    <row r="189" spans="2:16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</row>
    <row r="190" spans="2:16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</row>
    <row r="191" spans="2:16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</row>
    <row r="192" spans="2:16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</row>
    <row r="193" spans="2:16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</row>
    <row r="194" spans="2:16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</row>
    <row r="195" spans="2:16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</row>
    <row r="196" spans="2:16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</row>
    <row r="197" spans="2:16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</row>
    <row r="198" spans="2:16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</row>
    <row r="199" spans="2:16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</row>
    <row r="200" spans="2:16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</row>
    <row r="201" spans="2:16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</row>
    <row r="202" spans="2:16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</row>
    <row r="203" spans="2:16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</row>
    <row r="204" spans="2:16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</row>
    <row r="205" spans="2:16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</row>
    <row r="206" spans="2:16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</row>
    <row r="207" spans="2:16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</row>
    <row r="208" spans="2:16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</row>
    <row r="209" spans="2:16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</row>
    <row r="210" spans="2:16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</row>
    <row r="211" spans="2:16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</row>
    <row r="212" spans="2:16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</row>
    <row r="213" spans="2:16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</row>
    <row r="214" spans="2:16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</row>
    <row r="215" spans="2:16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</row>
    <row r="216" spans="2:16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</row>
    <row r="217" spans="2:16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</row>
    <row r="218" spans="2:16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</row>
    <row r="219" spans="2:16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2:16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2:16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2:16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2:16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2:16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2:16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2:16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2:16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2:16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2:16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2:16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2:16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2:16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2:16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2:16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2:16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2:16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2:16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2:16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2:16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2:16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2:16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2:16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2:16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2:16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2:16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2:16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2:16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2:16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2:16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2:16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2:16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2:16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2:16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2:16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2:16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2:16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2:16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2:16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2:16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2:16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2:16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2:16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2:16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2:16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2:16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2:16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2:16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2:16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2:16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2:16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2:16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2:16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2:16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2:16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2:16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2:16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2:16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2:16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2:16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2:16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2:16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2:16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2:16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2:16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2:16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2:16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2:16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2:16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2:16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2:16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2:16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2:16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2:16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2:16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2:16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2:16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2:16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2:16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2:16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2:16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2:16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2:16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2:16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2:16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2:16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2:16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2:16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2:16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2:16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2:16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2:16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2:16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2:16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2:16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2:16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2:16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2:16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2:16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2:16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2:16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2:16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2:16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2:16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2:16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2:16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2:16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2:16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2:16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2:16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2:16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2:16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2:16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2:16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2:16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2:16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2:16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2:16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  <row r="338" spans="2:16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</row>
    <row r="339" spans="2:16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</row>
    <row r="340" spans="2:16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</row>
    <row r="341" spans="2:16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</row>
    <row r="342" spans="2:16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</row>
    <row r="343" spans="2:16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</row>
    <row r="344" spans="2:16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</row>
    <row r="345" spans="2:16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</row>
    <row r="346" spans="2:16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</row>
    <row r="347" spans="2:16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</row>
    <row r="348" spans="2:16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</row>
    <row r="349" spans="2:16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</row>
    <row r="350" spans="2:16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</row>
    <row r="351" spans="2:16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</row>
    <row r="352" spans="2:16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</row>
    <row r="353" spans="2:16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</row>
    <row r="354" spans="2:16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</row>
    <row r="355" spans="2:16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</row>
    <row r="356" spans="2:16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</row>
    <row r="357" spans="2:16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</row>
    <row r="358" spans="2:16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</row>
    <row r="359" spans="2:16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</row>
    <row r="360" spans="2:16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</row>
    <row r="361" spans="2:16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</row>
    <row r="362" spans="2:16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</row>
    <row r="363" spans="2:16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</row>
    <row r="364" spans="2:16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</row>
    <row r="365" spans="2:16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</row>
    <row r="366" spans="2:16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</row>
    <row r="367" spans="2:16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</row>
    <row r="368" spans="2:16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</row>
    <row r="369" spans="2:16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</row>
    <row r="370" spans="2:16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</row>
    <row r="371" spans="2:16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</row>
    <row r="372" spans="2:16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</row>
    <row r="373" spans="2:16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</row>
    <row r="374" spans="2:16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</row>
    <row r="375" spans="2:16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</row>
    <row r="376" spans="2:16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</row>
    <row r="377" spans="2:16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</row>
    <row r="378" spans="2:16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</row>
    <row r="379" spans="2:16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</row>
    <row r="380" spans="2:16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</row>
    <row r="381" spans="2:16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</row>
    <row r="382" spans="2:16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</row>
    <row r="383" spans="2:16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</row>
    <row r="384" spans="2:16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</row>
    <row r="385" spans="2:16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</row>
    <row r="386" spans="2:16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</row>
    <row r="387" spans="2:16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</row>
    <row r="388" spans="2:16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</row>
    <row r="389" spans="2:16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</row>
    <row r="390" spans="2:16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</row>
    <row r="391" spans="2:16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</row>
    <row r="392" spans="2:16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</row>
    <row r="393" spans="2:16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</row>
    <row r="394" spans="2:16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</row>
    <row r="395" spans="2:16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</row>
    <row r="396" spans="2:16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</row>
    <row r="397" spans="2:16">
      <c r="B397" s="128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</row>
    <row r="398" spans="2:16">
      <c r="B398" s="128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</row>
    <row r="399" spans="2:16">
      <c r="B399" s="129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</row>
    <row r="400" spans="2:16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</row>
    <row r="401" spans="2:16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</row>
    <row r="402" spans="2:16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</row>
    <row r="403" spans="2:16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</row>
    <row r="404" spans="2:16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</row>
    <row r="405" spans="2:16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</row>
    <row r="406" spans="2:16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</row>
    <row r="407" spans="2:16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</row>
    <row r="408" spans="2:16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</row>
    <row r="409" spans="2:16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</row>
    <row r="410" spans="2:16">
      <c r="B410" s="117"/>
      <c r="C410" s="117"/>
      <c r="D410" s="11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</row>
    <row r="411" spans="2:16">
      <c r="B411" s="117"/>
      <c r="C411" s="117"/>
      <c r="D411" s="11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</row>
    <row r="412" spans="2:16">
      <c r="B412" s="117"/>
      <c r="C412" s="117"/>
      <c r="D412" s="117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</row>
    <row r="413" spans="2:16">
      <c r="B413" s="117"/>
      <c r="C413" s="117"/>
      <c r="D413" s="117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</row>
    <row r="414" spans="2:16">
      <c r="B414" s="117"/>
      <c r="C414" s="117"/>
      <c r="D414" s="117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</row>
    <row r="415" spans="2:16">
      <c r="B415" s="117"/>
      <c r="C415" s="117"/>
      <c r="D415" s="117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</row>
    <row r="416" spans="2:16">
      <c r="B416" s="117"/>
      <c r="C416" s="117"/>
      <c r="D416" s="117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</row>
    <row r="417" spans="2:16">
      <c r="B417" s="117"/>
      <c r="C417" s="117"/>
      <c r="D417" s="117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</row>
    <row r="418" spans="2:16">
      <c r="B418" s="117"/>
      <c r="C418" s="117"/>
      <c r="D418" s="117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</row>
    <row r="419" spans="2:16">
      <c r="B419" s="117"/>
      <c r="C419" s="117"/>
      <c r="D419" s="117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</row>
    <row r="420" spans="2:16">
      <c r="B420" s="117"/>
      <c r="C420" s="117"/>
      <c r="D420" s="11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</row>
    <row r="421" spans="2:16">
      <c r="B421" s="117"/>
      <c r="C421" s="117"/>
      <c r="D421" s="117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</row>
    <row r="422" spans="2:16">
      <c r="B422" s="117"/>
      <c r="C422" s="117"/>
      <c r="D422" s="11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</row>
    <row r="423" spans="2:16">
      <c r="B423" s="117"/>
      <c r="C423" s="117"/>
      <c r="D423" s="117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</row>
    <row r="424" spans="2:16">
      <c r="B424" s="117"/>
      <c r="C424" s="117"/>
      <c r="D424" s="117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</row>
    <row r="425" spans="2:16">
      <c r="B425" s="117"/>
      <c r="C425" s="117"/>
      <c r="D425" s="117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</row>
    <row r="426" spans="2:16">
      <c r="B426" s="117"/>
      <c r="C426" s="117"/>
      <c r="D426" s="117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</row>
    <row r="427" spans="2:16">
      <c r="B427" s="117"/>
      <c r="C427" s="117"/>
      <c r="D427" s="117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</row>
    <row r="428" spans="2:16">
      <c r="B428" s="117"/>
      <c r="C428" s="117"/>
      <c r="D428" s="117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</row>
    <row r="429" spans="2:16">
      <c r="B429" s="117"/>
      <c r="C429" s="117"/>
      <c r="D429" s="117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</row>
    <row r="430" spans="2:16">
      <c r="B430" s="117"/>
      <c r="C430" s="117"/>
      <c r="D430" s="117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</row>
    <row r="431" spans="2:16">
      <c r="B431" s="117"/>
      <c r="C431" s="117"/>
      <c r="D431" s="117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</row>
    <row r="432" spans="2:16">
      <c r="B432" s="117"/>
      <c r="C432" s="117"/>
      <c r="D432" s="117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</row>
    <row r="433" spans="2:16">
      <c r="B433" s="117"/>
      <c r="C433" s="117"/>
      <c r="D433" s="117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</row>
    <row r="434" spans="2:16">
      <c r="B434" s="117"/>
      <c r="C434" s="117"/>
      <c r="D434" s="117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</row>
    <row r="435" spans="2:16">
      <c r="B435" s="117"/>
      <c r="C435" s="117"/>
      <c r="D435" s="117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</row>
    <row r="436" spans="2:16">
      <c r="B436" s="117"/>
      <c r="C436" s="117"/>
      <c r="D436" s="117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</row>
    <row r="437" spans="2:16">
      <c r="B437" s="117"/>
      <c r="C437" s="117"/>
      <c r="D437" s="117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</row>
    <row r="438" spans="2:16">
      <c r="B438" s="117"/>
      <c r="C438" s="117"/>
      <c r="D438" s="117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</row>
    <row r="439" spans="2:16">
      <c r="B439" s="117"/>
      <c r="C439" s="117"/>
      <c r="D439" s="117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</row>
    <row r="440" spans="2:16">
      <c r="B440" s="117"/>
      <c r="C440" s="117"/>
      <c r="D440" s="117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</row>
    <row r="441" spans="2:16">
      <c r="B441" s="117"/>
      <c r="C441" s="117"/>
      <c r="D441" s="117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</row>
    <row r="442" spans="2:16">
      <c r="B442" s="117"/>
      <c r="C442" s="117"/>
      <c r="D442" s="117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</row>
    <row r="443" spans="2:16">
      <c r="B443" s="117"/>
      <c r="C443" s="117"/>
      <c r="D443" s="117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</row>
    <row r="444" spans="2:16">
      <c r="B444" s="117"/>
      <c r="C444" s="117"/>
      <c r="D444" s="117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</row>
    <row r="445" spans="2:16">
      <c r="B445" s="117"/>
      <c r="C445" s="117"/>
      <c r="D445" s="11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</row>
    <row r="446" spans="2:16">
      <c r="B446" s="117"/>
      <c r="C446" s="117"/>
      <c r="D446" s="117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</row>
    <row r="447" spans="2:16">
      <c r="B447" s="117"/>
      <c r="C447" s="117"/>
      <c r="D447" s="117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</row>
    <row r="448" spans="2:16">
      <c r="B448" s="117"/>
      <c r="C448" s="117"/>
      <c r="D448" s="117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</row>
    <row r="449" spans="2:16">
      <c r="B449" s="117"/>
      <c r="C449" s="117"/>
      <c r="D449" s="117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</row>
    <row r="450" spans="2:16">
      <c r="B450" s="117"/>
      <c r="C450" s="117"/>
      <c r="D450" s="117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</row>
    <row r="451" spans="2:16">
      <c r="B451" s="117"/>
      <c r="C451" s="117"/>
      <c r="D451" s="117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</row>
    <row r="452" spans="2:16">
      <c r="B452" s="117"/>
      <c r="C452" s="117"/>
      <c r="D452" s="117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</row>
    <row r="453" spans="2:16">
      <c r="B453" s="117"/>
      <c r="C453" s="117"/>
      <c r="D453" s="117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</row>
    <row r="454" spans="2:16">
      <c r="B454" s="117"/>
      <c r="C454" s="117"/>
      <c r="D454" s="117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</row>
    <row r="455" spans="2:16">
      <c r="B455" s="117"/>
      <c r="C455" s="117"/>
      <c r="D455" s="117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</row>
    <row r="456" spans="2:16">
      <c r="B456" s="117"/>
      <c r="C456" s="117"/>
      <c r="D456" s="117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</row>
    <row r="457" spans="2:16">
      <c r="B457" s="117"/>
      <c r="C457" s="117"/>
      <c r="D457" s="117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</row>
    <row r="458" spans="2:16">
      <c r="B458" s="117"/>
      <c r="C458" s="117"/>
      <c r="D458" s="117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</row>
    <row r="459" spans="2:16">
      <c r="B459" s="117"/>
      <c r="C459" s="117"/>
      <c r="D459" s="117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</row>
    <row r="460" spans="2:16">
      <c r="B460" s="117"/>
      <c r="C460" s="117"/>
      <c r="D460" s="117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</row>
    <row r="461" spans="2:16">
      <c r="B461" s="117"/>
      <c r="C461" s="117"/>
      <c r="D461" s="117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</row>
    <row r="462" spans="2:16">
      <c r="B462" s="117"/>
      <c r="C462" s="117"/>
      <c r="D462" s="117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</row>
    <row r="463" spans="2:16">
      <c r="B463" s="117"/>
      <c r="C463" s="117"/>
      <c r="D463" s="117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1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135</v>
      </c>
      <c r="C1" s="67" t="s" vm="1">
        <v>208</v>
      </c>
    </row>
    <row r="2" spans="2:20">
      <c r="B2" s="46" t="s">
        <v>134</v>
      </c>
      <c r="C2" s="67" t="s">
        <v>209</v>
      </c>
    </row>
    <row r="3" spans="2:20">
      <c r="B3" s="46" t="s">
        <v>136</v>
      </c>
      <c r="C3" s="67" t="s">
        <v>210</v>
      </c>
    </row>
    <row r="4" spans="2:20">
      <c r="B4" s="46" t="s">
        <v>137</v>
      </c>
      <c r="C4" s="67">
        <v>2144</v>
      </c>
    </row>
    <row r="6" spans="2:20" ht="26.25" customHeight="1">
      <c r="B6" s="155" t="s">
        <v>159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</row>
    <row r="7" spans="2:20" ht="26.25" customHeight="1">
      <c r="B7" s="155" t="s">
        <v>83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</row>
    <row r="8" spans="2:20" s="3" customFormat="1" ht="78.75">
      <c r="B8" s="36" t="s">
        <v>108</v>
      </c>
      <c r="C8" s="12" t="s">
        <v>42</v>
      </c>
      <c r="D8" s="12" t="s">
        <v>112</v>
      </c>
      <c r="E8" s="12" t="s">
        <v>175</v>
      </c>
      <c r="F8" s="12" t="s">
        <v>110</v>
      </c>
      <c r="G8" s="12" t="s">
        <v>61</v>
      </c>
      <c r="H8" s="12" t="s">
        <v>14</v>
      </c>
      <c r="I8" s="12" t="s">
        <v>62</v>
      </c>
      <c r="J8" s="12" t="s">
        <v>97</v>
      </c>
      <c r="K8" s="12" t="s">
        <v>17</v>
      </c>
      <c r="L8" s="12" t="s">
        <v>96</v>
      </c>
      <c r="M8" s="12" t="s">
        <v>16</v>
      </c>
      <c r="N8" s="12" t="s">
        <v>18</v>
      </c>
      <c r="O8" s="12" t="s">
        <v>186</v>
      </c>
      <c r="P8" s="12" t="s">
        <v>185</v>
      </c>
      <c r="Q8" s="12" t="s">
        <v>57</v>
      </c>
      <c r="R8" s="12" t="s">
        <v>54</v>
      </c>
      <c r="S8" s="12" t="s">
        <v>138</v>
      </c>
      <c r="T8" s="37" t="s">
        <v>140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193</v>
      </c>
      <c r="P9" s="15"/>
      <c r="Q9" s="15" t="s">
        <v>189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43" t="s">
        <v>141</v>
      </c>
      <c r="T10" s="60" t="s">
        <v>176</v>
      </c>
    </row>
    <row r="11" spans="2:20" s="4" customFormat="1" ht="18" customHeight="1">
      <c r="B11" s="89" t="s">
        <v>43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80">
        <v>0</v>
      </c>
      <c r="R11" s="71"/>
      <c r="S11" s="81">
        <v>0</v>
      </c>
      <c r="T11" s="81">
        <v>0</v>
      </c>
    </row>
    <row r="12" spans="2:20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2:20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20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20">
      <c r="B15" s="121" t="s">
        <v>201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20">
      <c r="B16" s="121" t="s">
        <v>105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2:20">
      <c r="B17" s="121" t="s">
        <v>184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121" t="s">
        <v>192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41"/>
      <c r="C696" s="1"/>
      <c r="D696" s="1"/>
      <c r="E696" s="1"/>
      <c r="F696" s="1"/>
      <c r="G696" s="1"/>
    </row>
    <row r="697" spans="2:7">
      <c r="B697" s="3"/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E711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29:B31 B17:B18" xr:uid="{00000000-0002-0000-0300-000000000000}"/>
    <dataValidation type="list" allowBlank="1" showInputMessage="1" showErrorMessage="1" sqref="E203:E710" xr:uid="{00000000-0002-0000-0300-000001000000}">
      <formula1>#REF!</formula1>
    </dataValidation>
    <dataValidation type="list" allowBlank="1" showInputMessage="1" showErrorMessage="1" sqref="I32:I485 I12:I30 L12:L485 G32:G703 G12:G30 E32:E202 E12:E30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8.57031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23.85546875" style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135</v>
      </c>
      <c r="C1" s="67" t="s" vm="1">
        <v>208</v>
      </c>
    </row>
    <row r="2" spans="2:21">
      <c r="B2" s="46" t="s">
        <v>134</v>
      </c>
      <c r="C2" s="67" t="s">
        <v>209</v>
      </c>
    </row>
    <row r="3" spans="2:21">
      <c r="B3" s="46" t="s">
        <v>136</v>
      </c>
      <c r="C3" s="67" t="s">
        <v>210</v>
      </c>
    </row>
    <row r="4" spans="2:21">
      <c r="B4" s="46" t="s">
        <v>137</v>
      </c>
      <c r="C4" s="67">
        <v>2144</v>
      </c>
    </row>
    <row r="6" spans="2:21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</row>
    <row r="7" spans="2:21" ht="26.25" customHeight="1">
      <c r="B7" s="149" t="s">
        <v>84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</row>
    <row r="8" spans="2:21" s="3" customFormat="1" ht="78.75">
      <c r="B8" s="21" t="s">
        <v>108</v>
      </c>
      <c r="C8" s="29" t="s">
        <v>42</v>
      </c>
      <c r="D8" s="29" t="s">
        <v>112</v>
      </c>
      <c r="E8" s="29" t="s">
        <v>175</v>
      </c>
      <c r="F8" s="29" t="s">
        <v>110</v>
      </c>
      <c r="G8" s="29" t="s">
        <v>61</v>
      </c>
      <c r="H8" s="29" t="s">
        <v>14</v>
      </c>
      <c r="I8" s="29" t="s">
        <v>62</v>
      </c>
      <c r="J8" s="29" t="s">
        <v>97</v>
      </c>
      <c r="K8" s="29" t="s">
        <v>17</v>
      </c>
      <c r="L8" s="29" t="s">
        <v>96</v>
      </c>
      <c r="M8" s="29" t="s">
        <v>16</v>
      </c>
      <c r="N8" s="29" t="s">
        <v>18</v>
      </c>
      <c r="O8" s="12" t="s">
        <v>186</v>
      </c>
      <c r="P8" s="29" t="s">
        <v>185</v>
      </c>
      <c r="Q8" s="29" t="s">
        <v>200</v>
      </c>
      <c r="R8" s="29" t="s">
        <v>57</v>
      </c>
      <c r="S8" s="12" t="s">
        <v>54</v>
      </c>
      <c r="T8" s="29" t="s">
        <v>138</v>
      </c>
      <c r="U8" s="13" t="s">
        <v>140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193</v>
      </c>
      <c r="P9" s="31"/>
      <c r="Q9" s="15" t="s">
        <v>189</v>
      </c>
      <c r="R9" s="31" t="s">
        <v>189</v>
      </c>
      <c r="S9" s="15" t="s">
        <v>19</v>
      </c>
      <c r="T9" s="31" t="s">
        <v>189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106</v>
      </c>
      <c r="R10" s="18" t="s">
        <v>107</v>
      </c>
      <c r="S10" s="18" t="s">
        <v>141</v>
      </c>
      <c r="T10" s="18" t="s">
        <v>176</v>
      </c>
      <c r="U10" s="19" t="s">
        <v>195</v>
      </c>
    </row>
    <row r="11" spans="2:21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69"/>
      <c r="K11" s="77">
        <v>4.6079294506509427</v>
      </c>
      <c r="L11" s="69"/>
      <c r="M11" s="69"/>
      <c r="N11" s="93">
        <v>4.7165944794183318E-2</v>
      </c>
      <c r="O11" s="77"/>
      <c r="P11" s="79"/>
      <c r="Q11" s="77">
        <v>277.67188043300007</v>
      </c>
      <c r="R11" s="77">
        <f>R12+R258</f>
        <v>71604.642863790024</v>
      </c>
      <c r="S11" s="69"/>
      <c r="T11" s="78">
        <f>IFERROR(R11/$R$11,0)</f>
        <v>1</v>
      </c>
      <c r="U11" s="78">
        <f>R11/'סכום נכסי הקרן'!$C$42</f>
        <v>0.27339818839972713</v>
      </c>
    </row>
    <row r="12" spans="2:21">
      <c r="B12" s="70" t="s">
        <v>181</v>
      </c>
      <c r="C12" s="71"/>
      <c r="D12" s="71"/>
      <c r="E12" s="71"/>
      <c r="F12" s="71"/>
      <c r="G12" s="71"/>
      <c r="H12" s="71"/>
      <c r="I12" s="71"/>
      <c r="J12" s="71"/>
      <c r="K12" s="80">
        <v>4.5405539984419585</v>
      </c>
      <c r="L12" s="71"/>
      <c r="M12" s="71"/>
      <c r="N12" s="94">
        <v>4.1336312105438922E-2</v>
      </c>
      <c r="O12" s="80"/>
      <c r="P12" s="82"/>
      <c r="Q12" s="80">
        <v>277.67188043300007</v>
      </c>
      <c r="R12" s="80">
        <f>R13+R168+R252</f>
        <v>60123.196590903026</v>
      </c>
      <c r="S12" s="71"/>
      <c r="T12" s="81">
        <f t="shared" ref="T12:T75" si="0">IFERROR(R12/$R$11,0)</f>
        <v>0.83965500261306258</v>
      </c>
      <c r="U12" s="81">
        <f>R12/'סכום נכסי הקרן'!$C$42</f>
        <v>0.22956015659517945</v>
      </c>
    </row>
    <row r="13" spans="2:21">
      <c r="B13" s="92" t="s">
        <v>30</v>
      </c>
      <c r="C13" s="71"/>
      <c r="D13" s="71"/>
      <c r="E13" s="71"/>
      <c r="F13" s="71"/>
      <c r="G13" s="71"/>
      <c r="H13" s="71"/>
      <c r="I13" s="71"/>
      <c r="J13" s="71"/>
      <c r="K13" s="80">
        <v>4.6639491084494615</v>
      </c>
      <c r="L13" s="71"/>
      <c r="M13" s="71"/>
      <c r="N13" s="94">
        <v>3.7286006096644175E-2</v>
      </c>
      <c r="O13" s="80"/>
      <c r="P13" s="82"/>
      <c r="Q13" s="80">
        <v>231.33561363100009</v>
      </c>
      <c r="R13" s="80">
        <f>SUM(R14:R166)</f>
        <v>49387.517203133029</v>
      </c>
      <c r="S13" s="71"/>
      <c r="T13" s="81">
        <f t="shared" si="0"/>
        <v>0.68972506848585868</v>
      </c>
      <c r="U13" s="81">
        <f>R13/'סכום נכסי הקרן'!$C$42</f>
        <v>0.18856958421791151</v>
      </c>
    </row>
    <row r="14" spans="2:21">
      <c r="B14" s="76" t="s">
        <v>288</v>
      </c>
      <c r="C14" s="73">
        <v>6040372</v>
      </c>
      <c r="D14" s="86" t="s">
        <v>113</v>
      </c>
      <c r="E14" s="86" t="s">
        <v>27</v>
      </c>
      <c r="F14" s="73" t="s">
        <v>289</v>
      </c>
      <c r="G14" s="86" t="s">
        <v>290</v>
      </c>
      <c r="H14" s="73" t="s">
        <v>291</v>
      </c>
      <c r="I14" s="73" t="s">
        <v>120</v>
      </c>
      <c r="J14" s="73"/>
      <c r="K14" s="85">
        <v>1.7300002052678032</v>
      </c>
      <c r="L14" s="86" t="s">
        <v>122</v>
      </c>
      <c r="M14" s="87">
        <v>8.3000000000000001E-3</v>
      </c>
      <c r="N14" s="87">
        <v>2.4500119875329657E-2</v>
      </c>
      <c r="O14" s="83">
        <v>7.6530000000000009E-3</v>
      </c>
      <c r="P14" s="85">
        <v>108.5</v>
      </c>
      <c r="Q14" s="73"/>
      <c r="R14" s="83">
        <v>8.3420000000000025E-6</v>
      </c>
      <c r="S14" s="84">
        <v>2.5158651051843984E-12</v>
      </c>
      <c r="T14" s="84">
        <f t="shared" si="0"/>
        <v>1.1650082545441329E-10</v>
      </c>
      <c r="U14" s="84">
        <f>R14/'סכום נכסי הקרן'!$C$42</f>
        <v>3.1851114626309412E-11</v>
      </c>
    </row>
    <row r="15" spans="2:21">
      <c r="B15" s="76" t="s">
        <v>292</v>
      </c>
      <c r="C15" s="73">
        <v>2310217</v>
      </c>
      <c r="D15" s="86" t="s">
        <v>113</v>
      </c>
      <c r="E15" s="86" t="s">
        <v>27</v>
      </c>
      <c r="F15" s="73" t="s">
        <v>293</v>
      </c>
      <c r="G15" s="86" t="s">
        <v>290</v>
      </c>
      <c r="H15" s="73" t="s">
        <v>291</v>
      </c>
      <c r="I15" s="73" t="s">
        <v>120</v>
      </c>
      <c r="J15" s="73"/>
      <c r="K15" s="85">
        <v>1</v>
      </c>
      <c r="L15" s="86" t="s">
        <v>122</v>
      </c>
      <c r="M15" s="87">
        <v>8.6E-3</v>
      </c>
      <c r="N15" s="87">
        <v>2.7201235447849848E-2</v>
      </c>
      <c r="O15" s="83">
        <v>3.8270000000000005E-3</v>
      </c>
      <c r="P15" s="85">
        <v>110.38</v>
      </c>
      <c r="Q15" s="73"/>
      <c r="R15" s="83">
        <v>4.2090000000000007E-6</v>
      </c>
      <c r="S15" s="84">
        <v>1.5299732024813793E-12</v>
      </c>
      <c r="T15" s="84">
        <f t="shared" si="0"/>
        <v>5.8781104571760429E-11</v>
      </c>
      <c r="U15" s="84">
        <f>R15/'סכום נכסי הקרן'!$C$42</f>
        <v>1.607064750205422E-11</v>
      </c>
    </row>
    <row r="16" spans="2:21">
      <c r="B16" s="76" t="s">
        <v>294</v>
      </c>
      <c r="C16" s="73">
        <v>2310282</v>
      </c>
      <c r="D16" s="86" t="s">
        <v>113</v>
      </c>
      <c r="E16" s="86" t="s">
        <v>27</v>
      </c>
      <c r="F16" s="73" t="s">
        <v>293</v>
      </c>
      <c r="G16" s="86" t="s">
        <v>290</v>
      </c>
      <c r="H16" s="73" t="s">
        <v>291</v>
      </c>
      <c r="I16" s="73" t="s">
        <v>120</v>
      </c>
      <c r="J16" s="73"/>
      <c r="K16" s="83">
        <v>2.7199999999993554</v>
      </c>
      <c r="L16" s="86" t="s">
        <v>122</v>
      </c>
      <c r="M16" s="87">
        <v>3.8E-3</v>
      </c>
      <c r="N16" s="87">
        <v>2.3899999999989797E-2</v>
      </c>
      <c r="O16" s="83">
        <v>358000.21093100007</v>
      </c>
      <c r="P16" s="85">
        <v>104.01</v>
      </c>
      <c r="Q16" s="73"/>
      <c r="R16" s="83">
        <v>372.35599704200007</v>
      </c>
      <c r="S16" s="84">
        <v>1.1933340364366669E-4</v>
      </c>
      <c r="T16" s="84">
        <f t="shared" si="0"/>
        <v>5.2001655500232644E-3</v>
      </c>
      <c r="U16" s="84">
        <f>R16/'סכום נכסי הקרן'!$C$42</f>
        <v>1.4217158407550312E-3</v>
      </c>
    </row>
    <row r="17" spans="2:21">
      <c r="B17" s="76" t="s">
        <v>295</v>
      </c>
      <c r="C17" s="73">
        <v>2310381</v>
      </c>
      <c r="D17" s="86" t="s">
        <v>113</v>
      </c>
      <c r="E17" s="86" t="s">
        <v>27</v>
      </c>
      <c r="F17" s="73" t="s">
        <v>293</v>
      </c>
      <c r="G17" s="86" t="s">
        <v>290</v>
      </c>
      <c r="H17" s="73" t="s">
        <v>291</v>
      </c>
      <c r="I17" s="73" t="s">
        <v>120</v>
      </c>
      <c r="J17" s="73"/>
      <c r="K17" s="83">
        <v>6.7099999999858317</v>
      </c>
      <c r="L17" s="86" t="s">
        <v>122</v>
      </c>
      <c r="M17" s="87">
        <v>2E-3</v>
      </c>
      <c r="N17" s="87">
        <v>2.3999999999925428E-2</v>
      </c>
      <c r="O17" s="83">
        <v>55670.014868000013</v>
      </c>
      <c r="P17" s="85">
        <v>96.35</v>
      </c>
      <c r="Q17" s="73"/>
      <c r="R17" s="83">
        <v>53.638058256000001</v>
      </c>
      <c r="S17" s="84">
        <v>5.808568222017255E-5</v>
      </c>
      <c r="T17" s="84">
        <f t="shared" si="0"/>
        <v>7.4908631774105812E-4</v>
      </c>
      <c r="U17" s="84">
        <f>R17/'סכום נכסי הקרן'!$C$42</f>
        <v>2.0479884222542765E-4</v>
      </c>
    </row>
    <row r="18" spans="2:21">
      <c r="B18" s="76" t="s">
        <v>296</v>
      </c>
      <c r="C18" s="73">
        <v>1158476</v>
      </c>
      <c r="D18" s="86" t="s">
        <v>113</v>
      </c>
      <c r="E18" s="86" t="s">
        <v>27</v>
      </c>
      <c r="F18" s="73" t="s">
        <v>297</v>
      </c>
      <c r="G18" s="86" t="s">
        <v>118</v>
      </c>
      <c r="H18" s="73" t="s">
        <v>298</v>
      </c>
      <c r="I18" s="73" t="s">
        <v>299</v>
      </c>
      <c r="J18" s="73"/>
      <c r="K18" s="83">
        <v>12.159999999996414</v>
      </c>
      <c r="L18" s="86" t="s">
        <v>122</v>
      </c>
      <c r="M18" s="87">
        <v>2.07E-2</v>
      </c>
      <c r="N18" s="87">
        <v>2.6899999999991521E-2</v>
      </c>
      <c r="O18" s="83">
        <v>1002111.0938650002</v>
      </c>
      <c r="P18" s="85">
        <v>102.43</v>
      </c>
      <c r="Q18" s="73"/>
      <c r="R18" s="83">
        <v>1026.4624210230002</v>
      </c>
      <c r="S18" s="84">
        <v>2.9424046416513957E-4</v>
      </c>
      <c r="T18" s="84">
        <f t="shared" si="0"/>
        <v>1.4335137778364301E-2</v>
      </c>
      <c r="U18" s="84">
        <f>R18/'סכום נכסי הקרן'!$C$42</f>
        <v>3.9192006990652886E-3</v>
      </c>
    </row>
    <row r="19" spans="2:21">
      <c r="B19" s="76" t="s">
        <v>300</v>
      </c>
      <c r="C19" s="73">
        <v>1145564</v>
      </c>
      <c r="D19" s="86" t="s">
        <v>113</v>
      </c>
      <c r="E19" s="86" t="s">
        <v>27</v>
      </c>
      <c r="F19" s="73" t="s">
        <v>301</v>
      </c>
      <c r="G19" s="86" t="s">
        <v>302</v>
      </c>
      <c r="H19" s="73" t="s">
        <v>291</v>
      </c>
      <c r="I19" s="73" t="s">
        <v>120</v>
      </c>
      <c r="J19" s="73"/>
      <c r="K19" s="85">
        <v>2.1300002722132607</v>
      </c>
      <c r="L19" s="86" t="s">
        <v>122</v>
      </c>
      <c r="M19" s="87">
        <v>8.3000000000000001E-3</v>
      </c>
      <c r="N19" s="87">
        <v>2.3399999999999994E-2</v>
      </c>
      <c r="O19" s="83">
        <v>6.8880000000000009E-3</v>
      </c>
      <c r="P19" s="85">
        <v>109</v>
      </c>
      <c r="Q19" s="73"/>
      <c r="R19" s="83">
        <v>7.500000000000001E-6</v>
      </c>
      <c r="S19" s="84">
        <v>4.9975338824526059E-12</v>
      </c>
      <c r="T19" s="84">
        <f t="shared" si="0"/>
        <v>1.0474181142508986E-10</v>
      </c>
      <c r="U19" s="84">
        <f>R19/'סכום נכסי הקרן'!$C$42</f>
        <v>2.8636221493325409E-11</v>
      </c>
    </row>
    <row r="20" spans="2:21">
      <c r="B20" s="76" t="s">
        <v>303</v>
      </c>
      <c r="C20" s="73">
        <v>6620496</v>
      </c>
      <c r="D20" s="86" t="s">
        <v>113</v>
      </c>
      <c r="E20" s="86" t="s">
        <v>27</v>
      </c>
      <c r="F20" s="73" t="s">
        <v>304</v>
      </c>
      <c r="G20" s="86" t="s">
        <v>290</v>
      </c>
      <c r="H20" s="73" t="s">
        <v>291</v>
      </c>
      <c r="I20" s="73" t="s">
        <v>120</v>
      </c>
      <c r="J20" s="73"/>
      <c r="K20" s="85">
        <v>4.04</v>
      </c>
      <c r="L20" s="86" t="s">
        <v>122</v>
      </c>
      <c r="M20" s="87">
        <v>1E-3</v>
      </c>
      <c r="N20" s="87">
        <v>2.3796241926012911E-2</v>
      </c>
      <c r="O20" s="83">
        <v>3.4440000000000004E-3</v>
      </c>
      <c r="P20" s="85">
        <v>99.07</v>
      </c>
      <c r="Q20" s="73"/>
      <c r="R20" s="83">
        <v>3.4060000000000005E-6</v>
      </c>
      <c r="S20" s="84">
        <v>1.160423024733588E-12</v>
      </c>
      <c r="T20" s="84">
        <f t="shared" si="0"/>
        <v>4.7566747961847477E-11</v>
      </c>
      <c r="U20" s="84">
        <f>R20/'סכום נכסי הקרן'!$C$42</f>
        <v>1.3004662720835512E-11</v>
      </c>
    </row>
    <row r="21" spans="2:21">
      <c r="B21" s="76" t="s">
        <v>305</v>
      </c>
      <c r="C21" s="73">
        <v>1199850</v>
      </c>
      <c r="D21" s="86" t="s">
        <v>113</v>
      </c>
      <c r="E21" s="86" t="s">
        <v>27</v>
      </c>
      <c r="F21" s="73" t="s">
        <v>304</v>
      </c>
      <c r="G21" s="86" t="s">
        <v>290</v>
      </c>
      <c r="H21" s="73" t="s">
        <v>291</v>
      </c>
      <c r="I21" s="73" t="s">
        <v>120</v>
      </c>
      <c r="J21" s="73"/>
      <c r="K21" s="85">
        <v>2.5299999999999998</v>
      </c>
      <c r="L21" s="86" t="s">
        <v>122</v>
      </c>
      <c r="M21" s="87">
        <v>6.0000000000000001E-3</v>
      </c>
      <c r="N21" s="122">
        <v>2.35E-2</v>
      </c>
      <c r="O21" s="83">
        <v>8.686000000000001E-3</v>
      </c>
      <c r="P21" s="85">
        <v>107.75</v>
      </c>
      <c r="Q21" s="73"/>
      <c r="R21" s="83">
        <v>9.3370000000000023E-6</v>
      </c>
      <c r="S21" s="84">
        <v>7.8106418351225837E-12</v>
      </c>
      <c r="T21" s="84">
        <f t="shared" si="0"/>
        <v>1.3039657243680854E-10</v>
      </c>
      <c r="U21" s="84">
        <f>R21/'סכום נכסי הקרן'!$C$42</f>
        <v>3.5650186677757251E-11</v>
      </c>
    </row>
    <row r="22" spans="2:21">
      <c r="B22" s="76" t="s">
        <v>306</v>
      </c>
      <c r="C22" s="73">
        <v>1199868</v>
      </c>
      <c r="D22" s="86" t="s">
        <v>113</v>
      </c>
      <c r="E22" s="86" t="s">
        <v>27</v>
      </c>
      <c r="F22" s="73" t="s">
        <v>304</v>
      </c>
      <c r="G22" s="86" t="s">
        <v>290</v>
      </c>
      <c r="H22" s="73" t="s">
        <v>291</v>
      </c>
      <c r="I22" s="73" t="s">
        <v>120</v>
      </c>
      <c r="J22" s="73"/>
      <c r="K22" s="85">
        <v>3.47</v>
      </c>
      <c r="L22" s="86" t="s">
        <v>122</v>
      </c>
      <c r="M22" s="87">
        <v>1.7500000000000002E-2</v>
      </c>
      <c r="N22" s="122">
        <v>2.4299999999999999E-2</v>
      </c>
      <c r="O22" s="83">
        <v>1.3355000000000004E-2</v>
      </c>
      <c r="P22" s="85">
        <v>109.67</v>
      </c>
      <c r="Q22" s="73"/>
      <c r="R22" s="83">
        <v>1.4618000000000003E-5</v>
      </c>
      <c r="S22" s="84">
        <v>4.0445972489819143E-12</v>
      </c>
      <c r="T22" s="84">
        <f t="shared" si="0"/>
        <v>2.0414877325492848E-10</v>
      </c>
      <c r="U22" s="84">
        <f>R22/'סכום נכסי הקרן'!$C$42</f>
        <v>5.5813904771924111E-11</v>
      </c>
    </row>
    <row r="23" spans="2:21">
      <c r="B23" s="76" t="s">
        <v>307</v>
      </c>
      <c r="C23" s="73">
        <v>6000210</v>
      </c>
      <c r="D23" s="86" t="s">
        <v>113</v>
      </c>
      <c r="E23" s="86" t="s">
        <v>27</v>
      </c>
      <c r="F23" s="73" t="s">
        <v>308</v>
      </c>
      <c r="G23" s="86" t="s">
        <v>309</v>
      </c>
      <c r="H23" s="73" t="s">
        <v>310</v>
      </c>
      <c r="I23" s="73" t="s">
        <v>120</v>
      </c>
      <c r="J23" s="73"/>
      <c r="K23" s="83">
        <v>4.1999999999987239</v>
      </c>
      <c r="L23" s="86" t="s">
        <v>122</v>
      </c>
      <c r="M23" s="87">
        <v>3.85E-2</v>
      </c>
      <c r="N23" s="87">
        <v>2.5199999999985966E-2</v>
      </c>
      <c r="O23" s="83">
        <v>780395.24613800016</v>
      </c>
      <c r="P23" s="85">
        <v>120.55</v>
      </c>
      <c r="Q23" s="73"/>
      <c r="R23" s="83">
        <v>940.76647594100018</v>
      </c>
      <c r="S23" s="84">
        <v>3.0217058746621081E-4</v>
      </c>
      <c r="T23" s="84">
        <f t="shared" si="0"/>
        <v>1.3138344642407809E-2</v>
      </c>
      <c r="U23" s="84">
        <f>R23/'סכום נכסי הקרן'!$C$42</f>
        <v>3.5919996238055556E-3</v>
      </c>
    </row>
    <row r="24" spans="2:21">
      <c r="B24" s="76" t="s">
        <v>311</v>
      </c>
      <c r="C24" s="73">
        <v>6000236</v>
      </c>
      <c r="D24" s="86" t="s">
        <v>113</v>
      </c>
      <c r="E24" s="86" t="s">
        <v>27</v>
      </c>
      <c r="F24" s="73" t="s">
        <v>308</v>
      </c>
      <c r="G24" s="86" t="s">
        <v>309</v>
      </c>
      <c r="H24" s="73" t="s">
        <v>310</v>
      </c>
      <c r="I24" s="73" t="s">
        <v>120</v>
      </c>
      <c r="J24" s="73"/>
      <c r="K24" s="83">
        <v>1.8599999999990133</v>
      </c>
      <c r="L24" s="86" t="s">
        <v>122</v>
      </c>
      <c r="M24" s="87">
        <v>4.4999999999999998E-2</v>
      </c>
      <c r="N24" s="87">
        <v>2.6299999999979486E-2</v>
      </c>
      <c r="O24" s="83">
        <v>328420.66021200008</v>
      </c>
      <c r="P24" s="85">
        <v>117.23</v>
      </c>
      <c r="Q24" s="73"/>
      <c r="R24" s="83">
        <v>385.00753293299999</v>
      </c>
      <c r="S24" s="84">
        <v>1.1111794208536856E-4</v>
      </c>
      <c r="T24" s="84">
        <f t="shared" si="0"/>
        <v>5.3768515215609804E-3</v>
      </c>
      <c r="U24" s="84">
        <f>R24/'סכום נכסי הקרן'!$C$42</f>
        <v>1.4700214652890885E-3</v>
      </c>
    </row>
    <row r="25" spans="2:21">
      <c r="B25" s="76" t="s">
        <v>312</v>
      </c>
      <c r="C25" s="73">
        <v>6000285</v>
      </c>
      <c r="D25" s="86" t="s">
        <v>113</v>
      </c>
      <c r="E25" s="86" t="s">
        <v>27</v>
      </c>
      <c r="F25" s="73" t="s">
        <v>308</v>
      </c>
      <c r="G25" s="86" t="s">
        <v>309</v>
      </c>
      <c r="H25" s="73" t="s">
        <v>310</v>
      </c>
      <c r="I25" s="73" t="s">
        <v>120</v>
      </c>
      <c r="J25" s="73"/>
      <c r="K25" s="83">
        <v>6.6600000000028512</v>
      </c>
      <c r="L25" s="86" t="s">
        <v>122</v>
      </c>
      <c r="M25" s="87">
        <v>2.3900000000000001E-2</v>
      </c>
      <c r="N25" s="87">
        <v>2.8200000000008968E-2</v>
      </c>
      <c r="O25" s="83">
        <v>1155511.3630000001</v>
      </c>
      <c r="P25" s="85">
        <v>108.05</v>
      </c>
      <c r="Q25" s="73"/>
      <c r="R25" s="83">
        <v>1248.5299985840002</v>
      </c>
      <c r="S25" s="84">
        <v>2.9711169721491701E-4</v>
      </c>
      <c r="T25" s="84">
        <f t="shared" si="0"/>
        <v>1.743643915603374E-2</v>
      </c>
      <c r="U25" s="84">
        <f>R25/'סכום נכסי הקרן'!$C$42</f>
        <v>4.7670908774016911E-3</v>
      </c>
    </row>
    <row r="26" spans="2:21">
      <c r="B26" s="76" t="s">
        <v>313</v>
      </c>
      <c r="C26" s="73">
        <v>6000384</v>
      </c>
      <c r="D26" s="86" t="s">
        <v>113</v>
      </c>
      <c r="E26" s="86" t="s">
        <v>27</v>
      </c>
      <c r="F26" s="73" t="s">
        <v>308</v>
      </c>
      <c r="G26" s="86" t="s">
        <v>309</v>
      </c>
      <c r="H26" s="73" t="s">
        <v>310</v>
      </c>
      <c r="I26" s="73" t="s">
        <v>120</v>
      </c>
      <c r="J26" s="73"/>
      <c r="K26" s="83">
        <v>3.7500000000084364</v>
      </c>
      <c r="L26" s="86" t="s">
        <v>122</v>
      </c>
      <c r="M26" s="87">
        <v>0.01</v>
      </c>
      <c r="N26" s="87">
        <v>2.3700000000074245E-2</v>
      </c>
      <c r="O26" s="83">
        <v>113495.85861300003</v>
      </c>
      <c r="P26" s="85">
        <v>104.44</v>
      </c>
      <c r="Q26" s="73"/>
      <c r="R26" s="83">
        <v>118.53506877600002</v>
      </c>
      <c r="S26" s="84">
        <v>9.4442861326192608E-5</v>
      </c>
      <c r="T26" s="84">
        <f t="shared" si="0"/>
        <v>1.6554103761327798E-3</v>
      </c>
      <c r="U26" s="84">
        <f>R26/'סכום נכסי הקרן'!$C$42</f>
        <v>4.5258619789281292E-4</v>
      </c>
    </row>
    <row r="27" spans="2:21">
      <c r="B27" s="76" t="s">
        <v>314</v>
      </c>
      <c r="C27" s="73">
        <v>6000392</v>
      </c>
      <c r="D27" s="86" t="s">
        <v>113</v>
      </c>
      <c r="E27" s="86" t="s">
        <v>27</v>
      </c>
      <c r="F27" s="73" t="s">
        <v>308</v>
      </c>
      <c r="G27" s="86" t="s">
        <v>309</v>
      </c>
      <c r="H27" s="73" t="s">
        <v>310</v>
      </c>
      <c r="I27" s="73" t="s">
        <v>120</v>
      </c>
      <c r="J27" s="73"/>
      <c r="K27" s="83">
        <v>11.639999999989593</v>
      </c>
      <c r="L27" s="86" t="s">
        <v>122</v>
      </c>
      <c r="M27" s="87">
        <v>1.2500000000000001E-2</v>
      </c>
      <c r="N27" s="87">
        <v>2.899999999998221E-2</v>
      </c>
      <c r="O27" s="83">
        <v>493685.81522600004</v>
      </c>
      <c r="P27" s="85">
        <v>91.1</v>
      </c>
      <c r="Q27" s="73"/>
      <c r="R27" s="83">
        <v>449.74775996200015</v>
      </c>
      <c r="S27" s="84">
        <v>1.1502816493839864E-4</v>
      </c>
      <c r="T27" s="84">
        <f t="shared" si="0"/>
        <v>6.2809860083728524E-3</v>
      </c>
      <c r="U27" s="84">
        <f>R27/'סכום נכסי הקרן'!$C$42</f>
        <v>1.7172101960531711E-3</v>
      </c>
    </row>
    <row r="28" spans="2:21">
      <c r="B28" s="76" t="s">
        <v>315</v>
      </c>
      <c r="C28" s="73">
        <v>1196781</v>
      </c>
      <c r="D28" s="86" t="s">
        <v>113</v>
      </c>
      <c r="E28" s="86" t="s">
        <v>27</v>
      </c>
      <c r="F28" s="73" t="s">
        <v>308</v>
      </c>
      <c r="G28" s="86" t="s">
        <v>309</v>
      </c>
      <c r="H28" s="73" t="s">
        <v>310</v>
      </c>
      <c r="I28" s="73" t="s">
        <v>120</v>
      </c>
      <c r="J28" s="73"/>
      <c r="K28" s="83">
        <v>8.4300000000426021</v>
      </c>
      <c r="L28" s="86" t="s">
        <v>122</v>
      </c>
      <c r="M28" s="87">
        <v>0.03</v>
      </c>
      <c r="N28" s="87">
        <v>2.8900000000079373E-2</v>
      </c>
      <c r="O28" s="83">
        <v>59943.403084000005</v>
      </c>
      <c r="P28" s="85">
        <v>102.99</v>
      </c>
      <c r="Q28" s="73"/>
      <c r="R28" s="83">
        <v>61.735711159000004</v>
      </c>
      <c r="S28" s="84">
        <v>5.3826553539743545E-5</v>
      </c>
      <c r="T28" s="84">
        <f t="shared" si="0"/>
        <v>8.6217469552130575E-4</v>
      </c>
      <c r="U28" s="84">
        <f>R28/'סכום נכסי הקרן'!$C$42</f>
        <v>2.3571699983961132E-4</v>
      </c>
    </row>
    <row r="29" spans="2:21">
      <c r="B29" s="76" t="s">
        <v>316</v>
      </c>
      <c r="C29" s="73">
        <v>1196799</v>
      </c>
      <c r="D29" s="86" t="s">
        <v>113</v>
      </c>
      <c r="E29" s="86" t="s">
        <v>27</v>
      </c>
      <c r="F29" s="73" t="s">
        <v>308</v>
      </c>
      <c r="G29" s="86" t="s">
        <v>309</v>
      </c>
      <c r="H29" s="73" t="s">
        <v>310</v>
      </c>
      <c r="I29" s="73" t="s">
        <v>120</v>
      </c>
      <c r="J29" s="73"/>
      <c r="K29" s="83">
        <v>11.159999999995676</v>
      </c>
      <c r="L29" s="86" t="s">
        <v>122</v>
      </c>
      <c r="M29" s="87">
        <v>3.2000000000000001E-2</v>
      </c>
      <c r="N29" s="87">
        <v>2.9199999999985588E-2</v>
      </c>
      <c r="O29" s="83">
        <v>395265.65144500008</v>
      </c>
      <c r="P29" s="85">
        <v>105.31</v>
      </c>
      <c r="Q29" s="73"/>
      <c r="R29" s="83">
        <v>416.25428218000002</v>
      </c>
      <c r="S29" s="84">
        <v>2.8986538124680083E-4</v>
      </c>
      <c r="T29" s="84">
        <f t="shared" si="0"/>
        <v>5.813230337197826E-3</v>
      </c>
      <c r="U29" s="84">
        <f>R29/'סכום נכסי הקרן'!$C$42</f>
        <v>1.5893266429402207E-3</v>
      </c>
    </row>
    <row r="30" spans="2:21">
      <c r="B30" s="76" t="s">
        <v>317</v>
      </c>
      <c r="C30" s="73">
        <v>1147503</v>
      </c>
      <c r="D30" s="86" t="s">
        <v>113</v>
      </c>
      <c r="E30" s="86" t="s">
        <v>27</v>
      </c>
      <c r="F30" s="73" t="s">
        <v>318</v>
      </c>
      <c r="G30" s="86" t="s">
        <v>118</v>
      </c>
      <c r="H30" s="73" t="s">
        <v>310</v>
      </c>
      <c r="I30" s="73" t="s">
        <v>120</v>
      </c>
      <c r="J30" s="73"/>
      <c r="K30" s="83">
        <v>6.2400000000201032</v>
      </c>
      <c r="L30" s="86" t="s">
        <v>122</v>
      </c>
      <c r="M30" s="87">
        <v>2.6499999999999999E-2</v>
      </c>
      <c r="N30" s="87">
        <v>2.650000000006001E-2</v>
      </c>
      <c r="O30" s="83">
        <v>118223.72066900002</v>
      </c>
      <c r="P30" s="85">
        <v>112.76</v>
      </c>
      <c r="Q30" s="73"/>
      <c r="R30" s="83">
        <v>133.30907016800003</v>
      </c>
      <c r="S30" s="84">
        <v>7.9053827250532497E-5</v>
      </c>
      <c r="T30" s="84">
        <f t="shared" si="0"/>
        <v>1.8617377985054306E-3</v>
      </c>
      <c r="U30" s="84">
        <f>R30/'סכום נכסי הקרן'!$C$42</f>
        <v>5.0899574138668093E-4</v>
      </c>
    </row>
    <row r="31" spans="2:21">
      <c r="B31" s="76" t="s">
        <v>319</v>
      </c>
      <c r="C31" s="73">
        <v>1134436</v>
      </c>
      <c r="D31" s="86" t="s">
        <v>113</v>
      </c>
      <c r="E31" s="86" t="s">
        <v>27</v>
      </c>
      <c r="F31" s="73" t="s">
        <v>320</v>
      </c>
      <c r="G31" s="86" t="s">
        <v>302</v>
      </c>
      <c r="H31" s="73" t="s">
        <v>321</v>
      </c>
      <c r="I31" s="73" t="s">
        <v>299</v>
      </c>
      <c r="J31" s="73"/>
      <c r="K31" s="83">
        <v>1</v>
      </c>
      <c r="L31" s="86" t="s">
        <v>122</v>
      </c>
      <c r="M31" s="87">
        <v>6.5000000000000006E-3</v>
      </c>
      <c r="N31" s="87">
        <v>2.5500000000050968E-2</v>
      </c>
      <c r="O31" s="83">
        <v>44739.121385000006</v>
      </c>
      <c r="P31" s="85">
        <v>109.23</v>
      </c>
      <c r="Q31" s="83">
        <v>0.17932497900000002</v>
      </c>
      <c r="R31" s="83">
        <v>49.047867385000011</v>
      </c>
      <c r="S31" s="84">
        <v>4.0978248389117454E-5</v>
      </c>
      <c r="T31" s="84">
        <f t="shared" si="0"/>
        <v>6.8498166352566473E-4</v>
      </c>
      <c r="U31" s="84">
        <f>R31/'סכום נכסי הקרן'!$C$42</f>
        <v>1.8727274589494817E-4</v>
      </c>
    </row>
    <row r="32" spans="2:21">
      <c r="B32" s="76" t="s">
        <v>322</v>
      </c>
      <c r="C32" s="73">
        <v>1138650</v>
      </c>
      <c r="D32" s="86" t="s">
        <v>113</v>
      </c>
      <c r="E32" s="86" t="s">
        <v>27</v>
      </c>
      <c r="F32" s="73" t="s">
        <v>320</v>
      </c>
      <c r="G32" s="86" t="s">
        <v>302</v>
      </c>
      <c r="H32" s="73" t="s">
        <v>310</v>
      </c>
      <c r="I32" s="73" t="s">
        <v>120</v>
      </c>
      <c r="J32" s="73"/>
      <c r="K32" s="83">
        <v>3.3500000000008292</v>
      </c>
      <c r="L32" s="86" t="s">
        <v>122</v>
      </c>
      <c r="M32" s="87">
        <v>1.34E-2</v>
      </c>
      <c r="N32" s="87">
        <v>3.0000000000006639E-2</v>
      </c>
      <c r="O32" s="83">
        <v>1407198.1660500001</v>
      </c>
      <c r="P32" s="85">
        <v>107.07</v>
      </c>
      <c r="Q32" s="73"/>
      <c r="R32" s="83">
        <v>1506.6870802050003</v>
      </c>
      <c r="S32" s="84">
        <v>4.5504431159018116E-4</v>
      </c>
      <c r="T32" s="84">
        <f t="shared" si="0"/>
        <v>2.1041751204193514E-2</v>
      </c>
      <c r="U32" s="84">
        <f>R32/'סכום נכסי הקרן'!$C$42</f>
        <v>5.7527766599842836E-3</v>
      </c>
    </row>
    <row r="33" spans="2:21">
      <c r="B33" s="76" t="s">
        <v>323</v>
      </c>
      <c r="C33" s="73">
        <v>1156603</v>
      </c>
      <c r="D33" s="86" t="s">
        <v>113</v>
      </c>
      <c r="E33" s="86" t="s">
        <v>27</v>
      </c>
      <c r="F33" s="73" t="s">
        <v>320</v>
      </c>
      <c r="G33" s="86" t="s">
        <v>302</v>
      </c>
      <c r="H33" s="73" t="s">
        <v>310</v>
      </c>
      <c r="I33" s="73" t="s">
        <v>120</v>
      </c>
      <c r="J33" s="73"/>
      <c r="K33" s="83">
        <v>3.3300000000006289</v>
      </c>
      <c r="L33" s="86" t="s">
        <v>122</v>
      </c>
      <c r="M33" s="87">
        <v>1.77E-2</v>
      </c>
      <c r="N33" s="87">
        <v>3.01000000000036E-2</v>
      </c>
      <c r="O33" s="83">
        <v>828343.98430700006</v>
      </c>
      <c r="P33" s="85">
        <v>107.4</v>
      </c>
      <c r="Q33" s="73"/>
      <c r="R33" s="83">
        <v>889.64142906800021</v>
      </c>
      <c r="S33" s="84">
        <v>3.0046403115715115E-4</v>
      </c>
      <c r="T33" s="84">
        <f t="shared" si="0"/>
        <v>1.2424353973251723E-2</v>
      </c>
      <c r="U33" s="84">
        <f>R33/'סכום נכסי הקרן'!$C$42</f>
        <v>3.3967958683239728E-3</v>
      </c>
    </row>
    <row r="34" spans="2:21">
      <c r="B34" s="76" t="s">
        <v>324</v>
      </c>
      <c r="C34" s="73">
        <v>1156611</v>
      </c>
      <c r="D34" s="86" t="s">
        <v>113</v>
      </c>
      <c r="E34" s="86" t="s">
        <v>27</v>
      </c>
      <c r="F34" s="73" t="s">
        <v>320</v>
      </c>
      <c r="G34" s="86" t="s">
        <v>302</v>
      </c>
      <c r="H34" s="73" t="s">
        <v>310</v>
      </c>
      <c r="I34" s="73" t="s">
        <v>120</v>
      </c>
      <c r="J34" s="73"/>
      <c r="K34" s="83">
        <v>6.3299999999980372</v>
      </c>
      <c r="L34" s="86" t="s">
        <v>122</v>
      </c>
      <c r="M34" s="87">
        <v>2.4799999999999999E-2</v>
      </c>
      <c r="N34" s="87">
        <v>3.1399999999989138E-2</v>
      </c>
      <c r="O34" s="83">
        <v>1557538.8064760002</v>
      </c>
      <c r="P34" s="85">
        <v>107.59</v>
      </c>
      <c r="Q34" s="73"/>
      <c r="R34" s="83">
        <v>1675.7560145130001</v>
      </c>
      <c r="S34" s="84">
        <v>4.7277084054770242E-4</v>
      </c>
      <c r="T34" s="84">
        <f t="shared" si="0"/>
        <v>2.3402896062210771E-2</v>
      </c>
      <c r="U34" s="84">
        <f>R34/'סכום נכסי הקרן'!$C$42</f>
        <v>6.3983093867155325E-3</v>
      </c>
    </row>
    <row r="35" spans="2:21">
      <c r="B35" s="76" t="s">
        <v>325</v>
      </c>
      <c r="C35" s="73">
        <v>1178672</v>
      </c>
      <c r="D35" s="86" t="s">
        <v>113</v>
      </c>
      <c r="E35" s="86" t="s">
        <v>27</v>
      </c>
      <c r="F35" s="73" t="s">
        <v>320</v>
      </c>
      <c r="G35" s="86" t="s">
        <v>302</v>
      </c>
      <c r="H35" s="73" t="s">
        <v>321</v>
      </c>
      <c r="I35" s="73" t="s">
        <v>299</v>
      </c>
      <c r="J35" s="73"/>
      <c r="K35" s="83">
        <v>7.689999999996429</v>
      </c>
      <c r="L35" s="86" t="s">
        <v>122</v>
      </c>
      <c r="M35" s="87">
        <v>9.0000000000000011E-3</v>
      </c>
      <c r="N35" s="87">
        <v>3.1999999999984353E-2</v>
      </c>
      <c r="O35" s="83">
        <v>832520.24351399997</v>
      </c>
      <c r="P35" s="85">
        <v>92.19</v>
      </c>
      <c r="Q35" s="73"/>
      <c r="R35" s="83">
        <v>767.50043974600021</v>
      </c>
      <c r="S35" s="84">
        <v>4.3734082416332036E-4</v>
      </c>
      <c r="T35" s="84">
        <f t="shared" si="0"/>
        <v>1.0718584843806545E-2</v>
      </c>
      <c r="U35" s="84">
        <f>R35/'סכום נכסי הקרן'!$C$42</f>
        <v>2.9304416785054816E-3</v>
      </c>
    </row>
    <row r="36" spans="2:21">
      <c r="B36" s="76" t="s">
        <v>326</v>
      </c>
      <c r="C36" s="73">
        <v>1178680</v>
      </c>
      <c r="D36" s="86" t="s">
        <v>113</v>
      </c>
      <c r="E36" s="86" t="s">
        <v>27</v>
      </c>
      <c r="F36" s="73" t="s">
        <v>320</v>
      </c>
      <c r="G36" s="86" t="s">
        <v>302</v>
      </c>
      <c r="H36" s="73" t="s">
        <v>321</v>
      </c>
      <c r="I36" s="73" t="s">
        <v>299</v>
      </c>
      <c r="J36" s="73"/>
      <c r="K36" s="83">
        <v>11.180000000002149</v>
      </c>
      <c r="L36" s="86" t="s">
        <v>122</v>
      </c>
      <c r="M36" s="87">
        <v>1.6899999999999998E-2</v>
      </c>
      <c r="N36" s="87">
        <v>3.3200000000004587E-2</v>
      </c>
      <c r="O36" s="83">
        <v>1041185.8349170003</v>
      </c>
      <c r="P36" s="85">
        <v>92.05</v>
      </c>
      <c r="Q36" s="73"/>
      <c r="R36" s="83">
        <v>958.41150503300014</v>
      </c>
      <c r="S36" s="84">
        <v>3.8880538737933698E-4</v>
      </c>
      <c r="T36" s="84">
        <f t="shared" si="0"/>
        <v>1.3384767617040407E-2</v>
      </c>
      <c r="U36" s="84">
        <f>R36/'סכום נכסי הקרן'!$C$42</f>
        <v>3.6593712186501798E-3</v>
      </c>
    </row>
    <row r="37" spans="2:21">
      <c r="B37" s="76" t="s">
        <v>327</v>
      </c>
      <c r="C37" s="73">
        <v>1133149</v>
      </c>
      <c r="D37" s="86" t="s">
        <v>113</v>
      </c>
      <c r="E37" s="86" t="s">
        <v>27</v>
      </c>
      <c r="F37" s="73" t="s">
        <v>328</v>
      </c>
      <c r="G37" s="86" t="s">
        <v>302</v>
      </c>
      <c r="H37" s="73" t="s">
        <v>329</v>
      </c>
      <c r="I37" s="73" t="s">
        <v>120</v>
      </c>
      <c r="J37" s="73"/>
      <c r="K37" s="83">
        <v>2.5200000000004246</v>
      </c>
      <c r="L37" s="86" t="s">
        <v>122</v>
      </c>
      <c r="M37" s="87">
        <v>3.2000000000000001E-2</v>
      </c>
      <c r="N37" s="87">
        <v>2.990000000000672E-2</v>
      </c>
      <c r="O37" s="83">
        <v>502227.31558200007</v>
      </c>
      <c r="P37" s="85">
        <v>112.5</v>
      </c>
      <c r="Q37" s="73"/>
      <c r="R37" s="83">
        <v>565.00572983800009</v>
      </c>
      <c r="S37" s="84">
        <v>3.5800612382574394E-4</v>
      </c>
      <c r="T37" s="84">
        <f t="shared" si="0"/>
        <v>7.8906298145049424E-3</v>
      </c>
      <c r="U37" s="84">
        <f>R37/'סכום נכסי הקרן'!$C$42</f>
        <v>2.1572838966185258E-3</v>
      </c>
    </row>
    <row r="38" spans="2:21">
      <c r="B38" s="76" t="s">
        <v>330</v>
      </c>
      <c r="C38" s="73">
        <v>1158609</v>
      </c>
      <c r="D38" s="86" t="s">
        <v>113</v>
      </c>
      <c r="E38" s="86" t="s">
        <v>27</v>
      </c>
      <c r="F38" s="73" t="s">
        <v>328</v>
      </c>
      <c r="G38" s="86" t="s">
        <v>302</v>
      </c>
      <c r="H38" s="73" t="s">
        <v>329</v>
      </c>
      <c r="I38" s="73" t="s">
        <v>120</v>
      </c>
      <c r="J38" s="73"/>
      <c r="K38" s="83">
        <v>4.289999999999087</v>
      </c>
      <c r="L38" s="86" t="s">
        <v>122</v>
      </c>
      <c r="M38" s="87">
        <v>1.1399999999999999E-2</v>
      </c>
      <c r="N38" s="87">
        <v>3.0999999999983908E-2</v>
      </c>
      <c r="O38" s="83">
        <v>547165.49320100015</v>
      </c>
      <c r="P38" s="85">
        <v>100.96</v>
      </c>
      <c r="Q38" s="83">
        <v>6.8405129000000002</v>
      </c>
      <c r="R38" s="83">
        <v>559.25880351900003</v>
      </c>
      <c r="S38" s="84">
        <v>2.3155710100368905E-4</v>
      </c>
      <c r="T38" s="84">
        <f t="shared" si="0"/>
        <v>7.8103706848011295E-3</v>
      </c>
      <c r="U38" s="84">
        <f>R38/'סכום נכסי הקרן'!$C$42</f>
        <v>2.1353411959549652E-3</v>
      </c>
    </row>
    <row r="39" spans="2:21">
      <c r="B39" s="76" t="s">
        <v>331</v>
      </c>
      <c r="C39" s="73">
        <v>1172782</v>
      </c>
      <c r="D39" s="86" t="s">
        <v>113</v>
      </c>
      <c r="E39" s="86" t="s">
        <v>27</v>
      </c>
      <c r="F39" s="73" t="s">
        <v>328</v>
      </c>
      <c r="G39" s="86" t="s">
        <v>302</v>
      </c>
      <c r="H39" s="73" t="s">
        <v>329</v>
      </c>
      <c r="I39" s="73" t="s">
        <v>120</v>
      </c>
      <c r="J39" s="73"/>
      <c r="K39" s="83">
        <v>6.5000000000019931</v>
      </c>
      <c r="L39" s="86" t="s">
        <v>122</v>
      </c>
      <c r="M39" s="87">
        <v>9.1999999999999998E-3</v>
      </c>
      <c r="N39" s="87">
        <v>3.2900000000006514E-2</v>
      </c>
      <c r="O39" s="83">
        <v>779757.86392599996</v>
      </c>
      <c r="P39" s="85">
        <v>96.51</v>
      </c>
      <c r="Q39" s="73"/>
      <c r="R39" s="83">
        <v>752.54433581900014</v>
      </c>
      <c r="S39" s="84">
        <v>3.895844061519491E-4</v>
      </c>
      <c r="T39" s="84">
        <f t="shared" si="0"/>
        <v>1.0509714254849759E-2</v>
      </c>
      <c r="U39" s="84">
        <f>R39/'סכום נכסי הקרן'!$C$42</f>
        <v>2.8733368378747125E-3</v>
      </c>
    </row>
    <row r="40" spans="2:21">
      <c r="B40" s="76" t="s">
        <v>332</v>
      </c>
      <c r="C40" s="73">
        <v>1133487</v>
      </c>
      <c r="D40" s="86" t="s">
        <v>113</v>
      </c>
      <c r="E40" s="86" t="s">
        <v>27</v>
      </c>
      <c r="F40" s="73" t="s">
        <v>333</v>
      </c>
      <c r="G40" s="86" t="s">
        <v>302</v>
      </c>
      <c r="H40" s="73" t="s">
        <v>334</v>
      </c>
      <c r="I40" s="73" t="s">
        <v>299</v>
      </c>
      <c r="J40" s="73"/>
      <c r="K40" s="83">
        <v>2.610000000001139</v>
      </c>
      <c r="L40" s="86" t="s">
        <v>122</v>
      </c>
      <c r="M40" s="87">
        <v>2.3399999999999997E-2</v>
      </c>
      <c r="N40" s="87">
        <v>3.1400000000012335E-2</v>
      </c>
      <c r="O40" s="83">
        <v>382169.04176200012</v>
      </c>
      <c r="P40" s="85">
        <v>110.3</v>
      </c>
      <c r="Q40" s="73"/>
      <c r="R40" s="83">
        <v>421.53242133200007</v>
      </c>
      <c r="S40" s="84">
        <v>1.4761249771133819E-4</v>
      </c>
      <c r="T40" s="84">
        <f t="shared" si="0"/>
        <v>5.8869425846290492E-3</v>
      </c>
      <c r="U40" s="84">
        <f>R40/'סכום נכסי הקרן'!$C$42</f>
        <v>1.6094794378507893E-3</v>
      </c>
    </row>
    <row r="41" spans="2:21">
      <c r="B41" s="76" t="s">
        <v>335</v>
      </c>
      <c r="C41" s="73">
        <v>1160944</v>
      </c>
      <c r="D41" s="86" t="s">
        <v>113</v>
      </c>
      <c r="E41" s="86" t="s">
        <v>27</v>
      </c>
      <c r="F41" s="73" t="s">
        <v>333</v>
      </c>
      <c r="G41" s="86" t="s">
        <v>302</v>
      </c>
      <c r="H41" s="73" t="s">
        <v>334</v>
      </c>
      <c r="I41" s="73" t="s">
        <v>299</v>
      </c>
      <c r="J41" s="73"/>
      <c r="K41" s="83">
        <v>5.8900000000002084</v>
      </c>
      <c r="L41" s="86" t="s">
        <v>122</v>
      </c>
      <c r="M41" s="87">
        <v>6.5000000000000006E-3</v>
      </c>
      <c r="N41" s="87">
        <v>3.1799999999996574E-2</v>
      </c>
      <c r="O41" s="83">
        <v>1105363.8728870002</v>
      </c>
      <c r="P41" s="85">
        <v>95.32</v>
      </c>
      <c r="Q41" s="73"/>
      <c r="R41" s="83">
        <v>1053.6328363020004</v>
      </c>
      <c r="S41" s="84">
        <v>5.1780973534459407E-4</v>
      </c>
      <c r="T41" s="84">
        <f t="shared" si="0"/>
        <v>1.4714588246830225E-2</v>
      </c>
      <c r="U41" s="84">
        <f>R41/'סכום נכסי הקרן'!$C$42</f>
        <v>4.0229417697312999E-3</v>
      </c>
    </row>
    <row r="42" spans="2:21">
      <c r="B42" s="76" t="s">
        <v>336</v>
      </c>
      <c r="C42" s="73">
        <v>1195999</v>
      </c>
      <c r="D42" s="86" t="s">
        <v>113</v>
      </c>
      <c r="E42" s="86" t="s">
        <v>27</v>
      </c>
      <c r="F42" s="73" t="s">
        <v>333</v>
      </c>
      <c r="G42" s="86" t="s">
        <v>302</v>
      </c>
      <c r="H42" s="73" t="s">
        <v>334</v>
      </c>
      <c r="I42" s="73" t="s">
        <v>299</v>
      </c>
      <c r="J42" s="73"/>
      <c r="K42" s="83">
        <v>8.8000000000124547</v>
      </c>
      <c r="L42" s="86" t="s">
        <v>122</v>
      </c>
      <c r="M42" s="87">
        <v>2.64E-2</v>
      </c>
      <c r="N42" s="87">
        <v>3.0300000000043584E-2</v>
      </c>
      <c r="O42" s="83">
        <v>48406.123150000007</v>
      </c>
      <c r="P42" s="85">
        <v>99.52</v>
      </c>
      <c r="Q42" s="73"/>
      <c r="R42" s="83">
        <v>48.173776093000008</v>
      </c>
      <c r="S42" s="84">
        <v>1.6135374383333335E-4</v>
      </c>
      <c r="T42" s="84">
        <f t="shared" si="0"/>
        <v>6.7277447615566774E-4</v>
      </c>
      <c r="U42" s="84">
        <f>R42/'סכום נכסי הקרן'!$C$42</f>
        <v>1.8393532298253498E-4</v>
      </c>
    </row>
    <row r="43" spans="2:21">
      <c r="B43" s="76" t="s">
        <v>337</v>
      </c>
      <c r="C43" s="73">
        <v>1138924</v>
      </c>
      <c r="D43" s="86" t="s">
        <v>113</v>
      </c>
      <c r="E43" s="86" t="s">
        <v>27</v>
      </c>
      <c r="F43" s="73" t="s">
        <v>338</v>
      </c>
      <c r="G43" s="86" t="s">
        <v>302</v>
      </c>
      <c r="H43" s="73" t="s">
        <v>329</v>
      </c>
      <c r="I43" s="73" t="s">
        <v>120</v>
      </c>
      <c r="J43" s="73"/>
      <c r="K43" s="83">
        <v>2.2599999999885769</v>
      </c>
      <c r="L43" s="86" t="s">
        <v>122</v>
      </c>
      <c r="M43" s="87">
        <v>1.34E-2</v>
      </c>
      <c r="N43" s="87">
        <v>2.9599999999916644E-2</v>
      </c>
      <c r="O43" s="83">
        <v>118711.32989700003</v>
      </c>
      <c r="P43" s="85">
        <v>109.14</v>
      </c>
      <c r="Q43" s="73"/>
      <c r="R43" s="83">
        <v>129.56153599800001</v>
      </c>
      <c r="S43" s="84">
        <v>2.2264654672069539E-4</v>
      </c>
      <c r="T43" s="84">
        <f t="shared" si="0"/>
        <v>1.8094013295263341E-3</v>
      </c>
      <c r="U43" s="84">
        <f>R43/'סכום נכסי הקרן'!$C$42</f>
        <v>4.9468704558055751E-4</v>
      </c>
    </row>
    <row r="44" spans="2:21">
      <c r="B44" s="76" t="s">
        <v>339</v>
      </c>
      <c r="C44" s="73">
        <v>1151117</v>
      </c>
      <c r="D44" s="86" t="s">
        <v>113</v>
      </c>
      <c r="E44" s="86" t="s">
        <v>27</v>
      </c>
      <c r="F44" s="73" t="s">
        <v>338</v>
      </c>
      <c r="G44" s="86" t="s">
        <v>302</v>
      </c>
      <c r="H44" s="73" t="s">
        <v>334</v>
      </c>
      <c r="I44" s="73" t="s">
        <v>299</v>
      </c>
      <c r="J44" s="73"/>
      <c r="K44" s="83">
        <v>3.590000000003315</v>
      </c>
      <c r="L44" s="86" t="s">
        <v>122</v>
      </c>
      <c r="M44" s="87">
        <v>1.8200000000000001E-2</v>
      </c>
      <c r="N44" s="87">
        <v>2.9600000000033728E-2</v>
      </c>
      <c r="O44" s="83">
        <v>319252.70908600005</v>
      </c>
      <c r="P44" s="85">
        <v>107.72</v>
      </c>
      <c r="Q44" s="73"/>
      <c r="R44" s="83">
        <v>343.89902235400007</v>
      </c>
      <c r="S44" s="84">
        <v>5.9804638418885561E-4</v>
      </c>
      <c r="T44" s="84">
        <f t="shared" si="0"/>
        <v>4.8027475398233913E-3</v>
      </c>
      <c r="U44" s="84">
        <f>R44/'סכום נכסי הקרן'!$C$42</f>
        <v>1.3130624767289615E-3</v>
      </c>
    </row>
    <row r="45" spans="2:21">
      <c r="B45" s="76" t="s">
        <v>340</v>
      </c>
      <c r="C45" s="73">
        <v>1161512</v>
      </c>
      <c r="D45" s="86" t="s">
        <v>113</v>
      </c>
      <c r="E45" s="86" t="s">
        <v>27</v>
      </c>
      <c r="F45" s="73" t="s">
        <v>338</v>
      </c>
      <c r="G45" s="86" t="s">
        <v>302</v>
      </c>
      <c r="H45" s="73" t="s">
        <v>334</v>
      </c>
      <c r="I45" s="73" t="s">
        <v>299</v>
      </c>
      <c r="J45" s="73"/>
      <c r="K45" s="83">
        <v>2.0300000000010128</v>
      </c>
      <c r="L45" s="86" t="s">
        <v>122</v>
      </c>
      <c r="M45" s="87">
        <v>2E-3</v>
      </c>
      <c r="N45" s="87">
        <v>2.8900000000037913E-2</v>
      </c>
      <c r="O45" s="83">
        <v>254893.77425700004</v>
      </c>
      <c r="P45" s="85">
        <v>104.5</v>
      </c>
      <c r="Q45" s="73"/>
      <c r="R45" s="83">
        <v>266.36400199100007</v>
      </c>
      <c r="S45" s="84">
        <v>7.7240537653636371E-4</v>
      </c>
      <c r="T45" s="84">
        <f t="shared" si="0"/>
        <v>3.7199264089298112E-3</v>
      </c>
      <c r="U45" s="84">
        <f>R45/'סכום נכסי הקרן'!$C$42</f>
        <v>1.0170211411817129E-3</v>
      </c>
    </row>
    <row r="46" spans="2:21">
      <c r="B46" s="76" t="s">
        <v>341</v>
      </c>
      <c r="C46" s="73">
        <v>7590128</v>
      </c>
      <c r="D46" s="86" t="s">
        <v>113</v>
      </c>
      <c r="E46" s="86" t="s">
        <v>27</v>
      </c>
      <c r="F46" s="73" t="s">
        <v>342</v>
      </c>
      <c r="G46" s="86" t="s">
        <v>302</v>
      </c>
      <c r="H46" s="73" t="s">
        <v>334</v>
      </c>
      <c r="I46" s="73" t="s">
        <v>299</v>
      </c>
      <c r="J46" s="73"/>
      <c r="K46" s="83">
        <v>1.4600000000012821</v>
      </c>
      <c r="L46" s="86" t="s">
        <v>122</v>
      </c>
      <c r="M46" s="87">
        <v>4.7500000000000001E-2</v>
      </c>
      <c r="N46" s="87">
        <v>3.2699999999964445E-2</v>
      </c>
      <c r="O46" s="83">
        <v>124354.60435700003</v>
      </c>
      <c r="P46" s="85">
        <v>137.97999999999999</v>
      </c>
      <c r="Q46" s="83"/>
      <c r="R46" s="83">
        <v>171.58448324300002</v>
      </c>
      <c r="S46" s="84">
        <v>9.6347037243212005E-5</v>
      </c>
      <c r="T46" s="84">
        <f t="shared" si="0"/>
        <v>2.3962759449746396E-3</v>
      </c>
      <c r="U46" s="84">
        <f>R46/'סכום נכסי הקרן'!$C$42</f>
        <v>6.5513750226191064E-4</v>
      </c>
    </row>
    <row r="47" spans="2:21">
      <c r="B47" s="76" t="s">
        <v>343</v>
      </c>
      <c r="C47" s="73">
        <v>7590219</v>
      </c>
      <c r="D47" s="86" t="s">
        <v>113</v>
      </c>
      <c r="E47" s="86" t="s">
        <v>27</v>
      </c>
      <c r="F47" s="73" t="s">
        <v>342</v>
      </c>
      <c r="G47" s="86" t="s">
        <v>302</v>
      </c>
      <c r="H47" s="73" t="s">
        <v>334</v>
      </c>
      <c r="I47" s="73" t="s">
        <v>299</v>
      </c>
      <c r="J47" s="73"/>
      <c r="K47" s="83">
        <v>4.2800000000011815</v>
      </c>
      <c r="L47" s="86" t="s">
        <v>122</v>
      </c>
      <c r="M47" s="87">
        <v>5.0000000000000001E-3</v>
      </c>
      <c r="N47" s="87">
        <v>3.1500000000012934E-2</v>
      </c>
      <c r="O47" s="83">
        <v>272840.42071699997</v>
      </c>
      <c r="P47" s="85">
        <v>99.19</v>
      </c>
      <c r="Q47" s="73"/>
      <c r="R47" s="83">
        <v>270.63040063100004</v>
      </c>
      <c r="S47" s="84">
        <v>1.5286317819238526E-4</v>
      </c>
      <c r="T47" s="84">
        <f t="shared" si="0"/>
        <v>3.7795091185051631E-3</v>
      </c>
      <c r="U47" s="84">
        <f>R47/'סכום נכסי הקרן'!$C$42</f>
        <v>1.0333109460395611E-3</v>
      </c>
    </row>
    <row r="48" spans="2:21">
      <c r="B48" s="76" t="s">
        <v>344</v>
      </c>
      <c r="C48" s="73">
        <v>7590284</v>
      </c>
      <c r="D48" s="86" t="s">
        <v>113</v>
      </c>
      <c r="E48" s="86" t="s">
        <v>27</v>
      </c>
      <c r="F48" s="73" t="s">
        <v>342</v>
      </c>
      <c r="G48" s="86" t="s">
        <v>302</v>
      </c>
      <c r="H48" s="73" t="s">
        <v>334</v>
      </c>
      <c r="I48" s="73" t="s">
        <v>299</v>
      </c>
      <c r="J48" s="73"/>
      <c r="K48" s="83">
        <v>6.0999999999996026</v>
      </c>
      <c r="L48" s="86" t="s">
        <v>122</v>
      </c>
      <c r="M48" s="87">
        <v>5.8999999999999999E-3</v>
      </c>
      <c r="N48" s="87">
        <v>3.3700000000002513E-2</v>
      </c>
      <c r="O48" s="83">
        <v>826414.69310300017</v>
      </c>
      <c r="P48" s="85">
        <v>91.47</v>
      </c>
      <c r="Q48" s="73"/>
      <c r="R48" s="83">
        <v>755.92147831300019</v>
      </c>
      <c r="S48" s="84">
        <v>7.5169951937474719E-4</v>
      </c>
      <c r="T48" s="84">
        <f t="shared" si="0"/>
        <v>1.0556877991151388E-2</v>
      </c>
      <c r="U48" s="84">
        <f>R48/'סכום נכסי הקרן'!$C$42</f>
        <v>2.8862313179377399E-3</v>
      </c>
    </row>
    <row r="49" spans="2:21">
      <c r="B49" s="76" t="s">
        <v>345</v>
      </c>
      <c r="C49" s="73">
        <v>7670284</v>
      </c>
      <c r="D49" s="86" t="s">
        <v>113</v>
      </c>
      <c r="E49" s="86" t="s">
        <v>27</v>
      </c>
      <c r="F49" s="73" t="s">
        <v>346</v>
      </c>
      <c r="G49" s="86" t="s">
        <v>347</v>
      </c>
      <c r="H49" s="73" t="s">
        <v>329</v>
      </c>
      <c r="I49" s="73" t="s">
        <v>120</v>
      </c>
      <c r="J49" s="73"/>
      <c r="K49" s="83">
        <v>5.2799999999986174</v>
      </c>
      <c r="L49" s="86" t="s">
        <v>122</v>
      </c>
      <c r="M49" s="87">
        <v>4.4000000000000003E-3</v>
      </c>
      <c r="N49" s="87">
        <v>2.7399999999975812E-2</v>
      </c>
      <c r="O49" s="83">
        <v>175993.96506399999</v>
      </c>
      <c r="P49" s="85">
        <v>98.69</v>
      </c>
      <c r="Q49" s="73"/>
      <c r="R49" s="83">
        <v>173.68845213300006</v>
      </c>
      <c r="S49" s="84">
        <v>2.3254810034456353E-4</v>
      </c>
      <c r="T49" s="84">
        <f t="shared" si="0"/>
        <v>2.4256590800040582E-3</v>
      </c>
      <c r="U49" s="84">
        <f>R49/'סכום נכסי הקרן'!$C$42</f>
        <v>6.6317079814845828E-4</v>
      </c>
    </row>
    <row r="50" spans="2:21">
      <c r="B50" s="76" t="s">
        <v>348</v>
      </c>
      <c r="C50" s="73">
        <v>6130207</v>
      </c>
      <c r="D50" s="86" t="s">
        <v>113</v>
      </c>
      <c r="E50" s="86" t="s">
        <v>27</v>
      </c>
      <c r="F50" s="73" t="s">
        <v>349</v>
      </c>
      <c r="G50" s="86" t="s">
        <v>302</v>
      </c>
      <c r="H50" s="73" t="s">
        <v>329</v>
      </c>
      <c r="I50" s="73" t="s">
        <v>120</v>
      </c>
      <c r="J50" s="73"/>
      <c r="K50" s="83">
        <v>3.0599999999980931</v>
      </c>
      <c r="L50" s="86" t="s">
        <v>122</v>
      </c>
      <c r="M50" s="87">
        <v>1.5800000000000002E-2</v>
      </c>
      <c r="N50" s="87">
        <v>2.939999999999017E-2</v>
      </c>
      <c r="O50" s="83">
        <v>318783.54251400003</v>
      </c>
      <c r="P50" s="85">
        <v>108.57</v>
      </c>
      <c r="Q50" s="73"/>
      <c r="R50" s="83">
        <v>346.10329956100009</v>
      </c>
      <c r="S50" s="84">
        <v>6.8533210814363736E-4</v>
      </c>
      <c r="T50" s="84">
        <f t="shared" si="0"/>
        <v>4.8335315381626207E-3</v>
      </c>
      <c r="U50" s="84">
        <f>R50/'סכום נכסי הקרן'!$C$42</f>
        <v>1.3214787661066068E-3</v>
      </c>
    </row>
    <row r="51" spans="2:21">
      <c r="B51" s="76" t="s">
        <v>350</v>
      </c>
      <c r="C51" s="73">
        <v>6130280</v>
      </c>
      <c r="D51" s="86" t="s">
        <v>113</v>
      </c>
      <c r="E51" s="86" t="s">
        <v>27</v>
      </c>
      <c r="F51" s="73" t="s">
        <v>349</v>
      </c>
      <c r="G51" s="86" t="s">
        <v>302</v>
      </c>
      <c r="H51" s="73" t="s">
        <v>329</v>
      </c>
      <c r="I51" s="73" t="s">
        <v>120</v>
      </c>
      <c r="J51" s="73"/>
      <c r="K51" s="83">
        <v>5.4899999999906264</v>
      </c>
      <c r="L51" s="86" t="s">
        <v>122</v>
      </c>
      <c r="M51" s="87">
        <v>8.3999999999999995E-3</v>
      </c>
      <c r="N51" s="87">
        <v>3.0099999999955308E-2</v>
      </c>
      <c r="O51" s="83">
        <v>256557.65721400004</v>
      </c>
      <c r="P51" s="85">
        <v>98.55</v>
      </c>
      <c r="Q51" s="73"/>
      <c r="R51" s="83">
        <v>252.83756231300003</v>
      </c>
      <c r="S51" s="84">
        <v>3.125321686124985E-4</v>
      </c>
      <c r="T51" s="84">
        <f t="shared" si="0"/>
        <v>3.5310219030623537E-3</v>
      </c>
      <c r="U51" s="84">
        <f>R51/'סכום נכסי הקרן'!$C$42</f>
        <v>9.6537499149700436E-4</v>
      </c>
    </row>
    <row r="52" spans="2:21">
      <c r="B52" s="76" t="s">
        <v>351</v>
      </c>
      <c r="C52" s="73">
        <v>6040398</v>
      </c>
      <c r="D52" s="86" t="s">
        <v>113</v>
      </c>
      <c r="E52" s="86" t="s">
        <v>27</v>
      </c>
      <c r="F52" s="73" t="s">
        <v>289</v>
      </c>
      <c r="G52" s="86" t="s">
        <v>290</v>
      </c>
      <c r="H52" s="73" t="s">
        <v>334</v>
      </c>
      <c r="I52" s="73" t="s">
        <v>299</v>
      </c>
      <c r="J52" s="73"/>
      <c r="K52" s="83">
        <v>4.5199999999910236</v>
      </c>
      <c r="L52" s="86" t="s">
        <v>122</v>
      </c>
      <c r="M52" s="87">
        <v>2.7799999999999998E-2</v>
      </c>
      <c r="N52" s="87">
        <v>3.3499999999959201E-2</v>
      </c>
      <c r="O52" s="83">
        <v>1.7951830000000002</v>
      </c>
      <c r="P52" s="85">
        <v>5460000</v>
      </c>
      <c r="Q52" s="73"/>
      <c r="R52" s="83">
        <v>98.016976643999996</v>
      </c>
      <c r="S52" s="84">
        <v>4.2926422764227645E-4</v>
      </c>
      <c r="T52" s="84">
        <f t="shared" si="0"/>
        <v>1.3688634245471044E-3</v>
      </c>
      <c r="U52" s="84">
        <f>R52/'סכום נכסי הקרן'!$C$42</f>
        <v>3.7424478043782491E-4</v>
      </c>
    </row>
    <row r="53" spans="2:21">
      <c r="B53" s="76" t="s">
        <v>352</v>
      </c>
      <c r="C53" s="73">
        <v>6040430</v>
      </c>
      <c r="D53" s="86" t="s">
        <v>113</v>
      </c>
      <c r="E53" s="86" t="s">
        <v>27</v>
      </c>
      <c r="F53" s="73" t="s">
        <v>289</v>
      </c>
      <c r="G53" s="86" t="s">
        <v>290</v>
      </c>
      <c r="H53" s="73" t="s">
        <v>334</v>
      </c>
      <c r="I53" s="73" t="s">
        <v>299</v>
      </c>
      <c r="J53" s="73"/>
      <c r="K53" s="83">
        <v>1.3999999999989559</v>
      </c>
      <c r="L53" s="86" t="s">
        <v>122</v>
      </c>
      <c r="M53" s="87">
        <v>2.4199999999999999E-2</v>
      </c>
      <c r="N53" s="87">
        <v>3.5599999999985379E-2</v>
      </c>
      <c r="O53" s="83">
        <v>6.8962580000000013</v>
      </c>
      <c r="P53" s="85">
        <v>5556939</v>
      </c>
      <c r="Q53" s="73"/>
      <c r="R53" s="83">
        <v>383.22083030100003</v>
      </c>
      <c r="S53" s="84">
        <v>2.3926232522638176E-4</v>
      </c>
      <c r="T53" s="84">
        <f t="shared" si="0"/>
        <v>5.3518991922071601E-3</v>
      </c>
      <c r="U53" s="84">
        <f>R53/'סכום נכסי הקרן'!$C$42</f>
        <v>1.4631995436474006E-3</v>
      </c>
    </row>
    <row r="54" spans="2:21">
      <c r="B54" s="76" t="s">
        <v>353</v>
      </c>
      <c r="C54" s="73">
        <v>6040471</v>
      </c>
      <c r="D54" s="86" t="s">
        <v>113</v>
      </c>
      <c r="E54" s="86" t="s">
        <v>27</v>
      </c>
      <c r="F54" s="73" t="s">
        <v>289</v>
      </c>
      <c r="G54" s="86" t="s">
        <v>290</v>
      </c>
      <c r="H54" s="73" t="s">
        <v>334</v>
      </c>
      <c r="I54" s="73" t="s">
        <v>299</v>
      </c>
      <c r="J54" s="73"/>
      <c r="K54" s="83">
        <v>1.0099999999997893</v>
      </c>
      <c r="L54" s="86" t="s">
        <v>122</v>
      </c>
      <c r="M54" s="87">
        <v>1.95E-2</v>
      </c>
      <c r="N54" s="87">
        <v>3.559999999998735E-2</v>
      </c>
      <c r="O54" s="83">
        <v>1.6962360000000003</v>
      </c>
      <c r="P54" s="85">
        <v>5397000</v>
      </c>
      <c r="Q54" s="83">
        <v>3.3628279640000005</v>
      </c>
      <c r="R54" s="83">
        <v>94.908659102000016</v>
      </c>
      <c r="S54" s="84">
        <v>6.8344252387283946E-5</v>
      </c>
      <c r="T54" s="84">
        <f t="shared" si="0"/>
        <v>1.3254539832359762E-3</v>
      </c>
      <c r="U54" s="84">
        <f>R54/'סכום נכסי הקרן'!$C$42</f>
        <v>3.6237671782391823E-4</v>
      </c>
    </row>
    <row r="55" spans="2:21">
      <c r="B55" s="76" t="s">
        <v>354</v>
      </c>
      <c r="C55" s="73">
        <v>6040620</v>
      </c>
      <c r="D55" s="86" t="s">
        <v>113</v>
      </c>
      <c r="E55" s="86" t="s">
        <v>27</v>
      </c>
      <c r="F55" s="73" t="s">
        <v>289</v>
      </c>
      <c r="G55" s="86" t="s">
        <v>290</v>
      </c>
      <c r="H55" s="73" t="s">
        <v>329</v>
      </c>
      <c r="I55" s="73" t="s">
        <v>120</v>
      </c>
      <c r="J55" s="73"/>
      <c r="K55" s="83">
        <v>4.3400000000046095</v>
      </c>
      <c r="L55" s="86" t="s">
        <v>122</v>
      </c>
      <c r="M55" s="87">
        <v>1.4999999999999999E-2</v>
      </c>
      <c r="N55" s="87">
        <v>3.8000000000048891E-2</v>
      </c>
      <c r="O55" s="83">
        <v>5.8308100000000005</v>
      </c>
      <c r="P55" s="85">
        <v>4910638</v>
      </c>
      <c r="Q55" s="73"/>
      <c r="R55" s="83">
        <v>286.32995240200006</v>
      </c>
      <c r="S55" s="84">
        <v>2.0766471970938102E-4</v>
      </c>
      <c r="T55" s="84">
        <f t="shared" si="0"/>
        <v>3.9987623839793651E-3</v>
      </c>
      <c r="U55" s="84">
        <f>R55/'סכום נכסי הקרן'!$C$42</f>
        <v>1.0932543916209326E-3</v>
      </c>
    </row>
    <row r="56" spans="2:21">
      <c r="B56" s="76" t="s">
        <v>355</v>
      </c>
      <c r="C56" s="73">
        <v>2260446</v>
      </c>
      <c r="D56" s="86" t="s">
        <v>113</v>
      </c>
      <c r="E56" s="86" t="s">
        <v>27</v>
      </c>
      <c r="F56" s="73" t="s">
        <v>356</v>
      </c>
      <c r="G56" s="86" t="s">
        <v>302</v>
      </c>
      <c r="H56" s="73" t="s">
        <v>329</v>
      </c>
      <c r="I56" s="73" t="s">
        <v>120</v>
      </c>
      <c r="J56" s="73"/>
      <c r="K56" s="83">
        <v>2.6000000000158408</v>
      </c>
      <c r="L56" s="86" t="s">
        <v>122</v>
      </c>
      <c r="M56" s="87">
        <v>3.7000000000000005E-2</v>
      </c>
      <c r="N56" s="87">
        <v>3.050000000047523E-2</v>
      </c>
      <c r="O56" s="83">
        <v>22080.351441000003</v>
      </c>
      <c r="P56" s="85">
        <v>114.36</v>
      </c>
      <c r="Q56" s="73"/>
      <c r="R56" s="83">
        <v>25.251090876000003</v>
      </c>
      <c r="S56" s="84">
        <v>5.8735125894637047E-5</v>
      </c>
      <c r="T56" s="84">
        <f t="shared" si="0"/>
        <v>3.5264599984157321E-4</v>
      </c>
      <c r="U56" s="84">
        <f>R56/'סכום נכסי הקרן'!$C$42</f>
        <v>9.6412777503096571E-5</v>
      </c>
    </row>
    <row r="57" spans="2:21">
      <c r="B57" s="76" t="s">
        <v>357</v>
      </c>
      <c r="C57" s="73">
        <v>2260495</v>
      </c>
      <c r="D57" s="86" t="s">
        <v>113</v>
      </c>
      <c r="E57" s="86" t="s">
        <v>27</v>
      </c>
      <c r="F57" s="73" t="s">
        <v>356</v>
      </c>
      <c r="G57" s="86" t="s">
        <v>302</v>
      </c>
      <c r="H57" s="73" t="s">
        <v>329</v>
      </c>
      <c r="I57" s="73" t="s">
        <v>120</v>
      </c>
      <c r="J57" s="73"/>
      <c r="K57" s="83">
        <v>4.0800000000129852</v>
      </c>
      <c r="L57" s="86" t="s">
        <v>122</v>
      </c>
      <c r="M57" s="87">
        <v>2.81E-2</v>
      </c>
      <c r="N57" s="87">
        <v>3.1200000000037694E-2</v>
      </c>
      <c r="O57" s="83">
        <v>85166.888617999997</v>
      </c>
      <c r="P57" s="85">
        <v>112.12</v>
      </c>
      <c r="Q57" s="73"/>
      <c r="R57" s="83">
        <v>95.489118572000024</v>
      </c>
      <c r="S57" s="84">
        <v>6.3796244129886917E-5</v>
      </c>
      <c r="T57" s="84">
        <f t="shared" si="0"/>
        <v>1.3335604334155295E-3</v>
      </c>
      <c r="U57" s="84">
        <f>R57/'סכום נכסי הקרן'!$C$42</f>
        <v>3.6459300661736066E-4</v>
      </c>
    </row>
    <row r="58" spans="2:21">
      <c r="B58" s="76" t="s">
        <v>358</v>
      </c>
      <c r="C58" s="73">
        <v>2260545</v>
      </c>
      <c r="D58" s="86" t="s">
        <v>113</v>
      </c>
      <c r="E58" s="86" t="s">
        <v>27</v>
      </c>
      <c r="F58" s="73" t="s">
        <v>356</v>
      </c>
      <c r="G58" s="86" t="s">
        <v>302</v>
      </c>
      <c r="H58" s="73" t="s">
        <v>334</v>
      </c>
      <c r="I58" s="73" t="s">
        <v>299</v>
      </c>
      <c r="J58" s="73"/>
      <c r="K58" s="83">
        <v>2.7200000000017988</v>
      </c>
      <c r="L58" s="86" t="s">
        <v>122</v>
      </c>
      <c r="M58" s="87">
        <v>2.4E-2</v>
      </c>
      <c r="N58" s="87">
        <v>2.9400000000260745E-2</v>
      </c>
      <c r="O58" s="83">
        <v>18613.632403000003</v>
      </c>
      <c r="P58" s="85">
        <v>110.4</v>
      </c>
      <c r="Q58" s="83">
        <v>1.6946617130000003</v>
      </c>
      <c r="R58" s="83">
        <v>22.244111843000002</v>
      </c>
      <c r="S58" s="84">
        <v>3.4468632253957925E-5</v>
      </c>
      <c r="T58" s="84">
        <f t="shared" si="0"/>
        <v>3.1065180906374851E-4</v>
      </c>
      <c r="U58" s="84">
        <f>R58/'סכום נכסי הקרן'!$C$42</f>
        <v>8.4931641821126781E-5</v>
      </c>
    </row>
    <row r="59" spans="2:21">
      <c r="B59" s="76" t="s">
        <v>359</v>
      </c>
      <c r="C59" s="73">
        <v>2260552</v>
      </c>
      <c r="D59" s="86" t="s">
        <v>113</v>
      </c>
      <c r="E59" s="86" t="s">
        <v>27</v>
      </c>
      <c r="F59" s="73" t="s">
        <v>356</v>
      </c>
      <c r="G59" s="86" t="s">
        <v>302</v>
      </c>
      <c r="H59" s="73" t="s">
        <v>329</v>
      </c>
      <c r="I59" s="73" t="s">
        <v>120</v>
      </c>
      <c r="J59" s="73"/>
      <c r="K59" s="83">
        <v>3.8700000000007759</v>
      </c>
      <c r="L59" s="86" t="s">
        <v>122</v>
      </c>
      <c r="M59" s="87">
        <v>2.6000000000000002E-2</v>
      </c>
      <c r="N59" s="87">
        <v>2.9300000000023262E-2</v>
      </c>
      <c r="O59" s="83">
        <v>289825.34033000004</v>
      </c>
      <c r="P59" s="85">
        <v>111.25</v>
      </c>
      <c r="Q59" s="73"/>
      <c r="R59" s="83">
        <v>322.43068062500004</v>
      </c>
      <c r="S59" s="84">
        <v>5.9118107637359059E-4</v>
      </c>
      <c r="T59" s="84">
        <f t="shared" si="0"/>
        <v>4.5029298063582832E-3</v>
      </c>
      <c r="U59" s="84">
        <f>R59/'סכום נכסי הקרן'!$C$42</f>
        <v>1.2310928515494887E-3</v>
      </c>
    </row>
    <row r="60" spans="2:21">
      <c r="B60" s="76" t="s">
        <v>360</v>
      </c>
      <c r="C60" s="73">
        <v>2260636</v>
      </c>
      <c r="D60" s="86" t="s">
        <v>113</v>
      </c>
      <c r="E60" s="86" t="s">
        <v>27</v>
      </c>
      <c r="F60" s="73" t="s">
        <v>356</v>
      </c>
      <c r="G60" s="86" t="s">
        <v>302</v>
      </c>
      <c r="H60" s="73" t="s">
        <v>329</v>
      </c>
      <c r="I60" s="73" t="s">
        <v>120</v>
      </c>
      <c r="J60" s="73"/>
      <c r="K60" s="83">
        <v>6.8199999999978189</v>
      </c>
      <c r="L60" s="86" t="s">
        <v>122</v>
      </c>
      <c r="M60" s="87">
        <v>3.4999999999999996E-3</v>
      </c>
      <c r="N60" s="87">
        <v>3.2999999999991501E-2</v>
      </c>
      <c r="O60" s="83">
        <v>1487651.2420580003</v>
      </c>
      <c r="P60" s="85">
        <v>88.99</v>
      </c>
      <c r="Q60" s="83">
        <v>88.084080530000023</v>
      </c>
      <c r="R60" s="83">
        <v>1411.9449208440003</v>
      </c>
      <c r="S60" s="84">
        <v>5.3769731094152379E-4</v>
      </c>
      <c r="T60" s="84">
        <f t="shared" si="0"/>
        <v>1.9718622485554092E-2</v>
      </c>
      <c r="U60" s="84">
        <f>R60/'סכום נכסי הקרן'!$C$42</f>
        <v>5.391035665288613E-3</v>
      </c>
    </row>
    <row r="61" spans="2:21">
      <c r="B61" s="76" t="s">
        <v>361</v>
      </c>
      <c r="C61" s="73">
        <v>3230125</v>
      </c>
      <c r="D61" s="86" t="s">
        <v>113</v>
      </c>
      <c r="E61" s="86" t="s">
        <v>27</v>
      </c>
      <c r="F61" s="73" t="s">
        <v>362</v>
      </c>
      <c r="G61" s="86" t="s">
        <v>302</v>
      </c>
      <c r="H61" s="73" t="s">
        <v>334</v>
      </c>
      <c r="I61" s="73" t="s">
        <v>299</v>
      </c>
      <c r="J61" s="73"/>
      <c r="K61" s="85">
        <v>3.0000094189130064E-2</v>
      </c>
      <c r="L61" s="86" t="s">
        <v>122</v>
      </c>
      <c r="M61" s="87">
        <v>4.9000000000000002E-2</v>
      </c>
      <c r="N61" s="87">
        <v>5.0403068521648685E-2</v>
      </c>
      <c r="O61" s="83">
        <v>6.582000000000001E-3</v>
      </c>
      <c r="P61" s="85">
        <v>117.36</v>
      </c>
      <c r="Q61" s="73"/>
      <c r="R61" s="83">
        <v>7.6910000000000014E-6</v>
      </c>
      <c r="S61" s="84">
        <v>4.9487733910274206E-11</v>
      </c>
      <c r="T61" s="84">
        <f t="shared" si="0"/>
        <v>1.0740923622271549E-10</v>
      </c>
      <c r="U61" s="84">
        <f>R61/'סכום נכסי הקרן'!$C$42</f>
        <v>2.9365490600688763E-11</v>
      </c>
    </row>
    <row r="62" spans="2:21">
      <c r="B62" s="76" t="s">
        <v>363</v>
      </c>
      <c r="C62" s="73">
        <v>3230265</v>
      </c>
      <c r="D62" s="86" t="s">
        <v>113</v>
      </c>
      <c r="E62" s="86" t="s">
        <v>27</v>
      </c>
      <c r="F62" s="73" t="s">
        <v>362</v>
      </c>
      <c r="G62" s="86" t="s">
        <v>302</v>
      </c>
      <c r="H62" s="73" t="s">
        <v>334</v>
      </c>
      <c r="I62" s="73" t="s">
        <v>299</v>
      </c>
      <c r="J62" s="73"/>
      <c r="K62" s="83">
        <v>3.2700000000032432</v>
      </c>
      <c r="L62" s="86" t="s">
        <v>122</v>
      </c>
      <c r="M62" s="87">
        <v>2.35E-2</v>
      </c>
      <c r="N62" s="87">
        <v>2.8500000000020793E-2</v>
      </c>
      <c r="O62" s="83">
        <v>529499.12504300009</v>
      </c>
      <c r="P62" s="85">
        <v>110.9</v>
      </c>
      <c r="Q62" s="83">
        <v>14.025206653000003</v>
      </c>
      <c r="R62" s="83">
        <v>601.23973631500007</v>
      </c>
      <c r="S62" s="84">
        <v>5.6374713567931801E-4</v>
      </c>
      <c r="T62" s="84">
        <f t="shared" si="0"/>
        <v>8.3966585443168637E-3</v>
      </c>
      <c r="U62" s="84">
        <f>R62/'סכום נכסי הקרן'!$C$42</f>
        <v>2.2956312346273204E-3</v>
      </c>
    </row>
    <row r="63" spans="2:21">
      <c r="B63" s="76" t="s">
        <v>364</v>
      </c>
      <c r="C63" s="73">
        <v>3230190</v>
      </c>
      <c r="D63" s="86" t="s">
        <v>113</v>
      </c>
      <c r="E63" s="86" t="s">
        <v>27</v>
      </c>
      <c r="F63" s="73" t="s">
        <v>362</v>
      </c>
      <c r="G63" s="86" t="s">
        <v>302</v>
      </c>
      <c r="H63" s="73" t="s">
        <v>334</v>
      </c>
      <c r="I63" s="73" t="s">
        <v>299</v>
      </c>
      <c r="J63" s="73"/>
      <c r="K63" s="83">
        <v>1.7199999999992159</v>
      </c>
      <c r="L63" s="86" t="s">
        <v>122</v>
      </c>
      <c r="M63" s="87">
        <v>1.7600000000000001E-2</v>
      </c>
      <c r="N63" s="87">
        <v>2.9600000000015666E-2</v>
      </c>
      <c r="O63" s="83">
        <v>229327.08406800003</v>
      </c>
      <c r="P63" s="85">
        <v>111.29</v>
      </c>
      <c r="Q63" s="73"/>
      <c r="R63" s="83">
        <v>255.21811541000005</v>
      </c>
      <c r="S63" s="84">
        <v>1.7170454818277208E-4</v>
      </c>
      <c r="T63" s="84">
        <f t="shared" si="0"/>
        <v>3.5642676955388057E-3</v>
      </c>
      <c r="U63" s="84">
        <f>R63/'סכום נכסי הקרן'!$C$42</f>
        <v>9.744643309319796E-4</v>
      </c>
    </row>
    <row r="64" spans="2:21">
      <c r="B64" s="76" t="s">
        <v>365</v>
      </c>
      <c r="C64" s="73">
        <v>3230232</v>
      </c>
      <c r="D64" s="86" t="s">
        <v>113</v>
      </c>
      <c r="E64" s="86" t="s">
        <v>27</v>
      </c>
      <c r="F64" s="73" t="s">
        <v>362</v>
      </c>
      <c r="G64" s="86" t="s">
        <v>302</v>
      </c>
      <c r="H64" s="73" t="s">
        <v>334</v>
      </c>
      <c r="I64" s="73" t="s">
        <v>299</v>
      </c>
      <c r="J64" s="73"/>
      <c r="K64" s="83">
        <v>2.4099999999976296</v>
      </c>
      <c r="L64" s="86" t="s">
        <v>122</v>
      </c>
      <c r="M64" s="87">
        <v>2.1499999999999998E-2</v>
      </c>
      <c r="N64" s="87">
        <v>2.929999999997333E-2</v>
      </c>
      <c r="O64" s="83">
        <v>360628.77714399999</v>
      </c>
      <c r="P64" s="85">
        <v>112.3</v>
      </c>
      <c r="Q64" s="73"/>
      <c r="R64" s="83">
        <v>404.98613355600008</v>
      </c>
      <c r="S64" s="84">
        <v>2.9528430805687757E-4</v>
      </c>
      <c r="T64" s="84">
        <f t="shared" si="0"/>
        <v>5.6558641640931748E-3</v>
      </c>
      <c r="U64" s="84">
        <f>R64/'סכום נכסי הקרן'!$C$42</f>
        <v>1.5463030162980111E-3</v>
      </c>
    </row>
    <row r="65" spans="2:21">
      <c r="B65" s="76" t="s">
        <v>366</v>
      </c>
      <c r="C65" s="73">
        <v>3230273</v>
      </c>
      <c r="D65" s="86" t="s">
        <v>113</v>
      </c>
      <c r="E65" s="86" t="s">
        <v>27</v>
      </c>
      <c r="F65" s="73" t="s">
        <v>362</v>
      </c>
      <c r="G65" s="86" t="s">
        <v>302</v>
      </c>
      <c r="H65" s="73" t="s">
        <v>334</v>
      </c>
      <c r="I65" s="73" t="s">
        <v>299</v>
      </c>
      <c r="J65" s="73"/>
      <c r="K65" s="83">
        <v>4.2200000000014732</v>
      </c>
      <c r="L65" s="86" t="s">
        <v>122</v>
      </c>
      <c r="M65" s="87">
        <v>2.2499999999999999E-2</v>
      </c>
      <c r="N65" s="87">
        <v>3.0900000000001086E-2</v>
      </c>
      <c r="O65" s="83">
        <v>755984.35308400006</v>
      </c>
      <c r="P65" s="85">
        <v>109.55</v>
      </c>
      <c r="Q65" s="73"/>
      <c r="R65" s="83">
        <v>828.18082639900013</v>
      </c>
      <c r="S65" s="84">
        <v>5.5914961113605127E-4</v>
      </c>
      <c r="T65" s="84">
        <f t="shared" si="0"/>
        <v>1.1566021325941219E-2</v>
      </c>
      <c r="U65" s="84">
        <f>R65/'סכום נכסי הקרן'!$C$42</f>
        <v>3.1621292775049392E-3</v>
      </c>
    </row>
    <row r="66" spans="2:21">
      <c r="B66" s="76" t="s">
        <v>367</v>
      </c>
      <c r="C66" s="73">
        <v>3230372</v>
      </c>
      <c r="D66" s="86" t="s">
        <v>113</v>
      </c>
      <c r="E66" s="86" t="s">
        <v>27</v>
      </c>
      <c r="F66" s="73" t="s">
        <v>362</v>
      </c>
      <c r="G66" s="86" t="s">
        <v>302</v>
      </c>
      <c r="H66" s="73" t="s">
        <v>334</v>
      </c>
      <c r="I66" s="73" t="s">
        <v>299</v>
      </c>
      <c r="J66" s="73"/>
      <c r="K66" s="83">
        <v>4.4300000000058573</v>
      </c>
      <c r="L66" s="86" t="s">
        <v>122</v>
      </c>
      <c r="M66" s="87">
        <v>6.5000000000000006E-3</v>
      </c>
      <c r="N66" s="87">
        <v>2.6800000000021966E-2</v>
      </c>
      <c r="O66" s="83">
        <v>268293.00379200006</v>
      </c>
      <c r="P66" s="85">
        <v>101.81</v>
      </c>
      <c r="Q66" s="73"/>
      <c r="R66" s="83">
        <v>273.14912298000002</v>
      </c>
      <c r="S66" s="84">
        <v>5.3273979672835631E-4</v>
      </c>
      <c r="T66" s="84">
        <f t="shared" si="0"/>
        <v>3.8146845240133115E-3</v>
      </c>
      <c r="U66" s="84">
        <f>R66/'סכום נכסי הקרן'!$C$42</f>
        <v>1.0429278381817147E-3</v>
      </c>
    </row>
    <row r="67" spans="2:21">
      <c r="B67" s="76" t="s">
        <v>368</v>
      </c>
      <c r="C67" s="73">
        <v>3230398</v>
      </c>
      <c r="D67" s="86" t="s">
        <v>113</v>
      </c>
      <c r="E67" s="86" t="s">
        <v>27</v>
      </c>
      <c r="F67" s="73" t="s">
        <v>362</v>
      </c>
      <c r="G67" s="86" t="s">
        <v>302</v>
      </c>
      <c r="H67" s="73" t="s">
        <v>334</v>
      </c>
      <c r="I67" s="73" t="s">
        <v>299</v>
      </c>
      <c r="J67" s="73"/>
      <c r="K67" s="83">
        <v>5.1699999998239754</v>
      </c>
      <c r="L67" s="86" t="s">
        <v>122</v>
      </c>
      <c r="M67" s="87">
        <v>1.43E-2</v>
      </c>
      <c r="N67" s="87">
        <v>3.0799999998375155E-2</v>
      </c>
      <c r="O67" s="83">
        <v>4312.5749050000004</v>
      </c>
      <c r="P67" s="85">
        <v>102.75</v>
      </c>
      <c r="Q67" s="73"/>
      <c r="R67" s="83">
        <v>4.4311706339999999</v>
      </c>
      <c r="S67" s="84">
        <v>1.0719265522469676E-5</v>
      </c>
      <c r="T67" s="84">
        <f t="shared" si="0"/>
        <v>6.1883845191843179E-5</v>
      </c>
      <c r="U67" s="84">
        <f>R67/'סכום נכסי הקרן'!$C$42</f>
        <v>1.6918931166659089E-5</v>
      </c>
    </row>
    <row r="68" spans="2:21">
      <c r="B68" s="76" t="s">
        <v>369</v>
      </c>
      <c r="C68" s="73">
        <v>3230422</v>
      </c>
      <c r="D68" s="86" t="s">
        <v>113</v>
      </c>
      <c r="E68" s="86" t="s">
        <v>27</v>
      </c>
      <c r="F68" s="73" t="s">
        <v>362</v>
      </c>
      <c r="G68" s="86" t="s">
        <v>302</v>
      </c>
      <c r="H68" s="73" t="s">
        <v>334</v>
      </c>
      <c r="I68" s="73" t="s">
        <v>299</v>
      </c>
      <c r="J68" s="73"/>
      <c r="K68" s="83">
        <v>5.9900000000032723</v>
      </c>
      <c r="L68" s="86" t="s">
        <v>122</v>
      </c>
      <c r="M68" s="87">
        <v>2.5000000000000001E-3</v>
      </c>
      <c r="N68" s="87">
        <v>3.1100000000018942E-2</v>
      </c>
      <c r="O68" s="83">
        <v>629798.26062100008</v>
      </c>
      <c r="P68" s="85">
        <v>92.21</v>
      </c>
      <c r="Q68" s="73"/>
      <c r="R68" s="83">
        <v>580.73696729000005</v>
      </c>
      <c r="S68" s="84">
        <v>4.8534994511711943E-4</v>
      </c>
      <c r="T68" s="84">
        <f t="shared" si="0"/>
        <v>8.1103255887290341E-3</v>
      </c>
      <c r="U68" s="84">
        <f>R68/'סכום נכסי הקרן'!$C$42</f>
        <v>2.2173483232904682E-3</v>
      </c>
    </row>
    <row r="69" spans="2:21">
      <c r="B69" s="76" t="s">
        <v>370</v>
      </c>
      <c r="C69" s="73">
        <v>1194638</v>
      </c>
      <c r="D69" s="86" t="s">
        <v>113</v>
      </c>
      <c r="E69" s="86" t="s">
        <v>27</v>
      </c>
      <c r="F69" s="73" t="s">
        <v>362</v>
      </c>
      <c r="G69" s="86" t="s">
        <v>302</v>
      </c>
      <c r="H69" s="73" t="s">
        <v>334</v>
      </c>
      <c r="I69" s="73" t="s">
        <v>299</v>
      </c>
      <c r="J69" s="73"/>
      <c r="K69" s="83">
        <v>6.7300000000020237</v>
      </c>
      <c r="L69" s="86" t="s">
        <v>122</v>
      </c>
      <c r="M69" s="87">
        <v>3.61E-2</v>
      </c>
      <c r="N69" s="87">
        <v>3.3500000000015115E-2</v>
      </c>
      <c r="O69" s="83">
        <v>409546.91187100008</v>
      </c>
      <c r="P69" s="85">
        <v>104.99</v>
      </c>
      <c r="Q69" s="73"/>
      <c r="R69" s="83">
        <v>429.98332008100004</v>
      </c>
      <c r="S69" s="84">
        <v>8.9141814338761054E-4</v>
      </c>
      <c r="T69" s="84">
        <f t="shared" si="0"/>
        <v>6.0049642437144208E-3</v>
      </c>
      <c r="U69" s="84">
        <f>R69/'סכום נכסי הקרן'!$C$42</f>
        <v>1.6417463456366601E-3</v>
      </c>
    </row>
    <row r="70" spans="2:21">
      <c r="B70" s="76" t="s">
        <v>371</v>
      </c>
      <c r="C70" s="73">
        <v>1199876</v>
      </c>
      <c r="D70" s="86" t="s">
        <v>113</v>
      </c>
      <c r="E70" s="86" t="s">
        <v>27</v>
      </c>
      <c r="F70" s="73" t="s">
        <v>304</v>
      </c>
      <c r="G70" s="86" t="s">
        <v>290</v>
      </c>
      <c r="H70" s="73" t="s">
        <v>329</v>
      </c>
      <c r="I70" s="73" t="s">
        <v>120</v>
      </c>
      <c r="J70" s="73"/>
      <c r="K70" s="85">
        <v>0.25</v>
      </c>
      <c r="L70" s="86" t="s">
        <v>122</v>
      </c>
      <c r="M70" s="87">
        <v>1.5900000000000001E-2</v>
      </c>
      <c r="N70" s="122">
        <v>6.3100000000000003E-2</v>
      </c>
      <c r="O70" s="83">
        <v>5.514532</v>
      </c>
      <c r="P70" s="85">
        <v>5566402</v>
      </c>
      <c r="Q70" s="73"/>
      <c r="R70" s="83">
        <v>306.96104533400006</v>
      </c>
      <c r="S70" s="84">
        <v>3.6837221108884438E-4</v>
      </c>
      <c r="T70" s="84">
        <f t="shared" si="0"/>
        <v>4.2868874566963054E-3</v>
      </c>
      <c r="U70" s="84">
        <f>R70/'סכום נכסי הקרן'!$C$42</f>
        <v>1.1720272645342835E-3</v>
      </c>
    </row>
    <row r="71" spans="2:21">
      <c r="B71" s="76" t="s">
        <v>372</v>
      </c>
      <c r="C71" s="73">
        <v>1199884</v>
      </c>
      <c r="D71" s="86" t="s">
        <v>113</v>
      </c>
      <c r="E71" s="86" t="s">
        <v>27</v>
      </c>
      <c r="F71" s="73" t="s">
        <v>304</v>
      </c>
      <c r="G71" s="86" t="s">
        <v>290</v>
      </c>
      <c r="H71" s="73" t="s">
        <v>329</v>
      </c>
      <c r="I71" s="73" t="s">
        <v>120</v>
      </c>
      <c r="J71" s="73"/>
      <c r="K71" s="85">
        <v>1.49</v>
      </c>
      <c r="L71" s="86" t="s">
        <v>122</v>
      </c>
      <c r="M71" s="87">
        <v>2.0199999999999999E-2</v>
      </c>
      <c r="N71" s="122">
        <v>3.3799999999999997E-2</v>
      </c>
      <c r="O71" s="83">
        <v>4.0426950000000001</v>
      </c>
      <c r="P71" s="123">
        <v>5510000</v>
      </c>
      <c r="Q71" s="73"/>
      <c r="R71" s="83">
        <v>222.75246134000002</v>
      </c>
      <c r="S71" s="84">
        <v>1.9209764789736281E-4</v>
      </c>
      <c r="T71" s="84">
        <f t="shared" si="0"/>
        <v>3.1108661733531863E-3</v>
      </c>
      <c r="U71" s="84">
        <f>R71/'סכום נכסי הקרן'!$C$42</f>
        <v>8.5050517614875269E-4</v>
      </c>
    </row>
    <row r="72" spans="2:21">
      <c r="B72" s="76" t="s">
        <v>373</v>
      </c>
      <c r="C72" s="73">
        <v>1199892</v>
      </c>
      <c r="D72" s="86" t="s">
        <v>113</v>
      </c>
      <c r="E72" s="86" t="s">
        <v>27</v>
      </c>
      <c r="F72" s="73" t="s">
        <v>304</v>
      </c>
      <c r="G72" s="86" t="s">
        <v>290</v>
      </c>
      <c r="H72" s="73" t="s">
        <v>329</v>
      </c>
      <c r="I72" s="73" t="s">
        <v>120</v>
      </c>
      <c r="J72" s="73"/>
      <c r="K72" s="85">
        <v>2.56</v>
      </c>
      <c r="L72" s="86" t="s">
        <v>122</v>
      </c>
      <c r="M72" s="87">
        <v>2.5899999999999999E-2</v>
      </c>
      <c r="N72" s="122">
        <v>3.6600000000000001E-2</v>
      </c>
      <c r="O72" s="83">
        <v>8.9317400000000013</v>
      </c>
      <c r="P72" s="85">
        <v>5459551</v>
      </c>
      <c r="Q72" s="73"/>
      <c r="R72" s="83">
        <v>487.63288284300006</v>
      </c>
      <c r="S72" s="84">
        <v>4.2284429295081196E-4</v>
      </c>
      <c r="T72" s="84">
        <f t="shared" si="0"/>
        <v>6.8100735279219256E-3</v>
      </c>
      <c r="U72" s="84">
        <f>R72/'סכום נכסי הקרן'!$C$42</f>
        <v>1.861861765402793E-3</v>
      </c>
    </row>
    <row r="73" spans="2:21">
      <c r="B73" s="76" t="s">
        <v>374</v>
      </c>
      <c r="C73" s="73">
        <v>6620462</v>
      </c>
      <c r="D73" s="86" t="s">
        <v>113</v>
      </c>
      <c r="E73" s="86" t="s">
        <v>27</v>
      </c>
      <c r="F73" s="73" t="s">
        <v>304</v>
      </c>
      <c r="G73" s="86" t="s">
        <v>290</v>
      </c>
      <c r="H73" s="73" t="s">
        <v>329</v>
      </c>
      <c r="I73" s="73" t="s">
        <v>120</v>
      </c>
      <c r="J73" s="73"/>
      <c r="K73" s="83">
        <v>2.7999999999908849</v>
      </c>
      <c r="L73" s="86" t="s">
        <v>122</v>
      </c>
      <c r="M73" s="87">
        <v>2.9700000000000001E-2</v>
      </c>
      <c r="N73" s="87">
        <v>2.9099999999941263E-2</v>
      </c>
      <c r="O73" s="83">
        <v>3.5302900000000004</v>
      </c>
      <c r="P73" s="85">
        <v>5593655</v>
      </c>
      <c r="Q73" s="73"/>
      <c r="R73" s="83">
        <v>197.47225437600002</v>
      </c>
      <c r="S73" s="84">
        <v>2.5216357142857147E-4</v>
      </c>
      <c r="T73" s="84">
        <f t="shared" si="0"/>
        <v>2.7578135506051158E-3</v>
      </c>
      <c r="U73" s="84">
        <f>R73/'סכום נכסי הקרן'!$C$42</f>
        <v>7.5398122867965781E-4</v>
      </c>
    </row>
    <row r="74" spans="2:21">
      <c r="B74" s="76" t="s">
        <v>375</v>
      </c>
      <c r="C74" s="73">
        <v>6620553</v>
      </c>
      <c r="D74" s="86" t="s">
        <v>113</v>
      </c>
      <c r="E74" s="86" t="s">
        <v>27</v>
      </c>
      <c r="F74" s="73" t="s">
        <v>304</v>
      </c>
      <c r="G74" s="86" t="s">
        <v>290</v>
      </c>
      <c r="H74" s="73" t="s">
        <v>329</v>
      </c>
      <c r="I74" s="73" t="s">
        <v>120</v>
      </c>
      <c r="J74" s="73"/>
      <c r="K74" s="83">
        <v>4.3700000000099974</v>
      </c>
      <c r="L74" s="86" t="s">
        <v>122</v>
      </c>
      <c r="M74" s="87">
        <v>8.3999999999999995E-3</v>
      </c>
      <c r="N74" s="87">
        <v>3.45000000001216E-2</v>
      </c>
      <c r="O74" s="83">
        <v>2.2846170000000003</v>
      </c>
      <c r="P74" s="85">
        <v>4859428</v>
      </c>
      <c r="Q74" s="73"/>
      <c r="R74" s="83">
        <v>111.01932739700003</v>
      </c>
      <c r="S74" s="84">
        <v>2.8726480573368547E-4</v>
      </c>
      <c r="T74" s="84">
        <f t="shared" si="0"/>
        <v>1.5504487273009183E-3</v>
      </c>
      <c r="U74" s="84">
        <f>R74/'סכום נכסי הקרן'!$C$42</f>
        <v>4.238898732507336E-4</v>
      </c>
    </row>
    <row r="75" spans="2:21">
      <c r="B75" s="76" t="s">
        <v>376</v>
      </c>
      <c r="C75" s="73">
        <v>1191329</v>
      </c>
      <c r="D75" s="86" t="s">
        <v>113</v>
      </c>
      <c r="E75" s="86" t="s">
        <v>27</v>
      </c>
      <c r="F75" s="73" t="s">
        <v>304</v>
      </c>
      <c r="G75" s="86" t="s">
        <v>290</v>
      </c>
      <c r="H75" s="73" t="s">
        <v>329</v>
      </c>
      <c r="I75" s="73" t="s">
        <v>120</v>
      </c>
      <c r="J75" s="73"/>
      <c r="K75" s="83">
        <v>4.7300000000038951</v>
      </c>
      <c r="L75" s="86" t="s">
        <v>122</v>
      </c>
      <c r="M75" s="87">
        <v>3.0899999999999997E-2</v>
      </c>
      <c r="N75" s="87">
        <v>3.5200000000014164E-2</v>
      </c>
      <c r="O75" s="83">
        <v>5.4350210000000008</v>
      </c>
      <c r="P75" s="85">
        <v>5195474</v>
      </c>
      <c r="Q75" s="73"/>
      <c r="R75" s="83">
        <v>282.37510513000007</v>
      </c>
      <c r="S75" s="84">
        <v>2.8605373684210532E-4</v>
      </c>
      <c r="T75" s="84">
        <f t="shared" si="0"/>
        <v>3.9435306683555183E-3</v>
      </c>
      <c r="U75" s="84">
        <f>R75/'סכום נכסי הקרן'!$C$42</f>
        <v>1.0781541406271638E-3</v>
      </c>
    </row>
    <row r="76" spans="2:21">
      <c r="B76" s="76" t="s">
        <v>377</v>
      </c>
      <c r="C76" s="73">
        <v>1157569</v>
      </c>
      <c r="D76" s="86" t="s">
        <v>113</v>
      </c>
      <c r="E76" s="86" t="s">
        <v>27</v>
      </c>
      <c r="F76" s="73" t="s">
        <v>378</v>
      </c>
      <c r="G76" s="86" t="s">
        <v>302</v>
      </c>
      <c r="H76" s="73" t="s">
        <v>334</v>
      </c>
      <c r="I76" s="73" t="s">
        <v>299</v>
      </c>
      <c r="J76" s="73"/>
      <c r="K76" s="83">
        <v>2.9699999999987483</v>
      </c>
      <c r="L76" s="86" t="s">
        <v>122</v>
      </c>
      <c r="M76" s="87">
        <v>1.4199999999999999E-2</v>
      </c>
      <c r="N76" s="87">
        <v>2.9599999999996771E-2</v>
      </c>
      <c r="O76" s="83">
        <v>231385.33469500003</v>
      </c>
      <c r="P76" s="85">
        <v>107.02</v>
      </c>
      <c r="Q76" s="73"/>
      <c r="R76" s="83">
        <v>247.62858552300003</v>
      </c>
      <c r="S76" s="84">
        <v>2.4032570394470946E-4</v>
      </c>
      <c r="T76" s="84">
        <f t="shared" ref="T76:T139" si="1">IFERROR(R76/$R$11,0)</f>
        <v>3.4582755477749068E-3</v>
      </c>
      <c r="U76" s="84">
        <f>R76/'סכום נכסי הקרן'!$C$42</f>
        <v>9.4548626974873349E-4</v>
      </c>
    </row>
    <row r="77" spans="2:21">
      <c r="B77" s="76" t="s">
        <v>379</v>
      </c>
      <c r="C77" s="73">
        <v>1129899</v>
      </c>
      <c r="D77" s="86" t="s">
        <v>113</v>
      </c>
      <c r="E77" s="86" t="s">
        <v>27</v>
      </c>
      <c r="F77" s="73" t="s">
        <v>380</v>
      </c>
      <c r="G77" s="86" t="s">
        <v>302</v>
      </c>
      <c r="H77" s="73" t="s">
        <v>334</v>
      </c>
      <c r="I77" s="73" t="s">
        <v>299</v>
      </c>
      <c r="J77" s="73"/>
      <c r="K77" s="83">
        <v>0.96999999986734786</v>
      </c>
      <c r="L77" s="86" t="s">
        <v>122</v>
      </c>
      <c r="M77" s="87">
        <v>0.04</v>
      </c>
      <c r="N77" s="87">
        <v>3.0100000000442172E-2</v>
      </c>
      <c r="O77" s="83">
        <v>3223.5987690000011</v>
      </c>
      <c r="P77" s="85">
        <v>112.25</v>
      </c>
      <c r="Q77" s="73"/>
      <c r="R77" s="83">
        <v>3.6184896840000005</v>
      </c>
      <c r="S77" s="84">
        <v>3.959664141591631E-5</v>
      </c>
      <c r="T77" s="84">
        <f t="shared" si="1"/>
        <v>5.0534288550021463E-5</v>
      </c>
      <c r="U77" s="84">
        <f>R77/'סכום נכסי הקרן'!$C$42</f>
        <v>1.3815982941644942E-5</v>
      </c>
    </row>
    <row r="78" spans="2:21">
      <c r="B78" s="76" t="s">
        <v>381</v>
      </c>
      <c r="C78" s="73">
        <v>1136753</v>
      </c>
      <c r="D78" s="86" t="s">
        <v>113</v>
      </c>
      <c r="E78" s="86" t="s">
        <v>27</v>
      </c>
      <c r="F78" s="73" t="s">
        <v>380</v>
      </c>
      <c r="G78" s="86" t="s">
        <v>302</v>
      </c>
      <c r="H78" s="73" t="s">
        <v>334</v>
      </c>
      <c r="I78" s="73" t="s">
        <v>299</v>
      </c>
      <c r="J78" s="73"/>
      <c r="K78" s="83">
        <v>2.9200000000019615</v>
      </c>
      <c r="L78" s="86" t="s">
        <v>122</v>
      </c>
      <c r="M78" s="87">
        <v>0.04</v>
      </c>
      <c r="N78" s="87">
        <v>2.8800000000029424E-2</v>
      </c>
      <c r="O78" s="83">
        <v>563531.71892400016</v>
      </c>
      <c r="P78" s="85">
        <v>115.78</v>
      </c>
      <c r="Q78" s="73"/>
      <c r="R78" s="83">
        <v>652.45705501600014</v>
      </c>
      <c r="S78" s="84">
        <v>6.2228694318411121E-4</v>
      </c>
      <c r="T78" s="84">
        <f t="shared" si="1"/>
        <v>9.1119378425940471E-3</v>
      </c>
      <c r="U78" s="84">
        <f>R78/'סכום נכסי הקרן'!$C$42</f>
        <v>2.4911872989761305E-3</v>
      </c>
    </row>
    <row r="79" spans="2:21">
      <c r="B79" s="76" t="s">
        <v>382</v>
      </c>
      <c r="C79" s="73">
        <v>1138544</v>
      </c>
      <c r="D79" s="86" t="s">
        <v>113</v>
      </c>
      <c r="E79" s="86" t="s">
        <v>27</v>
      </c>
      <c r="F79" s="73" t="s">
        <v>380</v>
      </c>
      <c r="G79" s="86" t="s">
        <v>302</v>
      </c>
      <c r="H79" s="73" t="s">
        <v>334</v>
      </c>
      <c r="I79" s="73" t="s">
        <v>299</v>
      </c>
      <c r="J79" s="73"/>
      <c r="K79" s="83">
        <v>4.270000000011474</v>
      </c>
      <c r="L79" s="86" t="s">
        <v>122</v>
      </c>
      <c r="M79" s="87">
        <v>3.5000000000000003E-2</v>
      </c>
      <c r="N79" s="87">
        <v>3.1200000000094957E-2</v>
      </c>
      <c r="O79" s="83">
        <v>175615.34097800002</v>
      </c>
      <c r="P79" s="85">
        <v>115.14</v>
      </c>
      <c r="Q79" s="73"/>
      <c r="R79" s="83">
        <v>202.20351248400004</v>
      </c>
      <c r="S79" s="84">
        <v>1.9919797286037445E-4</v>
      </c>
      <c r="T79" s="84">
        <f t="shared" si="1"/>
        <v>2.8238882898786576E-3</v>
      </c>
      <c r="U79" s="84">
        <f>R79/'סכום נכסי הקרן'!$C$42</f>
        <v>7.7204594269602851E-4</v>
      </c>
    </row>
    <row r="80" spans="2:21">
      <c r="B80" s="76" t="s">
        <v>383</v>
      </c>
      <c r="C80" s="73">
        <v>1171271</v>
      </c>
      <c r="D80" s="86" t="s">
        <v>113</v>
      </c>
      <c r="E80" s="86" t="s">
        <v>27</v>
      </c>
      <c r="F80" s="73" t="s">
        <v>380</v>
      </c>
      <c r="G80" s="86" t="s">
        <v>302</v>
      </c>
      <c r="H80" s="73" t="s">
        <v>334</v>
      </c>
      <c r="I80" s="73" t="s">
        <v>299</v>
      </c>
      <c r="J80" s="73"/>
      <c r="K80" s="83">
        <v>6.8200000000069103</v>
      </c>
      <c r="L80" s="86" t="s">
        <v>122</v>
      </c>
      <c r="M80" s="87">
        <v>2.5000000000000001E-2</v>
      </c>
      <c r="N80" s="87">
        <v>3.1800000000022623E-2</v>
      </c>
      <c r="O80" s="83">
        <v>306891.19153600006</v>
      </c>
      <c r="P80" s="85">
        <v>106.56</v>
      </c>
      <c r="Q80" s="73"/>
      <c r="R80" s="83">
        <v>327.0232389570001</v>
      </c>
      <c r="S80" s="84">
        <v>5.1795672843017466E-4</v>
      </c>
      <c r="T80" s="84">
        <f t="shared" si="1"/>
        <v>4.5670675235274932E-3</v>
      </c>
      <c r="U80" s="84">
        <f>R80/'סכום נכסי הקרן'!$C$42</f>
        <v>1.2486279872316447E-3</v>
      </c>
    </row>
    <row r="81" spans="2:21">
      <c r="B81" s="76" t="s">
        <v>384</v>
      </c>
      <c r="C81" s="73">
        <v>1410307</v>
      </c>
      <c r="D81" s="86" t="s">
        <v>113</v>
      </c>
      <c r="E81" s="86" t="s">
        <v>27</v>
      </c>
      <c r="F81" s="73" t="s">
        <v>385</v>
      </c>
      <c r="G81" s="86" t="s">
        <v>118</v>
      </c>
      <c r="H81" s="73" t="s">
        <v>334</v>
      </c>
      <c r="I81" s="73" t="s">
        <v>299</v>
      </c>
      <c r="J81" s="73"/>
      <c r="K81" s="83">
        <v>1.4500000000030313</v>
      </c>
      <c r="L81" s="86" t="s">
        <v>122</v>
      </c>
      <c r="M81" s="87">
        <v>1.8000000000000002E-2</v>
      </c>
      <c r="N81" s="87">
        <v>3.2900000000026262E-2</v>
      </c>
      <c r="O81" s="83">
        <v>180605.23016200002</v>
      </c>
      <c r="P81" s="85">
        <v>109.59</v>
      </c>
      <c r="Q81" s="73"/>
      <c r="R81" s="83">
        <v>197.92527271200007</v>
      </c>
      <c r="S81" s="84">
        <v>2.0214166106937397E-4</v>
      </c>
      <c r="T81" s="84">
        <f t="shared" si="1"/>
        <v>2.7641402120879722E-3</v>
      </c>
      <c r="U81" s="84">
        <f>R81/'סכום נכסי הקרן'!$C$42</f>
        <v>7.5571092646768917E-4</v>
      </c>
    </row>
    <row r="82" spans="2:21">
      <c r="B82" s="76" t="s">
        <v>386</v>
      </c>
      <c r="C82" s="73">
        <v>1192749</v>
      </c>
      <c r="D82" s="86" t="s">
        <v>113</v>
      </c>
      <c r="E82" s="86" t="s">
        <v>27</v>
      </c>
      <c r="F82" s="73" t="s">
        <v>385</v>
      </c>
      <c r="G82" s="86" t="s">
        <v>118</v>
      </c>
      <c r="H82" s="73" t="s">
        <v>334</v>
      </c>
      <c r="I82" s="73" t="s">
        <v>299</v>
      </c>
      <c r="J82" s="73"/>
      <c r="K82" s="83">
        <v>3.9400000000077253</v>
      </c>
      <c r="L82" s="86" t="s">
        <v>122</v>
      </c>
      <c r="M82" s="87">
        <v>2.2000000000000002E-2</v>
      </c>
      <c r="N82" s="87">
        <v>3.0800000000040059E-2</v>
      </c>
      <c r="O82" s="83">
        <v>140307.63901000004</v>
      </c>
      <c r="P82" s="85">
        <v>99.64</v>
      </c>
      <c r="Q82" s="73"/>
      <c r="R82" s="83">
        <v>139.80252941800001</v>
      </c>
      <c r="S82" s="84">
        <v>5.1267372069247689E-4</v>
      </c>
      <c r="T82" s="84">
        <f t="shared" si="1"/>
        <v>1.9524226897400976E-3</v>
      </c>
      <c r="U82" s="84">
        <f>R82/'סכום נכסי הקרן'!$C$42</f>
        <v>5.337888263654652E-4</v>
      </c>
    </row>
    <row r="83" spans="2:21">
      <c r="B83" s="76" t="s">
        <v>387</v>
      </c>
      <c r="C83" s="73">
        <v>1110915</v>
      </c>
      <c r="D83" s="86" t="s">
        <v>113</v>
      </c>
      <c r="E83" s="86" t="s">
        <v>27</v>
      </c>
      <c r="F83" s="73" t="s">
        <v>388</v>
      </c>
      <c r="G83" s="86" t="s">
        <v>389</v>
      </c>
      <c r="H83" s="73" t="s">
        <v>390</v>
      </c>
      <c r="I83" s="73" t="s">
        <v>299</v>
      </c>
      <c r="J83" s="73"/>
      <c r="K83" s="83">
        <v>5.6300000000000292</v>
      </c>
      <c r="L83" s="86" t="s">
        <v>122</v>
      </c>
      <c r="M83" s="87">
        <v>5.1500000000000004E-2</v>
      </c>
      <c r="N83" s="87">
        <v>3.260000000000058E-2</v>
      </c>
      <c r="O83" s="83">
        <v>916260.56281500007</v>
      </c>
      <c r="P83" s="85">
        <v>151.19999999999999</v>
      </c>
      <c r="Q83" s="73"/>
      <c r="R83" s="83">
        <v>1385.385931992</v>
      </c>
      <c r="S83" s="84">
        <v>2.9298116031284974E-4</v>
      </c>
      <c r="T83" s="84">
        <f t="shared" si="1"/>
        <v>1.9347710938623787E-2</v>
      </c>
      <c r="U83" s="84">
        <f>R83/'סכום נכסי הקרן'!$C$42</f>
        <v>5.2896291203013276E-3</v>
      </c>
    </row>
    <row r="84" spans="2:21">
      <c r="B84" s="76" t="s">
        <v>391</v>
      </c>
      <c r="C84" s="73">
        <v>2300184</v>
      </c>
      <c r="D84" s="86" t="s">
        <v>113</v>
      </c>
      <c r="E84" s="86" t="s">
        <v>27</v>
      </c>
      <c r="F84" s="73" t="s">
        <v>392</v>
      </c>
      <c r="G84" s="86" t="s">
        <v>143</v>
      </c>
      <c r="H84" s="73" t="s">
        <v>393</v>
      </c>
      <c r="I84" s="73" t="s">
        <v>120</v>
      </c>
      <c r="J84" s="73"/>
      <c r="K84" s="83">
        <v>1.1500000000025976</v>
      </c>
      <c r="L84" s="86" t="s">
        <v>122</v>
      </c>
      <c r="M84" s="87">
        <v>2.2000000000000002E-2</v>
      </c>
      <c r="N84" s="87">
        <v>2.749999999961035E-2</v>
      </c>
      <c r="O84" s="83">
        <v>17241.351107000002</v>
      </c>
      <c r="P84" s="85">
        <v>111.64</v>
      </c>
      <c r="Q84" s="73"/>
      <c r="R84" s="83">
        <v>19.248245593000004</v>
      </c>
      <c r="S84" s="84">
        <v>2.1727808332830312E-5</v>
      </c>
      <c r="T84" s="84">
        <f t="shared" si="1"/>
        <v>2.688128146887764E-4</v>
      </c>
      <c r="U84" s="84">
        <f>R84/'סכום נכסי הקרן'!$C$42</f>
        <v>7.3492936554543032E-5</v>
      </c>
    </row>
    <row r="85" spans="2:21">
      <c r="B85" s="76" t="s">
        <v>394</v>
      </c>
      <c r="C85" s="73">
        <v>2300242</v>
      </c>
      <c r="D85" s="86" t="s">
        <v>113</v>
      </c>
      <c r="E85" s="86" t="s">
        <v>27</v>
      </c>
      <c r="F85" s="73" t="s">
        <v>392</v>
      </c>
      <c r="G85" s="86" t="s">
        <v>143</v>
      </c>
      <c r="H85" s="73" t="s">
        <v>393</v>
      </c>
      <c r="I85" s="73" t="s">
        <v>120</v>
      </c>
      <c r="J85" s="73"/>
      <c r="K85" s="83">
        <v>4.4500000000078508</v>
      </c>
      <c r="L85" s="86" t="s">
        <v>122</v>
      </c>
      <c r="M85" s="87">
        <v>1.7000000000000001E-2</v>
      </c>
      <c r="N85" s="87">
        <v>2.5900000000077143E-2</v>
      </c>
      <c r="O85" s="83">
        <v>138066.80289700002</v>
      </c>
      <c r="P85" s="85">
        <v>106.1</v>
      </c>
      <c r="Q85" s="73"/>
      <c r="R85" s="83">
        <v>146.48888079300002</v>
      </c>
      <c r="S85" s="84">
        <v>1.087791141919574E-4</v>
      </c>
      <c r="T85" s="84">
        <f t="shared" si="1"/>
        <v>2.0458014303857165E-3</v>
      </c>
      <c r="U85" s="84">
        <f>R85/'סכום נכסי הקרן'!$C$42</f>
        <v>5.5931840489302541E-4</v>
      </c>
    </row>
    <row r="86" spans="2:21">
      <c r="B86" s="76" t="s">
        <v>395</v>
      </c>
      <c r="C86" s="73">
        <v>2300317</v>
      </c>
      <c r="D86" s="86" t="s">
        <v>113</v>
      </c>
      <c r="E86" s="86" t="s">
        <v>27</v>
      </c>
      <c r="F86" s="73" t="s">
        <v>392</v>
      </c>
      <c r="G86" s="86" t="s">
        <v>143</v>
      </c>
      <c r="H86" s="73" t="s">
        <v>393</v>
      </c>
      <c r="I86" s="73" t="s">
        <v>120</v>
      </c>
      <c r="J86" s="73"/>
      <c r="K86" s="83">
        <v>9.3200000000601388</v>
      </c>
      <c r="L86" s="86" t="s">
        <v>122</v>
      </c>
      <c r="M86" s="87">
        <v>5.7999999999999996E-3</v>
      </c>
      <c r="N86" s="87">
        <v>2.930000000011079E-2</v>
      </c>
      <c r="O86" s="83">
        <v>72046.678788000019</v>
      </c>
      <c r="P86" s="85">
        <v>87.7</v>
      </c>
      <c r="Q86" s="73"/>
      <c r="R86" s="83">
        <v>63.18493921000001</v>
      </c>
      <c r="S86" s="84">
        <v>1.5061089337595093E-4</v>
      </c>
      <c r="T86" s="84">
        <f t="shared" si="1"/>
        <v>8.8241399835194481E-4</v>
      </c>
      <c r="U86" s="84">
        <f>R86/'סכום נכסי הקרן'!$C$42</f>
        <v>2.4125038856798151E-4</v>
      </c>
    </row>
    <row r="87" spans="2:21">
      <c r="B87" s="76" t="s">
        <v>396</v>
      </c>
      <c r="C87" s="73">
        <v>1136084</v>
      </c>
      <c r="D87" s="86" t="s">
        <v>113</v>
      </c>
      <c r="E87" s="86" t="s">
        <v>27</v>
      </c>
      <c r="F87" s="73" t="s">
        <v>338</v>
      </c>
      <c r="G87" s="86" t="s">
        <v>302</v>
      </c>
      <c r="H87" s="73" t="s">
        <v>393</v>
      </c>
      <c r="I87" s="73" t="s">
        <v>120</v>
      </c>
      <c r="J87" s="73"/>
      <c r="K87" s="85">
        <v>1.0899993005928503</v>
      </c>
      <c r="L87" s="86" t="s">
        <v>122</v>
      </c>
      <c r="M87" s="87">
        <v>2.5000000000000001E-2</v>
      </c>
      <c r="N87" s="87">
        <v>2.8698594482040599E-2</v>
      </c>
      <c r="O87" s="83">
        <v>8.5720000000000015E-3</v>
      </c>
      <c r="P87" s="85">
        <v>112.16</v>
      </c>
      <c r="Q87" s="73"/>
      <c r="R87" s="83">
        <v>9.6050000000000021E-6</v>
      </c>
      <c r="S87" s="84">
        <v>1.8202878904216253E-11</v>
      </c>
      <c r="T87" s="84">
        <f t="shared" si="1"/>
        <v>1.3413934649839843E-10</v>
      </c>
      <c r="U87" s="84">
        <f>R87/'סכום נכסי הקרן'!$C$42</f>
        <v>3.6673454325785412E-11</v>
      </c>
    </row>
    <row r="88" spans="2:21">
      <c r="B88" s="76" t="s">
        <v>397</v>
      </c>
      <c r="C88" s="73">
        <v>1141050</v>
      </c>
      <c r="D88" s="86" t="s">
        <v>113</v>
      </c>
      <c r="E88" s="86" t="s">
        <v>27</v>
      </c>
      <c r="F88" s="73" t="s">
        <v>338</v>
      </c>
      <c r="G88" s="86" t="s">
        <v>302</v>
      </c>
      <c r="H88" s="73" t="s">
        <v>393</v>
      </c>
      <c r="I88" s="73" t="s">
        <v>120</v>
      </c>
      <c r="J88" s="73"/>
      <c r="K88" s="83">
        <v>1.940000000004084</v>
      </c>
      <c r="L88" s="86" t="s">
        <v>122</v>
      </c>
      <c r="M88" s="87">
        <v>1.95E-2</v>
      </c>
      <c r="N88" s="87">
        <v>3.210000000002327E-2</v>
      </c>
      <c r="O88" s="83">
        <v>190992.74692800004</v>
      </c>
      <c r="P88" s="85">
        <v>110.25</v>
      </c>
      <c r="Q88" s="73"/>
      <c r="R88" s="83">
        <v>210.56951003100005</v>
      </c>
      <c r="S88" s="84">
        <v>3.3561810714039707E-4</v>
      </c>
      <c r="T88" s="84">
        <f t="shared" si="1"/>
        <v>2.9407242548720762E-3</v>
      </c>
      <c r="U88" s="84">
        <f>R88/'סכום נכסי הקרן'!$C$42</f>
        <v>8.0398868386516301E-4</v>
      </c>
    </row>
    <row r="89" spans="2:21">
      <c r="B89" s="76" t="s">
        <v>398</v>
      </c>
      <c r="C89" s="73">
        <v>1162221</v>
      </c>
      <c r="D89" s="86" t="s">
        <v>113</v>
      </c>
      <c r="E89" s="86" t="s">
        <v>27</v>
      </c>
      <c r="F89" s="73" t="s">
        <v>338</v>
      </c>
      <c r="G89" s="86" t="s">
        <v>302</v>
      </c>
      <c r="H89" s="73" t="s">
        <v>393</v>
      </c>
      <c r="I89" s="73" t="s">
        <v>120</v>
      </c>
      <c r="J89" s="73"/>
      <c r="K89" s="83">
        <v>5.1500000000469974</v>
      </c>
      <c r="L89" s="86" t="s">
        <v>122</v>
      </c>
      <c r="M89" s="87">
        <v>1.1699999999999999E-2</v>
      </c>
      <c r="N89" s="87">
        <v>3.9200000000212509E-2</v>
      </c>
      <c r="O89" s="83">
        <v>50708.61282200001</v>
      </c>
      <c r="P89" s="85">
        <v>96.51</v>
      </c>
      <c r="Q89" s="73"/>
      <c r="R89" s="83">
        <v>48.938884538000003</v>
      </c>
      <c r="S89" s="84">
        <v>7.0295785506123556E-5</v>
      </c>
      <c r="T89" s="84">
        <f t="shared" si="1"/>
        <v>6.8345965541779217E-4</v>
      </c>
      <c r="U89" s="84">
        <f>R89/'סכום נכסי הקרן'!$C$42</f>
        <v>1.8685663163552614E-4</v>
      </c>
    </row>
    <row r="90" spans="2:21">
      <c r="B90" s="76" t="s">
        <v>399</v>
      </c>
      <c r="C90" s="73">
        <v>1156231</v>
      </c>
      <c r="D90" s="86" t="s">
        <v>113</v>
      </c>
      <c r="E90" s="86" t="s">
        <v>27</v>
      </c>
      <c r="F90" s="73" t="s">
        <v>338</v>
      </c>
      <c r="G90" s="86" t="s">
        <v>302</v>
      </c>
      <c r="H90" s="73" t="s">
        <v>393</v>
      </c>
      <c r="I90" s="73" t="s">
        <v>120</v>
      </c>
      <c r="J90" s="73"/>
      <c r="K90" s="83">
        <v>3.4999999999999996</v>
      </c>
      <c r="L90" s="86" t="s">
        <v>122</v>
      </c>
      <c r="M90" s="87">
        <v>3.3500000000000002E-2</v>
      </c>
      <c r="N90" s="87">
        <v>3.3799999999979409E-2</v>
      </c>
      <c r="O90" s="83">
        <v>174544.83535500002</v>
      </c>
      <c r="P90" s="85">
        <v>111.29</v>
      </c>
      <c r="Q90" s="73"/>
      <c r="R90" s="83">
        <v>194.25095198000002</v>
      </c>
      <c r="S90" s="84">
        <v>2.6191037264639071E-4</v>
      </c>
      <c r="T90" s="84">
        <f t="shared" si="1"/>
        <v>2.7128262108577794E-3</v>
      </c>
      <c r="U90" s="84">
        <f>R90/'סכום נכסי הקרן'!$C$42</f>
        <v>7.4168177149181304E-4</v>
      </c>
    </row>
    <row r="91" spans="2:21">
      <c r="B91" s="76" t="s">
        <v>400</v>
      </c>
      <c r="C91" s="73">
        <v>1174226</v>
      </c>
      <c r="D91" s="86" t="s">
        <v>113</v>
      </c>
      <c r="E91" s="86" t="s">
        <v>27</v>
      </c>
      <c r="F91" s="73" t="s">
        <v>338</v>
      </c>
      <c r="G91" s="86" t="s">
        <v>302</v>
      </c>
      <c r="H91" s="73" t="s">
        <v>393</v>
      </c>
      <c r="I91" s="73" t="s">
        <v>120</v>
      </c>
      <c r="J91" s="73"/>
      <c r="K91" s="83">
        <v>5.1599999999976855</v>
      </c>
      <c r="L91" s="86" t="s">
        <v>122</v>
      </c>
      <c r="M91" s="87">
        <v>1.3300000000000001E-2</v>
      </c>
      <c r="N91" s="87">
        <v>3.9199999999979418E-2</v>
      </c>
      <c r="O91" s="83">
        <v>791373.48658800009</v>
      </c>
      <c r="P91" s="85">
        <v>97.5</v>
      </c>
      <c r="Q91" s="83">
        <v>5.8517886760000009</v>
      </c>
      <c r="R91" s="83">
        <v>777.44093985500012</v>
      </c>
      <c r="S91" s="84">
        <v>6.6641977817936851E-4</v>
      </c>
      <c r="T91" s="84">
        <f t="shared" si="1"/>
        <v>1.0857409642191606E-2</v>
      </c>
      <c r="U91" s="84">
        <f>R91/'סכום נכסי הקרן'!$C$42</f>
        <v>2.9683961268889142E-3</v>
      </c>
    </row>
    <row r="92" spans="2:21">
      <c r="B92" s="76" t="s">
        <v>401</v>
      </c>
      <c r="C92" s="73">
        <v>1186188</v>
      </c>
      <c r="D92" s="86" t="s">
        <v>113</v>
      </c>
      <c r="E92" s="86" t="s">
        <v>27</v>
      </c>
      <c r="F92" s="73" t="s">
        <v>338</v>
      </c>
      <c r="G92" s="86" t="s">
        <v>302</v>
      </c>
      <c r="H92" s="73" t="s">
        <v>390</v>
      </c>
      <c r="I92" s="73" t="s">
        <v>299</v>
      </c>
      <c r="J92" s="73"/>
      <c r="K92" s="83">
        <v>5.7499999999956399</v>
      </c>
      <c r="L92" s="86" t="s">
        <v>122</v>
      </c>
      <c r="M92" s="87">
        <v>1.8700000000000001E-2</v>
      </c>
      <c r="N92" s="87">
        <v>4.0399999999968121E-2</v>
      </c>
      <c r="O92" s="83">
        <v>421652.18925400008</v>
      </c>
      <c r="P92" s="85">
        <v>95.22</v>
      </c>
      <c r="Q92" s="73"/>
      <c r="R92" s="83">
        <v>401.49721485700002</v>
      </c>
      <c r="S92" s="84">
        <v>7.5410182450738638E-4</v>
      </c>
      <c r="T92" s="84">
        <f t="shared" si="1"/>
        <v>5.6071394088334234E-3</v>
      </c>
      <c r="U92" s="84">
        <f>R92/'סכום נכסי הקרן'!$C$42</f>
        <v>1.532981756479775E-3</v>
      </c>
    </row>
    <row r="93" spans="2:21">
      <c r="B93" s="76" t="s">
        <v>402</v>
      </c>
      <c r="C93" s="73">
        <v>1185537</v>
      </c>
      <c r="D93" s="86" t="s">
        <v>113</v>
      </c>
      <c r="E93" s="86" t="s">
        <v>27</v>
      </c>
      <c r="F93" s="73" t="s">
        <v>403</v>
      </c>
      <c r="G93" s="86" t="s">
        <v>290</v>
      </c>
      <c r="H93" s="73" t="s">
        <v>393</v>
      </c>
      <c r="I93" s="73" t="s">
        <v>120</v>
      </c>
      <c r="J93" s="73"/>
      <c r="K93" s="83">
        <v>4.3900000000047488</v>
      </c>
      <c r="L93" s="86" t="s">
        <v>122</v>
      </c>
      <c r="M93" s="87">
        <v>1.09E-2</v>
      </c>
      <c r="N93" s="87">
        <v>3.7000000000063711E-2</v>
      </c>
      <c r="O93" s="83">
        <v>7.1524600000000014</v>
      </c>
      <c r="P93" s="85">
        <v>4827766</v>
      </c>
      <c r="Q93" s="73"/>
      <c r="R93" s="83">
        <v>345.30403142400007</v>
      </c>
      <c r="S93" s="84">
        <v>3.9387961892174689E-4</v>
      </c>
      <c r="T93" s="84">
        <f t="shared" si="1"/>
        <v>4.8223692991647884E-3</v>
      </c>
      <c r="U93" s="84">
        <f>R93/'סכום נכסי הקרן'!$C$42</f>
        <v>1.3184270301861149E-3</v>
      </c>
    </row>
    <row r="94" spans="2:21">
      <c r="B94" s="76" t="s">
        <v>404</v>
      </c>
      <c r="C94" s="73">
        <v>1189497</v>
      </c>
      <c r="D94" s="86" t="s">
        <v>113</v>
      </c>
      <c r="E94" s="86" t="s">
        <v>27</v>
      </c>
      <c r="F94" s="73" t="s">
        <v>403</v>
      </c>
      <c r="G94" s="86" t="s">
        <v>290</v>
      </c>
      <c r="H94" s="73" t="s">
        <v>393</v>
      </c>
      <c r="I94" s="73" t="s">
        <v>120</v>
      </c>
      <c r="J94" s="73"/>
      <c r="K94" s="83">
        <v>5.0300000000043825</v>
      </c>
      <c r="L94" s="86" t="s">
        <v>122</v>
      </c>
      <c r="M94" s="87">
        <v>2.9900000000000003E-2</v>
      </c>
      <c r="N94" s="87">
        <v>3.4000000000013186E-2</v>
      </c>
      <c r="O94" s="83">
        <v>5.869682000000001</v>
      </c>
      <c r="P94" s="85">
        <v>5169986</v>
      </c>
      <c r="Q94" s="73"/>
      <c r="R94" s="83">
        <v>303.46171408900005</v>
      </c>
      <c r="S94" s="84">
        <v>3.6685512500000007E-4</v>
      </c>
      <c r="T94" s="84">
        <f t="shared" si="1"/>
        <v>4.2380172842459429E-3</v>
      </c>
      <c r="U94" s="84">
        <f>R94/'סכום נכסי הקרן'!$C$42</f>
        <v>1.1586662479195723E-3</v>
      </c>
    </row>
    <row r="95" spans="2:21">
      <c r="B95" s="76" t="s">
        <v>405</v>
      </c>
      <c r="C95" s="73">
        <v>1167030</v>
      </c>
      <c r="D95" s="86" t="s">
        <v>113</v>
      </c>
      <c r="E95" s="86" t="s">
        <v>27</v>
      </c>
      <c r="F95" s="73" t="s">
        <v>403</v>
      </c>
      <c r="G95" s="86" t="s">
        <v>290</v>
      </c>
      <c r="H95" s="73" t="s">
        <v>393</v>
      </c>
      <c r="I95" s="73" t="s">
        <v>120</v>
      </c>
      <c r="J95" s="73"/>
      <c r="K95" s="83">
        <v>2.6700000000331827</v>
      </c>
      <c r="L95" s="86" t="s">
        <v>122</v>
      </c>
      <c r="M95" s="87">
        <v>2.3199999999999998E-2</v>
      </c>
      <c r="N95" s="87">
        <v>3.5900000000227042E-2</v>
      </c>
      <c r="O95" s="83">
        <v>0.84458400000000011</v>
      </c>
      <c r="P95" s="85">
        <v>5423550</v>
      </c>
      <c r="Q95" s="73"/>
      <c r="R95" s="83">
        <v>45.80642824400001</v>
      </c>
      <c r="S95" s="84">
        <v>1.4076400000000001E-4</v>
      </c>
      <c r="T95" s="84">
        <f t="shared" si="1"/>
        <v>6.3971310255866109E-4</v>
      </c>
      <c r="U95" s="84">
        <f>R95/'סכום נכסי הקרן'!$C$42</f>
        <v>1.7489640333510678E-4</v>
      </c>
    </row>
    <row r="96" spans="2:21">
      <c r="B96" s="76" t="s">
        <v>406</v>
      </c>
      <c r="C96" s="73">
        <v>7480197</v>
      </c>
      <c r="D96" s="86" t="s">
        <v>113</v>
      </c>
      <c r="E96" s="86" t="s">
        <v>27</v>
      </c>
      <c r="F96" s="73" t="s">
        <v>407</v>
      </c>
      <c r="G96" s="86" t="s">
        <v>290</v>
      </c>
      <c r="H96" s="73" t="s">
        <v>393</v>
      </c>
      <c r="I96" s="73" t="s">
        <v>120</v>
      </c>
      <c r="J96" s="73"/>
      <c r="K96" s="83">
        <v>2.0399999999999023</v>
      </c>
      <c r="L96" s="86" t="s">
        <v>122</v>
      </c>
      <c r="M96" s="87">
        <v>1.46E-2</v>
      </c>
      <c r="N96" s="87">
        <v>3.4599999999976559E-2</v>
      </c>
      <c r="O96" s="83">
        <v>7.601255000000001</v>
      </c>
      <c r="P96" s="85">
        <v>5387000</v>
      </c>
      <c r="Q96" s="73"/>
      <c r="R96" s="83">
        <v>409.47963647600005</v>
      </c>
      <c r="S96" s="84">
        <v>2.8540738932902795E-4</v>
      </c>
      <c r="T96" s="84">
        <f t="shared" si="1"/>
        <v>5.7186185154911385E-3</v>
      </c>
      <c r="U96" s="84">
        <f>R96/'סכום נכסי הקרן'!$C$42</f>
        <v>1.563459942284414E-3</v>
      </c>
    </row>
    <row r="97" spans="2:21">
      <c r="B97" s="76" t="s">
        <v>408</v>
      </c>
      <c r="C97" s="73">
        <v>7480247</v>
      </c>
      <c r="D97" s="86" t="s">
        <v>113</v>
      </c>
      <c r="E97" s="86" t="s">
        <v>27</v>
      </c>
      <c r="F97" s="73" t="s">
        <v>407</v>
      </c>
      <c r="G97" s="86" t="s">
        <v>290</v>
      </c>
      <c r="H97" s="73" t="s">
        <v>393</v>
      </c>
      <c r="I97" s="73" t="s">
        <v>120</v>
      </c>
      <c r="J97" s="73"/>
      <c r="K97" s="83">
        <v>2.6800000000015136</v>
      </c>
      <c r="L97" s="86" t="s">
        <v>122</v>
      </c>
      <c r="M97" s="87">
        <v>2.4199999999999999E-2</v>
      </c>
      <c r="N97" s="87">
        <v>3.8000000000017818E-2</v>
      </c>
      <c r="O97" s="83">
        <v>8.3133210000000002</v>
      </c>
      <c r="P97" s="85">
        <v>5405050</v>
      </c>
      <c r="Q97" s="73"/>
      <c r="R97" s="83">
        <v>449.339171599</v>
      </c>
      <c r="S97" s="84">
        <v>2.7451198652753931E-4</v>
      </c>
      <c r="T97" s="84">
        <f t="shared" si="1"/>
        <v>6.2752798370038056E-3</v>
      </c>
      <c r="U97" s="84">
        <f>R97/'סכום נכסי הקרן'!$C$42</f>
        <v>1.7156501391381754E-3</v>
      </c>
    </row>
    <row r="98" spans="2:21">
      <c r="B98" s="76" t="s">
        <v>409</v>
      </c>
      <c r="C98" s="73">
        <v>7480312</v>
      </c>
      <c r="D98" s="86" t="s">
        <v>113</v>
      </c>
      <c r="E98" s="86" t="s">
        <v>27</v>
      </c>
      <c r="F98" s="73" t="s">
        <v>407</v>
      </c>
      <c r="G98" s="86" t="s">
        <v>290</v>
      </c>
      <c r="H98" s="73" t="s">
        <v>393</v>
      </c>
      <c r="I98" s="73" t="s">
        <v>120</v>
      </c>
      <c r="J98" s="73"/>
      <c r="K98" s="83">
        <v>4.0699999999973162</v>
      </c>
      <c r="L98" s="86" t="s">
        <v>122</v>
      </c>
      <c r="M98" s="87">
        <v>2E-3</v>
      </c>
      <c r="N98" s="87">
        <v>3.699999999998721E-2</v>
      </c>
      <c r="O98" s="83">
        <v>4.9632560000000012</v>
      </c>
      <c r="P98" s="85">
        <v>4728999</v>
      </c>
      <c r="Q98" s="73"/>
      <c r="R98" s="83">
        <v>234.71231660900003</v>
      </c>
      <c r="S98" s="84">
        <v>4.3301832140987622E-4</v>
      </c>
      <c r="T98" s="84">
        <f t="shared" si="1"/>
        <v>3.2778924273874485E-3</v>
      </c>
      <c r="U98" s="84">
        <f>R98/'סכום נכסי הקרן'!$C$42</f>
        <v>8.961698514169125E-4</v>
      </c>
    </row>
    <row r="99" spans="2:21">
      <c r="B99" s="76" t="s">
        <v>410</v>
      </c>
      <c r="C99" s="73">
        <v>1191246</v>
      </c>
      <c r="D99" s="86" t="s">
        <v>113</v>
      </c>
      <c r="E99" s="86" t="s">
        <v>27</v>
      </c>
      <c r="F99" s="73" t="s">
        <v>407</v>
      </c>
      <c r="G99" s="86" t="s">
        <v>290</v>
      </c>
      <c r="H99" s="73" t="s">
        <v>393</v>
      </c>
      <c r="I99" s="73" t="s">
        <v>120</v>
      </c>
      <c r="J99" s="73"/>
      <c r="K99" s="83">
        <v>4.7299999999994888</v>
      </c>
      <c r="L99" s="86" t="s">
        <v>122</v>
      </c>
      <c r="M99" s="87">
        <v>3.1699999999999999E-2</v>
      </c>
      <c r="N99" s="87">
        <v>3.5100000000009679E-2</v>
      </c>
      <c r="O99" s="83">
        <v>6.7354690000000019</v>
      </c>
      <c r="P99" s="85">
        <v>5221114</v>
      </c>
      <c r="Q99" s="73"/>
      <c r="R99" s="83">
        <v>351.66649786599999</v>
      </c>
      <c r="S99" s="84">
        <v>3.9878442865600957E-4</v>
      </c>
      <c r="T99" s="84">
        <f t="shared" si="1"/>
        <v>4.9112248005336442E-3</v>
      </c>
      <c r="U99" s="84">
        <f>R99/'סכום נכסי הקרן'!$C$42</f>
        <v>1.3427199632897095E-3</v>
      </c>
    </row>
    <row r="100" spans="2:21">
      <c r="B100" s="76" t="s">
        <v>411</v>
      </c>
      <c r="C100" s="73">
        <v>1126077</v>
      </c>
      <c r="D100" s="86" t="s">
        <v>113</v>
      </c>
      <c r="E100" s="86" t="s">
        <v>27</v>
      </c>
      <c r="F100" s="73" t="s">
        <v>412</v>
      </c>
      <c r="G100" s="86" t="s">
        <v>347</v>
      </c>
      <c r="H100" s="73" t="s">
        <v>390</v>
      </c>
      <c r="I100" s="73" t="s">
        <v>299</v>
      </c>
      <c r="J100" s="73"/>
      <c r="K100" s="83">
        <v>0.66000000000368841</v>
      </c>
      <c r="L100" s="86" t="s">
        <v>122</v>
      </c>
      <c r="M100" s="87">
        <v>3.85E-2</v>
      </c>
      <c r="N100" s="87">
        <v>2.4900000000092203E-2</v>
      </c>
      <c r="O100" s="83">
        <v>115425.88352400003</v>
      </c>
      <c r="P100" s="85">
        <v>117.44</v>
      </c>
      <c r="Q100" s="73"/>
      <c r="R100" s="83">
        <v>135.55616337500004</v>
      </c>
      <c r="S100" s="84">
        <v>4.6170353409600011E-4</v>
      </c>
      <c r="T100" s="84">
        <f t="shared" si="1"/>
        <v>1.8931197468977233E-3</v>
      </c>
      <c r="U100" s="84">
        <f>R100/'סכום נכסי הקרן'!$C$42</f>
        <v>5.1757550922558752E-4</v>
      </c>
    </row>
    <row r="101" spans="2:21">
      <c r="B101" s="76" t="s">
        <v>413</v>
      </c>
      <c r="C101" s="73">
        <v>6130223</v>
      </c>
      <c r="D101" s="86" t="s">
        <v>113</v>
      </c>
      <c r="E101" s="86" t="s">
        <v>27</v>
      </c>
      <c r="F101" s="73" t="s">
        <v>349</v>
      </c>
      <c r="G101" s="86" t="s">
        <v>302</v>
      </c>
      <c r="H101" s="73" t="s">
        <v>393</v>
      </c>
      <c r="I101" s="73" t="s">
        <v>120</v>
      </c>
      <c r="J101" s="73"/>
      <c r="K101" s="83">
        <v>4.1300000000041992</v>
      </c>
      <c r="L101" s="86" t="s">
        <v>122</v>
      </c>
      <c r="M101" s="87">
        <v>2.4E-2</v>
      </c>
      <c r="N101" s="87">
        <v>3.1400000000043254E-2</v>
      </c>
      <c r="O101" s="83">
        <v>359053.88013900002</v>
      </c>
      <c r="P101" s="85">
        <v>109.47</v>
      </c>
      <c r="Q101" s="73"/>
      <c r="R101" s="83">
        <v>393.05627659499999</v>
      </c>
      <c r="S101" s="84">
        <v>3.3315114290697364E-4</v>
      </c>
      <c r="T101" s="84">
        <f t="shared" si="1"/>
        <v>5.4892568536748588E-3</v>
      </c>
      <c r="U101" s="84">
        <f>R101/'סכום נכסי הקרן'!$C$42</f>
        <v>1.5007528794554925E-3</v>
      </c>
    </row>
    <row r="102" spans="2:21">
      <c r="B102" s="76" t="s">
        <v>414</v>
      </c>
      <c r="C102" s="73">
        <v>6130181</v>
      </c>
      <c r="D102" s="86" t="s">
        <v>113</v>
      </c>
      <c r="E102" s="86" t="s">
        <v>27</v>
      </c>
      <c r="F102" s="73" t="s">
        <v>349</v>
      </c>
      <c r="G102" s="86" t="s">
        <v>302</v>
      </c>
      <c r="H102" s="73" t="s">
        <v>393</v>
      </c>
      <c r="I102" s="73" t="s">
        <v>120</v>
      </c>
      <c r="J102" s="73"/>
      <c r="K102" s="83">
        <v>0.25000000010651596</v>
      </c>
      <c r="L102" s="86" t="s">
        <v>122</v>
      </c>
      <c r="M102" s="87">
        <v>3.4799999999999998E-2</v>
      </c>
      <c r="N102" s="87">
        <v>4.1499999995526331E-2</v>
      </c>
      <c r="O102" s="83">
        <v>2104.6139730000004</v>
      </c>
      <c r="P102" s="85">
        <v>111.52</v>
      </c>
      <c r="Q102" s="73"/>
      <c r="R102" s="83">
        <v>2.3470656270000005</v>
      </c>
      <c r="S102" s="84">
        <v>1.6162758349083269E-5</v>
      </c>
      <c r="T102" s="84">
        <f t="shared" si="1"/>
        <v>3.2778120707405907E-5</v>
      </c>
      <c r="U102" s="84">
        <f>R102/'סכום נכסי הקרן'!$C$42</f>
        <v>8.9614788205523581E-6</v>
      </c>
    </row>
    <row r="103" spans="2:21">
      <c r="B103" s="76" t="s">
        <v>415</v>
      </c>
      <c r="C103" s="73">
        <v>6130348</v>
      </c>
      <c r="D103" s="86" t="s">
        <v>113</v>
      </c>
      <c r="E103" s="86" t="s">
        <v>27</v>
      </c>
      <c r="F103" s="73" t="s">
        <v>349</v>
      </c>
      <c r="G103" s="86" t="s">
        <v>302</v>
      </c>
      <c r="H103" s="73" t="s">
        <v>393</v>
      </c>
      <c r="I103" s="73" t="s">
        <v>120</v>
      </c>
      <c r="J103" s="73"/>
      <c r="K103" s="83">
        <v>6.2799999999915928</v>
      </c>
      <c r="L103" s="86" t="s">
        <v>122</v>
      </c>
      <c r="M103" s="87">
        <v>1.4999999999999999E-2</v>
      </c>
      <c r="N103" s="87">
        <v>3.3099999999951273E-2</v>
      </c>
      <c r="O103" s="83">
        <v>216329.19524800003</v>
      </c>
      <c r="P103" s="85">
        <v>95.95</v>
      </c>
      <c r="Q103" s="83">
        <v>1.7430958850000002</v>
      </c>
      <c r="R103" s="83">
        <v>209.31095894199998</v>
      </c>
      <c r="S103" s="84">
        <v>8.2639079933637908E-4</v>
      </c>
      <c r="T103" s="84">
        <f t="shared" si="1"/>
        <v>2.9231478654276914E-3</v>
      </c>
      <c r="U103" s="84">
        <f>R103/'סכום נכסי הקרן'!$C$42</f>
        <v>7.9918333083246014E-4</v>
      </c>
    </row>
    <row r="104" spans="2:21">
      <c r="B104" s="76" t="s">
        <v>416</v>
      </c>
      <c r="C104" s="73">
        <v>1136050</v>
      </c>
      <c r="D104" s="86" t="s">
        <v>113</v>
      </c>
      <c r="E104" s="86" t="s">
        <v>27</v>
      </c>
      <c r="F104" s="73" t="s">
        <v>417</v>
      </c>
      <c r="G104" s="86" t="s">
        <v>347</v>
      </c>
      <c r="H104" s="73" t="s">
        <v>393</v>
      </c>
      <c r="I104" s="73" t="s">
        <v>120</v>
      </c>
      <c r="J104" s="73"/>
      <c r="K104" s="83">
        <v>1.799999999995139</v>
      </c>
      <c r="L104" s="86" t="s">
        <v>122</v>
      </c>
      <c r="M104" s="87">
        <v>2.4799999999999999E-2</v>
      </c>
      <c r="N104" s="87">
        <v>2.8599999999972047E-2</v>
      </c>
      <c r="O104" s="83">
        <v>147950.47991900003</v>
      </c>
      <c r="P104" s="85">
        <v>111.24</v>
      </c>
      <c r="Q104" s="73"/>
      <c r="R104" s="83">
        <v>164.58012036100004</v>
      </c>
      <c r="S104" s="84">
        <v>3.4936315770385269E-4</v>
      </c>
      <c r="T104" s="84">
        <f t="shared" si="1"/>
        <v>2.2984559908227273E-3</v>
      </c>
      <c r="U104" s="84">
        <f>R104/'סכום נכסי הקרן'!$C$42</f>
        <v>6.283937040074335E-4</v>
      </c>
    </row>
    <row r="105" spans="2:21">
      <c r="B105" s="76" t="s">
        <v>418</v>
      </c>
      <c r="C105" s="73">
        <v>1147602</v>
      </c>
      <c r="D105" s="86" t="s">
        <v>113</v>
      </c>
      <c r="E105" s="86" t="s">
        <v>27</v>
      </c>
      <c r="F105" s="73" t="s">
        <v>419</v>
      </c>
      <c r="G105" s="86" t="s">
        <v>302</v>
      </c>
      <c r="H105" s="73" t="s">
        <v>390</v>
      </c>
      <c r="I105" s="73" t="s">
        <v>299</v>
      </c>
      <c r="J105" s="73"/>
      <c r="K105" s="83">
        <v>2.2400000000001761</v>
      </c>
      <c r="L105" s="86" t="s">
        <v>122</v>
      </c>
      <c r="M105" s="87">
        <v>1.3999999999999999E-2</v>
      </c>
      <c r="N105" s="87">
        <v>3.1600000000015865E-2</v>
      </c>
      <c r="O105" s="83">
        <v>209320.46311100002</v>
      </c>
      <c r="P105" s="85">
        <v>107.61</v>
      </c>
      <c r="Q105" s="83">
        <v>1.6615565930000002</v>
      </c>
      <c r="R105" s="83">
        <v>226.91130650400007</v>
      </c>
      <c r="S105" s="84">
        <v>2.3556207867544453E-4</v>
      </c>
      <c r="T105" s="84">
        <f t="shared" si="1"/>
        <v>3.168946836808365E-3</v>
      </c>
      <c r="U105" s="84">
        <f>R105/'סכום נכסי הקרן'!$C$42</f>
        <v>8.6638432431845273E-4</v>
      </c>
    </row>
    <row r="106" spans="2:21">
      <c r="B106" s="76" t="s">
        <v>420</v>
      </c>
      <c r="C106" s="73">
        <v>2310399</v>
      </c>
      <c r="D106" s="86" t="s">
        <v>113</v>
      </c>
      <c r="E106" s="86" t="s">
        <v>27</v>
      </c>
      <c r="F106" s="73" t="s">
        <v>293</v>
      </c>
      <c r="G106" s="86" t="s">
        <v>290</v>
      </c>
      <c r="H106" s="73" t="s">
        <v>393</v>
      </c>
      <c r="I106" s="73" t="s">
        <v>120</v>
      </c>
      <c r="J106" s="73"/>
      <c r="K106" s="83">
        <v>2.6800000000013156</v>
      </c>
      <c r="L106" s="86" t="s">
        <v>122</v>
      </c>
      <c r="M106" s="87">
        <v>1.89E-2</v>
      </c>
      <c r="N106" s="87">
        <v>3.2700000000006037E-2</v>
      </c>
      <c r="O106" s="83">
        <v>3.3818700000000006</v>
      </c>
      <c r="P106" s="85">
        <v>5395000</v>
      </c>
      <c r="Q106" s="73"/>
      <c r="R106" s="83">
        <v>182.45185520700002</v>
      </c>
      <c r="S106" s="84">
        <v>4.227337500000001E-4</v>
      </c>
      <c r="T106" s="84">
        <f t="shared" si="1"/>
        <v>2.5480450416332525E-3</v>
      </c>
      <c r="U106" s="84">
        <f>R106/'סכום נכסי הקרן'!$C$42</f>
        <v>6.9663089834343843E-4</v>
      </c>
    </row>
    <row r="107" spans="2:21">
      <c r="B107" s="76" t="s">
        <v>421</v>
      </c>
      <c r="C107" s="73">
        <v>1191675</v>
      </c>
      <c r="D107" s="86" t="s">
        <v>113</v>
      </c>
      <c r="E107" s="86" t="s">
        <v>27</v>
      </c>
      <c r="F107" s="73" t="s">
        <v>293</v>
      </c>
      <c r="G107" s="86" t="s">
        <v>290</v>
      </c>
      <c r="H107" s="73" t="s">
        <v>393</v>
      </c>
      <c r="I107" s="73" t="s">
        <v>120</v>
      </c>
      <c r="J107" s="73"/>
      <c r="K107" s="83">
        <v>4.3800000000021138</v>
      </c>
      <c r="L107" s="86" t="s">
        <v>122</v>
      </c>
      <c r="M107" s="87">
        <v>3.3099999999999997E-2</v>
      </c>
      <c r="N107" s="87">
        <v>3.5300000000013591E-2</v>
      </c>
      <c r="O107" s="83">
        <v>5.1222779999999997</v>
      </c>
      <c r="P107" s="85">
        <v>5170870</v>
      </c>
      <c r="Q107" s="73"/>
      <c r="R107" s="83">
        <v>264.86630878800003</v>
      </c>
      <c r="S107" s="84">
        <v>3.6512067859434025E-4</v>
      </c>
      <c r="T107" s="84">
        <f t="shared" si="1"/>
        <v>3.6990102623909752E-3</v>
      </c>
      <c r="U107" s="84">
        <f>R107/'סכום נכסי הקרן'!$C$42</f>
        <v>1.0113027046096919E-3</v>
      </c>
    </row>
    <row r="108" spans="2:21">
      <c r="B108" s="76" t="s">
        <v>422</v>
      </c>
      <c r="C108" s="73">
        <v>2310266</v>
      </c>
      <c r="D108" s="86" t="s">
        <v>113</v>
      </c>
      <c r="E108" s="86" t="s">
        <v>27</v>
      </c>
      <c r="F108" s="73" t="s">
        <v>293</v>
      </c>
      <c r="G108" s="86" t="s">
        <v>290</v>
      </c>
      <c r="H108" s="73" t="s">
        <v>393</v>
      </c>
      <c r="I108" s="73" t="s">
        <v>120</v>
      </c>
      <c r="J108" s="73"/>
      <c r="K108" s="83">
        <v>5.9999999999267972E-2</v>
      </c>
      <c r="L108" s="86" t="s">
        <v>122</v>
      </c>
      <c r="M108" s="87">
        <v>1.8200000000000001E-2</v>
      </c>
      <c r="N108" s="87">
        <v>8.7999999999884976E-2</v>
      </c>
      <c r="O108" s="83">
        <v>3.4030730000000005</v>
      </c>
      <c r="P108" s="85">
        <v>5620000</v>
      </c>
      <c r="Q108" s="73"/>
      <c r="R108" s="83">
        <v>191.25268946900005</v>
      </c>
      <c r="S108" s="84">
        <v>2.3946752515656888E-4</v>
      </c>
      <c r="T108" s="84">
        <f t="shared" si="1"/>
        <v>2.6709537513204358E-3</v>
      </c>
      <c r="U108" s="84">
        <f>R108/'סכום נכסי הקרן'!$C$42</f>
        <v>7.3023391691046243E-4</v>
      </c>
    </row>
    <row r="109" spans="2:21">
      <c r="B109" s="76" t="s">
        <v>423</v>
      </c>
      <c r="C109" s="73">
        <v>2310290</v>
      </c>
      <c r="D109" s="86" t="s">
        <v>113</v>
      </c>
      <c r="E109" s="86" t="s">
        <v>27</v>
      </c>
      <c r="F109" s="73" t="s">
        <v>293</v>
      </c>
      <c r="G109" s="86" t="s">
        <v>290</v>
      </c>
      <c r="H109" s="73" t="s">
        <v>393</v>
      </c>
      <c r="I109" s="73" t="s">
        <v>120</v>
      </c>
      <c r="J109" s="73"/>
      <c r="K109" s="83">
        <v>1.2200000000017452</v>
      </c>
      <c r="L109" s="86" t="s">
        <v>122</v>
      </c>
      <c r="M109" s="87">
        <v>1.89E-2</v>
      </c>
      <c r="N109" s="87">
        <v>3.5700000000037597E-2</v>
      </c>
      <c r="O109" s="83">
        <v>5.4632920000000009</v>
      </c>
      <c r="P109" s="85">
        <v>5452500</v>
      </c>
      <c r="Q109" s="73"/>
      <c r="R109" s="83">
        <v>297.88599668400008</v>
      </c>
      <c r="S109" s="84">
        <v>2.5063271859803658E-4</v>
      </c>
      <c r="T109" s="84">
        <f t="shared" si="1"/>
        <v>4.1601491854467302E-3</v>
      </c>
      <c r="U109" s="84">
        <f>R109/'סכום נכסי הקרן'!$C$42</f>
        <v>1.1373772507737364E-3</v>
      </c>
    </row>
    <row r="110" spans="2:21">
      <c r="B110" s="76" t="s">
        <v>424</v>
      </c>
      <c r="C110" s="73">
        <v>1132927</v>
      </c>
      <c r="D110" s="86" t="s">
        <v>113</v>
      </c>
      <c r="E110" s="86" t="s">
        <v>27</v>
      </c>
      <c r="F110" s="73" t="s">
        <v>425</v>
      </c>
      <c r="G110" s="86" t="s">
        <v>302</v>
      </c>
      <c r="H110" s="73" t="s">
        <v>393</v>
      </c>
      <c r="I110" s="73" t="s">
        <v>120</v>
      </c>
      <c r="J110" s="73"/>
      <c r="K110" s="83">
        <v>0.78000000000268688</v>
      </c>
      <c r="L110" s="86" t="s">
        <v>122</v>
      </c>
      <c r="M110" s="87">
        <v>2.75E-2</v>
      </c>
      <c r="N110" s="87">
        <v>3.1700000000040307E-2</v>
      </c>
      <c r="O110" s="83">
        <v>32974.806363000011</v>
      </c>
      <c r="P110" s="85">
        <v>112.87</v>
      </c>
      <c r="Q110" s="73"/>
      <c r="R110" s="83">
        <v>37.218665505000004</v>
      </c>
      <c r="S110" s="84">
        <v>1.19265447995337E-4</v>
      </c>
      <c r="T110" s="84">
        <f t="shared" si="1"/>
        <v>5.1978005917576093E-4</v>
      </c>
      <c r="U110" s="84">
        <f>R110/'סכום נכסי הקרן'!$C$42</f>
        <v>1.4210692654495599E-4</v>
      </c>
    </row>
    <row r="111" spans="2:21">
      <c r="B111" s="76" t="s">
        <v>426</v>
      </c>
      <c r="C111" s="73">
        <v>1138973</v>
      </c>
      <c r="D111" s="86" t="s">
        <v>113</v>
      </c>
      <c r="E111" s="86" t="s">
        <v>27</v>
      </c>
      <c r="F111" s="73" t="s">
        <v>425</v>
      </c>
      <c r="G111" s="86" t="s">
        <v>302</v>
      </c>
      <c r="H111" s="73" t="s">
        <v>393</v>
      </c>
      <c r="I111" s="73" t="s">
        <v>120</v>
      </c>
      <c r="J111" s="73"/>
      <c r="K111" s="83">
        <v>3.8400000000016528</v>
      </c>
      <c r="L111" s="86" t="s">
        <v>122</v>
      </c>
      <c r="M111" s="87">
        <v>1.9599999999999999E-2</v>
      </c>
      <c r="N111" s="87">
        <v>3.1199999999996991E-2</v>
      </c>
      <c r="O111" s="83">
        <v>246051.70520600007</v>
      </c>
      <c r="P111" s="85">
        <v>108.21</v>
      </c>
      <c r="Q111" s="73"/>
      <c r="R111" s="83">
        <v>266.2525692590001</v>
      </c>
      <c r="S111" s="84">
        <v>2.3410273790193343E-4</v>
      </c>
      <c r="T111" s="84">
        <f t="shared" si="1"/>
        <v>3.7183701867695815E-3</v>
      </c>
      <c r="U111" s="84">
        <f>R111/'סכום נכסי הקרן'!$C$42</f>
        <v>1.0165956728623586E-3</v>
      </c>
    </row>
    <row r="112" spans="2:21">
      <c r="B112" s="76" t="s">
        <v>427</v>
      </c>
      <c r="C112" s="73">
        <v>1167147</v>
      </c>
      <c r="D112" s="86" t="s">
        <v>113</v>
      </c>
      <c r="E112" s="86" t="s">
        <v>27</v>
      </c>
      <c r="F112" s="73" t="s">
        <v>425</v>
      </c>
      <c r="G112" s="86" t="s">
        <v>302</v>
      </c>
      <c r="H112" s="73" t="s">
        <v>393</v>
      </c>
      <c r="I112" s="73" t="s">
        <v>120</v>
      </c>
      <c r="J112" s="73"/>
      <c r="K112" s="83">
        <v>6.0699999999964822</v>
      </c>
      <c r="L112" s="86" t="s">
        <v>122</v>
      </c>
      <c r="M112" s="87">
        <v>1.5800000000000002E-2</v>
      </c>
      <c r="N112" s="87">
        <v>3.2799999999982413E-2</v>
      </c>
      <c r="O112" s="83">
        <v>564813.78226400015</v>
      </c>
      <c r="P112" s="85">
        <v>100.66</v>
      </c>
      <c r="Q112" s="73"/>
      <c r="R112" s="83">
        <v>568.54154990000006</v>
      </c>
      <c r="S112" s="84">
        <v>4.7569282317515662E-4</v>
      </c>
      <c r="T112" s="84">
        <f t="shared" si="1"/>
        <v>7.9400095742605484E-3</v>
      </c>
      <c r="U112" s="84">
        <f>R112/'סכום נכסי הקרן'!$C$42</f>
        <v>2.1707842334793225E-3</v>
      </c>
    </row>
    <row r="113" spans="2:21">
      <c r="B113" s="76" t="s">
        <v>428</v>
      </c>
      <c r="C113" s="73">
        <v>1135417</v>
      </c>
      <c r="D113" s="86" t="s">
        <v>113</v>
      </c>
      <c r="E113" s="86" t="s">
        <v>27</v>
      </c>
      <c r="F113" s="73" t="s">
        <v>429</v>
      </c>
      <c r="G113" s="86" t="s">
        <v>347</v>
      </c>
      <c r="H113" s="73" t="s">
        <v>393</v>
      </c>
      <c r="I113" s="73" t="s">
        <v>120</v>
      </c>
      <c r="J113" s="73"/>
      <c r="K113" s="83">
        <v>2.9800000000145368</v>
      </c>
      <c r="L113" s="86" t="s">
        <v>122</v>
      </c>
      <c r="M113" s="87">
        <v>2.2499999999999999E-2</v>
      </c>
      <c r="N113" s="87">
        <v>2.4800000000145372E-2</v>
      </c>
      <c r="O113" s="83">
        <v>77870.11142500001</v>
      </c>
      <c r="P113" s="85">
        <v>113.07</v>
      </c>
      <c r="Q113" s="73"/>
      <c r="R113" s="83">
        <v>88.047731664000025</v>
      </c>
      <c r="S113" s="84">
        <v>1.9033742442106324E-4</v>
      </c>
      <c r="T113" s="84">
        <f t="shared" si="1"/>
        <v>1.2296371875143469E-3</v>
      </c>
      <c r="U113" s="84">
        <f>R113/'סכום נכסי הקרן'!$C$42</f>
        <v>3.3618057945535804E-4</v>
      </c>
    </row>
    <row r="114" spans="2:21">
      <c r="B114" s="76" t="s">
        <v>430</v>
      </c>
      <c r="C114" s="73">
        <v>1140607</v>
      </c>
      <c r="D114" s="86" t="s">
        <v>113</v>
      </c>
      <c r="E114" s="86" t="s">
        <v>27</v>
      </c>
      <c r="F114" s="73" t="s">
        <v>378</v>
      </c>
      <c r="G114" s="86" t="s">
        <v>302</v>
      </c>
      <c r="H114" s="73" t="s">
        <v>390</v>
      </c>
      <c r="I114" s="73" t="s">
        <v>299</v>
      </c>
      <c r="J114" s="73"/>
      <c r="K114" s="83">
        <v>2.1700000000007291</v>
      </c>
      <c r="L114" s="86" t="s">
        <v>122</v>
      </c>
      <c r="M114" s="87">
        <v>2.1499999999999998E-2</v>
      </c>
      <c r="N114" s="87">
        <v>3.480000000001459E-2</v>
      </c>
      <c r="O114" s="83">
        <v>620393.38700700016</v>
      </c>
      <c r="P114" s="85">
        <v>110.54</v>
      </c>
      <c r="Q114" s="73"/>
      <c r="R114" s="83">
        <v>685.78284775000009</v>
      </c>
      <c r="S114" s="84">
        <v>3.1631756491156483E-4</v>
      </c>
      <c r="T114" s="84">
        <f t="shared" si="1"/>
        <v>9.5773516956788804E-3</v>
      </c>
      <c r="U114" s="84">
        <f>R114/'סכום נכסי הקרן'!$C$42</f>
        <v>2.6184306032656607E-3</v>
      </c>
    </row>
    <row r="115" spans="2:21">
      <c r="B115" s="76" t="s">
        <v>431</v>
      </c>
      <c r="C115" s="73">
        <v>1174556</v>
      </c>
      <c r="D115" s="86" t="s">
        <v>113</v>
      </c>
      <c r="E115" s="86" t="s">
        <v>27</v>
      </c>
      <c r="F115" s="73" t="s">
        <v>378</v>
      </c>
      <c r="G115" s="86" t="s">
        <v>302</v>
      </c>
      <c r="H115" s="73" t="s">
        <v>390</v>
      </c>
      <c r="I115" s="73" t="s">
        <v>299</v>
      </c>
      <c r="J115" s="73"/>
      <c r="K115" s="83">
        <v>7.1900000000042894</v>
      </c>
      <c r="L115" s="86" t="s">
        <v>122</v>
      </c>
      <c r="M115" s="87">
        <v>1.15E-2</v>
      </c>
      <c r="N115" s="87">
        <v>3.7700000000030945E-2</v>
      </c>
      <c r="O115" s="83">
        <v>397761.78864500008</v>
      </c>
      <c r="P115" s="85">
        <v>92.59</v>
      </c>
      <c r="Q115" s="73"/>
      <c r="R115" s="83">
        <v>368.28762241800013</v>
      </c>
      <c r="S115" s="84">
        <v>8.6514701902065346E-4</v>
      </c>
      <c r="T115" s="84">
        <f t="shared" si="1"/>
        <v>5.1433483596667814E-3</v>
      </c>
      <c r="U115" s="84">
        <f>R115/'סכום נכסי הקרן'!$C$42</f>
        <v>1.4061821238416062E-3</v>
      </c>
    </row>
    <row r="116" spans="2:21">
      <c r="B116" s="76" t="s">
        <v>432</v>
      </c>
      <c r="C116" s="73">
        <v>1158732</v>
      </c>
      <c r="D116" s="86" t="s">
        <v>113</v>
      </c>
      <c r="E116" s="86" t="s">
        <v>27</v>
      </c>
      <c r="F116" s="73" t="s">
        <v>433</v>
      </c>
      <c r="G116" s="86" t="s">
        <v>118</v>
      </c>
      <c r="H116" s="73" t="s">
        <v>434</v>
      </c>
      <c r="I116" s="73" t="s">
        <v>299</v>
      </c>
      <c r="J116" s="73"/>
      <c r="K116" s="83">
        <v>1.6299999999992447</v>
      </c>
      <c r="L116" s="86" t="s">
        <v>122</v>
      </c>
      <c r="M116" s="87">
        <v>1.8500000000000003E-2</v>
      </c>
      <c r="N116" s="87">
        <v>3.990000000020389E-2</v>
      </c>
      <c r="O116" s="83">
        <v>37344.760586000004</v>
      </c>
      <c r="P116" s="85">
        <v>106.38</v>
      </c>
      <c r="Q116" s="73"/>
      <c r="R116" s="83">
        <v>39.727356881000006</v>
      </c>
      <c r="S116" s="84">
        <v>4.8202941000517894E-5</v>
      </c>
      <c r="T116" s="84">
        <f t="shared" si="1"/>
        <v>5.5481537637959303E-4</v>
      </c>
      <c r="U116" s="84">
        <f>R116/'סכום נכסי הקרן'!$C$42</f>
        <v>1.5168551879849351E-4</v>
      </c>
    </row>
    <row r="117" spans="2:21">
      <c r="B117" s="76" t="s">
        <v>435</v>
      </c>
      <c r="C117" s="73">
        <v>1191824</v>
      </c>
      <c r="D117" s="86" t="s">
        <v>113</v>
      </c>
      <c r="E117" s="86" t="s">
        <v>27</v>
      </c>
      <c r="F117" s="73" t="s">
        <v>433</v>
      </c>
      <c r="G117" s="86" t="s">
        <v>118</v>
      </c>
      <c r="H117" s="73" t="s">
        <v>434</v>
      </c>
      <c r="I117" s="73" t="s">
        <v>299</v>
      </c>
      <c r="J117" s="73"/>
      <c r="K117" s="83">
        <v>2.2500000000015219</v>
      </c>
      <c r="L117" s="86" t="s">
        <v>122</v>
      </c>
      <c r="M117" s="87">
        <v>3.2000000000000001E-2</v>
      </c>
      <c r="N117" s="87">
        <v>4.3000000000034511E-2</v>
      </c>
      <c r="O117" s="83">
        <v>486037.35025200003</v>
      </c>
      <c r="P117" s="85">
        <v>101.36</v>
      </c>
      <c r="Q117" s="73"/>
      <c r="R117" s="83">
        <v>492.64745938100009</v>
      </c>
      <c r="S117" s="84">
        <v>8.4135286458116053E-4</v>
      </c>
      <c r="T117" s="84">
        <f t="shared" si="1"/>
        <v>6.8801049719379092E-3</v>
      </c>
      <c r="U117" s="84">
        <f>R117/'סכום נכסי הקרן'!$C$42</f>
        <v>1.8810082353277798E-3</v>
      </c>
    </row>
    <row r="118" spans="2:21">
      <c r="B118" s="76" t="s">
        <v>436</v>
      </c>
      <c r="C118" s="73">
        <v>1155357</v>
      </c>
      <c r="D118" s="86" t="s">
        <v>113</v>
      </c>
      <c r="E118" s="86" t="s">
        <v>27</v>
      </c>
      <c r="F118" s="73" t="s">
        <v>437</v>
      </c>
      <c r="G118" s="86" t="s">
        <v>118</v>
      </c>
      <c r="H118" s="73" t="s">
        <v>434</v>
      </c>
      <c r="I118" s="73" t="s">
        <v>299</v>
      </c>
      <c r="J118" s="73"/>
      <c r="K118" s="83">
        <v>0.50000000000359035</v>
      </c>
      <c r="L118" s="86" t="s">
        <v>122</v>
      </c>
      <c r="M118" s="87">
        <v>3.15E-2</v>
      </c>
      <c r="N118" s="87">
        <v>4.1300000000025122E-2</v>
      </c>
      <c r="O118" s="83">
        <v>123984.33076800001</v>
      </c>
      <c r="P118" s="85">
        <v>110.56</v>
      </c>
      <c r="Q118" s="83">
        <v>2.1692869260000003</v>
      </c>
      <c r="R118" s="83">
        <v>139.25841390500003</v>
      </c>
      <c r="S118" s="84">
        <v>9.1438612759938819E-4</v>
      </c>
      <c r="T118" s="84">
        <f t="shared" si="1"/>
        <v>1.9448238038126163E-3</v>
      </c>
      <c r="U118" s="84">
        <f>R118/'סכום נכסי הקרן'!$C$42</f>
        <v>5.3171130471903563E-4</v>
      </c>
    </row>
    <row r="119" spans="2:21">
      <c r="B119" s="76" t="s">
        <v>438</v>
      </c>
      <c r="C119" s="73">
        <v>1184779</v>
      </c>
      <c r="D119" s="86" t="s">
        <v>113</v>
      </c>
      <c r="E119" s="86" t="s">
        <v>27</v>
      </c>
      <c r="F119" s="73" t="s">
        <v>437</v>
      </c>
      <c r="G119" s="86" t="s">
        <v>118</v>
      </c>
      <c r="H119" s="73" t="s">
        <v>434</v>
      </c>
      <c r="I119" s="73" t="s">
        <v>299</v>
      </c>
      <c r="J119" s="73"/>
      <c r="K119" s="83">
        <v>2.8199999999989385</v>
      </c>
      <c r="L119" s="86" t="s">
        <v>122</v>
      </c>
      <c r="M119" s="87">
        <v>0.01</v>
      </c>
      <c r="N119" s="87">
        <v>3.6900000000005297E-2</v>
      </c>
      <c r="O119" s="83">
        <v>281110.61087500007</v>
      </c>
      <c r="P119" s="85">
        <v>100.59</v>
      </c>
      <c r="Q119" s="73"/>
      <c r="R119" s="83">
        <v>282.76916636500005</v>
      </c>
      <c r="S119" s="84">
        <v>7.6125623084068129E-4</v>
      </c>
      <c r="T119" s="84">
        <f t="shared" si="1"/>
        <v>3.9490339600310254E-3</v>
      </c>
      <c r="U119" s="84">
        <f>R119/'סכום נכסי הקרן'!$C$42</f>
        <v>1.0796587306014828E-3</v>
      </c>
    </row>
    <row r="120" spans="2:21">
      <c r="B120" s="76" t="s">
        <v>439</v>
      </c>
      <c r="C120" s="73">
        <v>1192442</v>
      </c>
      <c r="D120" s="86" t="s">
        <v>113</v>
      </c>
      <c r="E120" s="86" t="s">
        <v>27</v>
      </c>
      <c r="F120" s="73" t="s">
        <v>437</v>
      </c>
      <c r="G120" s="86" t="s">
        <v>118</v>
      </c>
      <c r="H120" s="73" t="s">
        <v>434</v>
      </c>
      <c r="I120" s="73" t="s">
        <v>299</v>
      </c>
      <c r="J120" s="73"/>
      <c r="K120" s="83">
        <v>3.4099999999984885</v>
      </c>
      <c r="L120" s="86" t="s">
        <v>122</v>
      </c>
      <c r="M120" s="87">
        <v>3.2300000000000002E-2</v>
      </c>
      <c r="N120" s="87">
        <v>4.1599999999969765E-2</v>
      </c>
      <c r="O120" s="83">
        <v>309338.77513700002</v>
      </c>
      <c r="P120" s="85">
        <v>100.15</v>
      </c>
      <c r="Q120" s="83">
        <v>20.991298850000003</v>
      </c>
      <c r="R120" s="83">
        <v>330.79408215000001</v>
      </c>
      <c r="S120" s="84">
        <v>7.1427913875411427E-4</v>
      </c>
      <c r="T120" s="84">
        <f t="shared" si="1"/>
        <v>4.6197295164121304E-3</v>
      </c>
      <c r="U120" s="84">
        <f>R120/'סכום נכסי הקרן'!$C$42</f>
        <v>1.2630256806838241E-3</v>
      </c>
    </row>
    <row r="121" spans="2:21">
      <c r="B121" s="76" t="s">
        <v>440</v>
      </c>
      <c r="C121" s="73">
        <v>1197284</v>
      </c>
      <c r="D121" s="86" t="s">
        <v>113</v>
      </c>
      <c r="E121" s="86" t="s">
        <v>27</v>
      </c>
      <c r="F121" s="73" t="s">
        <v>441</v>
      </c>
      <c r="G121" s="86" t="s">
        <v>442</v>
      </c>
      <c r="H121" s="73" t="s">
        <v>434</v>
      </c>
      <c r="I121" s="73" t="s">
        <v>299</v>
      </c>
      <c r="J121" s="73"/>
      <c r="K121" s="83">
        <v>4.8500000000092491</v>
      </c>
      <c r="L121" s="86" t="s">
        <v>122</v>
      </c>
      <c r="M121" s="87">
        <v>0.03</v>
      </c>
      <c r="N121" s="87">
        <v>4.2500000000070065E-2</v>
      </c>
      <c r="O121" s="83">
        <v>186200.94486000002</v>
      </c>
      <c r="P121" s="85">
        <v>95.81</v>
      </c>
      <c r="Q121" s="73"/>
      <c r="R121" s="83">
        <v>178.39913319100003</v>
      </c>
      <c r="S121" s="84">
        <v>6.6513640178035615E-4</v>
      </c>
      <c r="T121" s="84">
        <f t="shared" si="1"/>
        <v>2.491446448945495E-3</v>
      </c>
      <c r="U121" s="84">
        <f>R121/'סכום נכסי הקרן'!$C$42</f>
        <v>6.8115694563663154E-4</v>
      </c>
    </row>
    <row r="122" spans="2:21">
      <c r="B122" s="76" t="s">
        <v>443</v>
      </c>
      <c r="C122" s="73">
        <v>1139849</v>
      </c>
      <c r="D122" s="86" t="s">
        <v>113</v>
      </c>
      <c r="E122" s="86" t="s">
        <v>27</v>
      </c>
      <c r="F122" s="73" t="s">
        <v>444</v>
      </c>
      <c r="G122" s="86" t="s">
        <v>302</v>
      </c>
      <c r="H122" s="73" t="s">
        <v>445</v>
      </c>
      <c r="I122" s="73" t="s">
        <v>120</v>
      </c>
      <c r="J122" s="73"/>
      <c r="K122" s="83">
        <v>1.9900000000028282</v>
      </c>
      <c r="L122" s="86" t="s">
        <v>122</v>
      </c>
      <c r="M122" s="87">
        <v>2.5000000000000001E-2</v>
      </c>
      <c r="N122" s="87">
        <v>3.5000000000061482E-2</v>
      </c>
      <c r="O122" s="83">
        <v>146265.76369400002</v>
      </c>
      <c r="P122" s="85">
        <v>111.2</v>
      </c>
      <c r="Q122" s="73"/>
      <c r="R122" s="83">
        <v>162.64753474600002</v>
      </c>
      <c r="S122" s="84">
        <v>4.1123545948073745E-4</v>
      </c>
      <c r="T122" s="84">
        <f t="shared" si="1"/>
        <v>2.2714663217495044E-3</v>
      </c>
      <c r="U122" s="84">
        <f>R122/'סכום נכסי הקרן'!$C$42</f>
        <v>6.2101477737730622E-4</v>
      </c>
    </row>
    <row r="123" spans="2:21">
      <c r="B123" s="76" t="s">
        <v>446</v>
      </c>
      <c r="C123" s="73">
        <v>1142629</v>
      </c>
      <c r="D123" s="86" t="s">
        <v>113</v>
      </c>
      <c r="E123" s="86" t="s">
        <v>27</v>
      </c>
      <c r="F123" s="73" t="s">
        <v>444</v>
      </c>
      <c r="G123" s="86" t="s">
        <v>302</v>
      </c>
      <c r="H123" s="73" t="s">
        <v>445</v>
      </c>
      <c r="I123" s="73" t="s">
        <v>120</v>
      </c>
      <c r="J123" s="73"/>
      <c r="K123" s="83">
        <v>4.9700000000037523</v>
      </c>
      <c r="L123" s="86" t="s">
        <v>122</v>
      </c>
      <c r="M123" s="87">
        <v>1.9E-2</v>
      </c>
      <c r="N123" s="87">
        <v>3.8700000000048897E-2</v>
      </c>
      <c r="O123" s="83">
        <v>172260.74877300003</v>
      </c>
      <c r="P123" s="85">
        <v>102.11</v>
      </c>
      <c r="Q123" s="73"/>
      <c r="R123" s="83">
        <v>175.895445822</v>
      </c>
      <c r="S123" s="84">
        <v>5.7317232564681739E-4</v>
      </c>
      <c r="T123" s="84">
        <f t="shared" si="1"/>
        <v>2.456481015576004E-3</v>
      </c>
      <c r="U123" s="84">
        <f>R123/'סכום נכסי הקרן'!$C$42</f>
        <v>6.7159745949680141E-4</v>
      </c>
    </row>
    <row r="124" spans="2:21">
      <c r="B124" s="76" t="s">
        <v>447</v>
      </c>
      <c r="C124" s="73">
        <v>1183151</v>
      </c>
      <c r="D124" s="86" t="s">
        <v>113</v>
      </c>
      <c r="E124" s="86" t="s">
        <v>27</v>
      </c>
      <c r="F124" s="73" t="s">
        <v>444</v>
      </c>
      <c r="G124" s="86" t="s">
        <v>302</v>
      </c>
      <c r="H124" s="73" t="s">
        <v>445</v>
      </c>
      <c r="I124" s="73" t="s">
        <v>120</v>
      </c>
      <c r="J124" s="73"/>
      <c r="K124" s="83">
        <v>6.7100000000134195</v>
      </c>
      <c r="L124" s="86" t="s">
        <v>122</v>
      </c>
      <c r="M124" s="87">
        <v>3.9000000000000003E-3</v>
      </c>
      <c r="N124" s="87">
        <v>4.1500000000062806E-2</v>
      </c>
      <c r="O124" s="83">
        <v>180490.56443600002</v>
      </c>
      <c r="P124" s="85">
        <v>83.82</v>
      </c>
      <c r="Q124" s="73"/>
      <c r="R124" s="83">
        <v>151.28718680699998</v>
      </c>
      <c r="S124" s="84">
        <v>7.6804495504680863E-4</v>
      </c>
      <c r="T124" s="84">
        <f t="shared" si="1"/>
        <v>2.1128125322094843E-3</v>
      </c>
      <c r="U124" s="84">
        <f>R124/'סכום נכסי הקרן'!$C$42</f>
        <v>5.7763911873431309E-4</v>
      </c>
    </row>
    <row r="125" spans="2:21">
      <c r="B125" s="76" t="s">
        <v>448</v>
      </c>
      <c r="C125" s="73">
        <v>1177526</v>
      </c>
      <c r="D125" s="86" t="s">
        <v>113</v>
      </c>
      <c r="E125" s="86" t="s">
        <v>27</v>
      </c>
      <c r="F125" s="73" t="s">
        <v>449</v>
      </c>
      <c r="G125" s="86" t="s">
        <v>442</v>
      </c>
      <c r="H125" s="73" t="s">
        <v>434</v>
      </c>
      <c r="I125" s="73" t="s">
        <v>299</v>
      </c>
      <c r="J125" s="73"/>
      <c r="K125" s="83">
        <v>4.4199999999872093</v>
      </c>
      <c r="L125" s="86" t="s">
        <v>122</v>
      </c>
      <c r="M125" s="87">
        <v>7.4999999999999997E-3</v>
      </c>
      <c r="N125" s="87">
        <v>4.1299999999858894E-2</v>
      </c>
      <c r="O125" s="83">
        <v>103925.219703</v>
      </c>
      <c r="P125" s="85">
        <v>94.79</v>
      </c>
      <c r="Q125" s="73"/>
      <c r="R125" s="83">
        <v>98.510717403000015</v>
      </c>
      <c r="S125" s="84">
        <v>2.12628099239549E-4</v>
      </c>
      <c r="T125" s="84">
        <f t="shared" si="1"/>
        <v>1.3757587980767125E-3</v>
      </c>
      <c r="U125" s="84">
        <f>R125/'סכום נכסי הקרן'!$C$42</f>
        <v>3.761299630691592E-4</v>
      </c>
    </row>
    <row r="126" spans="2:21">
      <c r="B126" s="76" t="s">
        <v>450</v>
      </c>
      <c r="C126" s="73">
        <v>1184555</v>
      </c>
      <c r="D126" s="86" t="s">
        <v>113</v>
      </c>
      <c r="E126" s="86" t="s">
        <v>27</v>
      </c>
      <c r="F126" s="73" t="s">
        <v>449</v>
      </c>
      <c r="G126" s="86" t="s">
        <v>442</v>
      </c>
      <c r="H126" s="73" t="s">
        <v>434</v>
      </c>
      <c r="I126" s="73" t="s">
        <v>299</v>
      </c>
      <c r="J126" s="73"/>
      <c r="K126" s="83">
        <v>5.0899999999966594</v>
      </c>
      <c r="L126" s="86" t="s">
        <v>122</v>
      </c>
      <c r="M126" s="87">
        <v>7.4999999999999997E-3</v>
      </c>
      <c r="N126" s="87">
        <v>4.289999999998196E-2</v>
      </c>
      <c r="O126" s="83">
        <v>574475.25593300012</v>
      </c>
      <c r="P126" s="85">
        <v>90.28</v>
      </c>
      <c r="Q126" s="83">
        <v>2.3302092370000005</v>
      </c>
      <c r="R126" s="83">
        <v>520.96646938600009</v>
      </c>
      <c r="S126" s="84">
        <v>5.4828949780722489E-4</v>
      </c>
      <c r="T126" s="84">
        <f t="shared" si="1"/>
        <v>7.2755962260297683E-3</v>
      </c>
      <c r="U126" s="84">
        <f>R126/'סכום נכסי הקרן'!$C$42</f>
        <v>1.9891348277244303E-3</v>
      </c>
    </row>
    <row r="127" spans="2:21">
      <c r="B127" s="76" t="s">
        <v>451</v>
      </c>
      <c r="C127" s="73">
        <v>1138668</v>
      </c>
      <c r="D127" s="86" t="s">
        <v>113</v>
      </c>
      <c r="E127" s="86" t="s">
        <v>27</v>
      </c>
      <c r="F127" s="73" t="s">
        <v>419</v>
      </c>
      <c r="G127" s="86" t="s">
        <v>302</v>
      </c>
      <c r="H127" s="73" t="s">
        <v>434</v>
      </c>
      <c r="I127" s="73" t="s">
        <v>299</v>
      </c>
      <c r="J127" s="73"/>
      <c r="K127" s="83">
        <v>1.7100000000289826</v>
      </c>
      <c r="L127" s="86" t="s">
        <v>122</v>
      </c>
      <c r="M127" s="87">
        <v>2.0499999999999997E-2</v>
      </c>
      <c r="N127" s="87">
        <v>3.7900000000187908E-2</v>
      </c>
      <c r="O127" s="83">
        <v>28513.152423000007</v>
      </c>
      <c r="P127" s="85">
        <v>110.12</v>
      </c>
      <c r="Q127" s="73"/>
      <c r="R127" s="83">
        <v>31.398684779000003</v>
      </c>
      <c r="S127" s="84">
        <v>7.7063282265296508E-5</v>
      </c>
      <c r="T127" s="84">
        <f t="shared" si="1"/>
        <v>4.3850068268238098E-4</v>
      </c>
      <c r="U127" s="84">
        <f>R127/'סכום נכסי הקרן'!$C$42</f>
        <v>1.1988529225740654E-4</v>
      </c>
    </row>
    <row r="128" spans="2:21">
      <c r="B128" s="76" t="s">
        <v>452</v>
      </c>
      <c r="C128" s="73">
        <v>1141696</v>
      </c>
      <c r="D128" s="86" t="s">
        <v>113</v>
      </c>
      <c r="E128" s="86" t="s">
        <v>27</v>
      </c>
      <c r="F128" s="73" t="s">
        <v>419</v>
      </c>
      <c r="G128" s="86" t="s">
        <v>302</v>
      </c>
      <c r="H128" s="73" t="s">
        <v>434</v>
      </c>
      <c r="I128" s="73" t="s">
        <v>299</v>
      </c>
      <c r="J128" s="73"/>
      <c r="K128" s="83">
        <v>2.5500000000028704</v>
      </c>
      <c r="L128" s="86" t="s">
        <v>122</v>
      </c>
      <c r="M128" s="87">
        <v>2.0499999999999997E-2</v>
      </c>
      <c r="N128" s="87">
        <v>3.689999999998278E-2</v>
      </c>
      <c r="O128" s="83">
        <v>160598.88881300003</v>
      </c>
      <c r="P128" s="85">
        <v>108.46</v>
      </c>
      <c r="Q128" s="73"/>
      <c r="R128" s="83">
        <v>174.18556377000004</v>
      </c>
      <c r="S128" s="84">
        <v>1.822545416758687E-4</v>
      </c>
      <c r="T128" s="84">
        <f t="shared" si="1"/>
        <v>2.4326015297827077E-3</v>
      </c>
      <c r="U128" s="84">
        <f>R128/'סכום נכסי הקרן'!$C$42</f>
        <v>6.6506885134099704E-4</v>
      </c>
    </row>
    <row r="129" spans="2:21">
      <c r="B129" s="76" t="s">
        <v>453</v>
      </c>
      <c r="C129" s="73">
        <v>1165141</v>
      </c>
      <c r="D129" s="86" t="s">
        <v>113</v>
      </c>
      <c r="E129" s="86" t="s">
        <v>27</v>
      </c>
      <c r="F129" s="73" t="s">
        <v>419</v>
      </c>
      <c r="G129" s="86" t="s">
        <v>302</v>
      </c>
      <c r="H129" s="73" t="s">
        <v>434</v>
      </c>
      <c r="I129" s="73" t="s">
        <v>299</v>
      </c>
      <c r="J129" s="73"/>
      <c r="K129" s="83">
        <v>5.2700000000003975</v>
      </c>
      <c r="L129" s="86" t="s">
        <v>122</v>
      </c>
      <c r="M129" s="87">
        <v>8.3999999999999995E-3</v>
      </c>
      <c r="N129" s="87">
        <v>4.2300000000009261E-2</v>
      </c>
      <c r="O129" s="83">
        <v>405148.51072900003</v>
      </c>
      <c r="P129" s="85">
        <v>93.32</v>
      </c>
      <c r="Q129" s="73"/>
      <c r="R129" s="83">
        <v>378.08458815500006</v>
      </c>
      <c r="S129" s="84">
        <v>5.9822675978169686E-4</v>
      </c>
      <c r="T129" s="84">
        <f t="shared" si="1"/>
        <v>5.2801686180351699E-3</v>
      </c>
      <c r="U129" s="84">
        <f>R129/'סכום נכסי הקרן'!$C$42</f>
        <v>1.4435885346159062E-3</v>
      </c>
    </row>
    <row r="130" spans="2:21">
      <c r="B130" s="76" t="s">
        <v>454</v>
      </c>
      <c r="C130" s="73">
        <v>1178367</v>
      </c>
      <c r="D130" s="86" t="s">
        <v>113</v>
      </c>
      <c r="E130" s="86" t="s">
        <v>27</v>
      </c>
      <c r="F130" s="73" t="s">
        <v>419</v>
      </c>
      <c r="G130" s="86" t="s">
        <v>302</v>
      </c>
      <c r="H130" s="73" t="s">
        <v>434</v>
      </c>
      <c r="I130" s="73" t="s">
        <v>299</v>
      </c>
      <c r="J130" s="73"/>
      <c r="K130" s="83">
        <v>6.2499999999396776</v>
      </c>
      <c r="L130" s="86" t="s">
        <v>122</v>
      </c>
      <c r="M130" s="87">
        <v>5.0000000000000001E-3</v>
      </c>
      <c r="N130" s="87">
        <v>4.0299999999742618E-2</v>
      </c>
      <c r="O130" s="83">
        <v>54416.582124000008</v>
      </c>
      <c r="P130" s="85">
        <v>88.06</v>
      </c>
      <c r="Q130" s="83">
        <v>1.8126996430000002</v>
      </c>
      <c r="R130" s="83">
        <v>49.731941876000008</v>
      </c>
      <c r="S130" s="84">
        <v>3.1911095755278945E-4</v>
      </c>
      <c r="T130" s="84">
        <f t="shared" si="1"/>
        <v>6.945351570372695E-4</v>
      </c>
      <c r="U130" s="84">
        <f>R130/'סכום נכסי הקרן'!$C$42</f>
        <v>1.8988465371390947E-4</v>
      </c>
    </row>
    <row r="131" spans="2:21">
      <c r="B131" s="76" t="s">
        <v>455</v>
      </c>
      <c r="C131" s="73">
        <v>1178375</v>
      </c>
      <c r="D131" s="86" t="s">
        <v>113</v>
      </c>
      <c r="E131" s="86" t="s">
        <v>27</v>
      </c>
      <c r="F131" s="73" t="s">
        <v>419</v>
      </c>
      <c r="G131" s="86" t="s">
        <v>302</v>
      </c>
      <c r="H131" s="73" t="s">
        <v>434</v>
      </c>
      <c r="I131" s="73" t="s">
        <v>299</v>
      </c>
      <c r="J131" s="73"/>
      <c r="K131" s="83">
        <v>6.1399999999862098</v>
      </c>
      <c r="L131" s="86" t="s">
        <v>122</v>
      </c>
      <c r="M131" s="87">
        <v>9.7000000000000003E-3</v>
      </c>
      <c r="N131" s="87">
        <v>4.4699999999909042E-2</v>
      </c>
      <c r="O131" s="83">
        <v>147753.38055500001</v>
      </c>
      <c r="P131" s="85">
        <v>88.66</v>
      </c>
      <c r="Q131" s="83">
        <v>5.3136155600000006</v>
      </c>
      <c r="R131" s="83">
        <v>136.311762792</v>
      </c>
      <c r="S131" s="84">
        <v>3.7423360982840589E-4</v>
      </c>
      <c r="T131" s="84">
        <f t="shared" si="1"/>
        <v>1.903672127117499E-3</v>
      </c>
      <c r="U131" s="84">
        <f>R131/'סכום נכסי הקרן'!$C$42</f>
        <v>5.2046051086097921E-4</v>
      </c>
    </row>
    <row r="132" spans="2:21">
      <c r="B132" s="76" t="s">
        <v>456</v>
      </c>
      <c r="C132" s="73">
        <v>1171214</v>
      </c>
      <c r="D132" s="86" t="s">
        <v>113</v>
      </c>
      <c r="E132" s="86" t="s">
        <v>27</v>
      </c>
      <c r="F132" s="73" t="s">
        <v>457</v>
      </c>
      <c r="G132" s="86" t="s">
        <v>458</v>
      </c>
      <c r="H132" s="73" t="s">
        <v>445</v>
      </c>
      <c r="I132" s="73" t="s">
        <v>120</v>
      </c>
      <c r="J132" s="73"/>
      <c r="K132" s="83">
        <v>1.2899999999986069</v>
      </c>
      <c r="L132" s="86" t="s">
        <v>122</v>
      </c>
      <c r="M132" s="87">
        <v>1.8500000000000003E-2</v>
      </c>
      <c r="N132" s="87">
        <v>3.5699999999978103E-2</v>
      </c>
      <c r="O132" s="83">
        <v>229610.51408700002</v>
      </c>
      <c r="P132" s="85">
        <v>109.43</v>
      </c>
      <c r="Q132" s="73"/>
      <c r="R132" s="83">
        <v>251.26278561500007</v>
      </c>
      <c r="S132" s="84">
        <v>3.8911760115069148E-4</v>
      </c>
      <c r="T132" s="84">
        <f t="shared" si="1"/>
        <v>3.5090292412038818E-3</v>
      </c>
      <c r="U132" s="84">
        <f>R132/'סכום נכסי הקרן'!$C$42</f>
        <v>9.5936223758681042E-4</v>
      </c>
    </row>
    <row r="133" spans="2:21">
      <c r="B133" s="76" t="s">
        <v>459</v>
      </c>
      <c r="C133" s="73">
        <v>1175660</v>
      </c>
      <c r="D133" s="86" t="s">
        <v>113</v>
      </c>
      <c r="E133" s="86" t="s">
        <v>27</v>
      </c>
      <c r="F133" s="73" t="s">
        <v>457</v>
      </c>
      <c r="G133" s="86" t="s">
        <v>458</v>
      </c>
      <c r="H133" s="73" t="s">
        <v>445</v>
      </c>
      <c r="I133" s="73" t="s">
        <v>120</v>
      </c>
      <c r="J133" s="73"/>
      <c r="K133" s="83">
        <v>1.1400000000002541</v>
      </c>
      <c r="L133" s="86" t="s">
        <v>122</v>
      </c>
      <c r="M133" s="87">
        <v>0.01</v>
      </c>
      <c r="N133" s="87">
        <v>4.0900000000034326E-2</v>
      </c>
      <c r="O133" s="83">
        <v>368813.16838600003</v>
      </c>
      <c r="P133" s="85">
        <v>106.62</v>
      </c>
      <c r="Q133" s="73"/>
      <c r="R133" s="83">
        <v>393.22856948500009</v>
      </c>
      <c r="S133" s="84">
        <v>4.7892389423329946E-4</v>
      </c>
      <c r="T133" s="84">
        <f t="shared" si="1"/>
        <v>5.491663022927429E-3</v>
      </c>
      <c r="U133" s="84">
        <f>R133/'סכום נכסי הקרן'!$C$42</f>
        <v>1.5014107217701282E-3</v>
      </c>
    </row>
    <row r="134" spans="2:21">
      <c r="B134" s="76" t="s">
        <v>460</v>
      </c>
      <c r="C134" s="73">
        <v>1182831</v>
      </c>
      <c r="D134" s="86" t="s">
        <v>113</v>
      </c>
      <c r="E134" s="86" t="s">
        <v>27</v>
      </c>
      <c r="F134" s="73" t="s">
        <v>457</v>
      </c>
      <c r="G134" s="86" t="s">
        <v>458</v>
      </c>
      <c r="H134" s="73" t="s">
        <v>445</v>
      </c>
      <c r="I134" s="73" t="s">
        <v>120</v>
      </c>
      <c r="J134" s="73"/>
      <c r="K134" s="83">
        <v>3.9099999999966482</v>
      </c>
      <c r="L134" s="86" t="s">
        <v>122</v>
      </c>
      <c r="M134" s="87">
        <v>0.01</v>
      </c>
      <c r="N134" s="87">
        <v>4.7099999999959535E-2</v>
      </c>
      <c r="O134" s="83">
        <v>611185.87043800007</v>
      </c>
      <c r="P134" s="85">
        <v>94.21</v>
      </c>
      <c r="Q134" s="73"/>
      <c r="R134" s="83">
        <v>575.79815812300001</v>
      </c>
      <c r="S134" s="84">
        <v>5.1617899666908218E-4</v>
      </c>
      <c r="T134" s="84">
        <f t="shared" si="1"/>
        <v>8.0413522796044436E-3</v>
      </c>
      <c r="U134" s="84">
        <f>R134/'סכום נכסי הקרן'!$C$42</f>
        <v>2.1984911455278709E-3</v>
      </c>
    </row>
    <row r="135" spans="2:21">
      <c r="B135" s="76" t="s">
        <v>461</v>
      </c>
      <c r="C135" s="73">
        <v>1191659</v>
      </c>
      <c r="D135" s="86" t="s">
        <v>113</v>
      </c>
      <c r="E135" s="86" t="s">
        <v>27</v>
      </c>
      <c r="F135" s="73" t="s">
        <v>457</v>
      </c>
      <c r="G135" s="86" t="s">
        <v>458</v>
      </c>
      <c r="H135" s="73" t="s">
        <v>445</v>
      </c>
      <c r="I135" s="73" t="s">
        <v>120</v>
      </c>
      <c r="J135" s="73"/>
      <c r="K135" s="83">
        <v>2.5900000000023846</v>
      </c>
      <c r="L135" s="86" t="s">
        <v>122</v>
      </c>
      <c r="M135" s="87">
        <v>3.5400000000000001E-2</v>
      </c>
      <c r="N135" s="87">
        <v>4.5900000000023852E-2</v>
      </c>
      <c r="O135" s="83">
        <v>593118.50500000012</v>
      </c>
      <c r="P135" s="85">
        <v>100.73</v>
      </c>
      <c r="Q135" s="83">
        <v>10.848948651000002</v>
      </c>
      <c r="R135" s="83">
        <v>608.29721724499996</v>
      </c>
      <c r="S135" s="84">
        <v>5.3098764111332943E-4</v>
      </c>
      <c r="T135" s="84">
        <f t="shared" si="1"/>
        <v>8.4952203225443588E-3</v>
      </c>
      <c r="U135" s="84">
        <f>R135/'סכום נכסי הקרן'!$C$42</f>
        <v>2.3225778462401736E-3</v>
      </c>
    </row>
    <row r="136" spans="2:21">
      <c r="B136" s="76" t="s">
        <v>462</v>
      </c>
      <c r="C136" s="73">
        <v>1155928</v>
      </c>
      <c r="D136" s="86" t="s">
        <v>113</v>
      </c>
      <c r="E136" s="86" t="s">
        <v>27</v>
      </c>
      <c r="F136" s="73" t="s">
        <v>463</v>
      </c>
      <c r="G136" s="86" t="s">
        <v>302</v>
      </c>
      <c r="H136" s="73" t="s">
        <v>445</v>
      </c>
      <c r="I136" s="73" t="s">
        <v>120</v>
      </c>
      <c r="J136" s="73"/>
      <c r="K136" s="83">
        <v>3.4999999999985882</v>
      </c>
      <c r="L136" s="86" t="s">
        <v>122</v>
      </c>
      <c r="M136" s="87">
        <v>2.75E-2</v>
      </c>
      <c r="N136" s="87">
        <v>3.0099999999988428E-2</v>
      </c>
      <c r="O136" s="83">
        <v>320625.75037600007</v>
      </c>
      <c r="P136" s="85">
        <v>110.48</v>
      </c>
      <c r="Q136" s="73"/>
      <c r="R136" s="83">
        <v>354.22731704100005</v>
      </c>
      <c r="S136" s="84">
        <v>6.2772697984939357E-4</v>
      </c>
      <c r="T136" s="84">
        <f t="shared" si="1"/>
        <v>4.9469881124165251E-3</v>
      </c>
      <c r="U136" s="84">
        <f>R136/'סכום נכסי הקרן'!$C$42</f>
        <v>1.3524975879696637E-3</v>
      </c>
    </row>
    <row r="137" spans="2:21">
      <c r="B137" s="76" t="s">
        <v>464</v>
      </c>
      <c r="C137" s="73">
        <v>1177658</v>
      </c>
      <c r="D137" s="86" t="s">
        <v>113</v>
      </c>
      <c r="E137" s="86" t="s">
        <v>27</v>
      </c>
      <c r="F137" s="73" t="s">
        <v>463</v>
      </c>
      <c r="G137" s="86" t="s">
        <v>302</v>
      </c>
      <c r="H137" s="73" t="s">
        <v>445</v>
      </c>
      <c r="I137" s="73" t="s">
        <v>120</v>
      </c>
      <c r="J137" s="73"/>
      <c r="K137" s="83">
        <v>5.1499999999968642</v>
      </c>
      <c r="L137" s="86" t="s">
        <v>122</v>
      </c>
      <c r="M137" s="87">
        <v>8.5000000000000006E-3</v>
      </c>
      <c r="N137" s="87">
        <v>3.4199999999987456E-2</v>
      </c>
      <c r="O137" s="83">
        <v>246668.79863300003</v>
      </c>
      <c r="P137" s="85">
        <v>96.94</v>
      </c>
      <c r="Q137" s="73"/>
      <c r="R137" s="83">
        <v>239.12072516500004</v>
      </c>
      <c r="S137" s="84">
        <v>3.9259091631996951E-4</v>
      </c>
      <c r="T137" s="84">
        <f t="shared" si="1"/>
        <v>3.3394583870750894E-3</v>
      </c>
      <c r="U137" s="84">
        <f>R137/'סכום נכסי הקרן'!$C$42</f>
        <v>9.1300187326260414E-4</v>
      </c>
    </row>
    <row r="138" spans="2:21">
      <c r="B138" s="76" t="s">
        <v>465</v>
      </c>
      <c r="C138" s="73">
        <v>1193929</v>
      </c>
      <c r="D138" s="86" t="s">
        <v>113</v>
      </c>
      <c r="E138" s="86" t="s">
        <v>27</v>
      </c>
      <c r="F138" s="73" t="s">
        <v>463</v>
      </c>
      <c r="G138" s="86" t="s">
        <v>302</v>
      </c>
      <c r="H138" s="73" t="s">
        <v>445</v>
      </c>
      <c r="I138" s="73" t="s">
        <v>120</v>
      </c>
      <c r="J138" s="73"/>
      <c r="K138" s="83">
        <v>6.4799999999900955</v>
      </c>
      <c r="L138" s="86" t="s">
        <v>122</v>
      </c>
      <c r="M138" s="87">
        <v>3.1800000000000002E-2</v>
      </c>
      <c r="N138" s="87">
        <v>3.6399999999934506E-2</v>
      </c>
      <c r="O138" s="83">
        <v>246442.65211300005</v>
      </c>
      <c r="P138" s="85">
        <v>101.6</v>
      </c>
      <c r="Q138" s="73"/>
      <c r="R138" s="83">
        <v>250.38575035100001</v>
      </c>
      <c r="S138" s="84">
        <v>7.1503327089384014E-4</v>
      </c>
      <c r="T138" s="84">
        <f t="shared" si="1"/>
        <v>3.4967809395725423E-3</v>
      </c>
      <c r="U138" s="84">
        <f>R138/'סכום נכסי הקרן'!$C$42</f>
        <v>9.5601357410982871E-4</v>
      </c>
    </row>
    <row r="139" spans="2:21">
      <c r="B139" s="76" t="s">
        <v>466</v>
      </c>
      <c r="C139" s="73">
        <v>1132828</v>
      </c>
      <c r="D139" s="86" t="s">
        <v>113</v>
      </c>
      <c r="E139" s="86" t="s">
        <v>27</v>
      </c>
      <c r="F139" s="73" t="s">
        <v>467</v>
      </c>
      <c r="G139" s="86" t="s">
        <v>143</v>
      </c>
      <c r="H139" s="73" t="s">
        <v>434</v>
      </c>
      <c r="I139" s="73" t="s">
        <v>299</v>
      </c>
      <c r="J139" s="73"/>
      <c r="K139" s="83">
        <v>0.75999999999490153</v>
      </c>
      <c r="L139" s="86" t="s">
        <v>122</v>
      </c>
      <c r="M139" s="87">
        <v>1.9799999999999998E-2</v>
      </c>
      <c r="N139" s="87">
        <v>3.5200000000039651E-2</v>
      </c>
      <c r="O139" s="83">
        <v>63814.869788000018</v>
      </c>
      <c r="P139" s="85">
        <v>110.65</v>
      </c>
      <c r="Q139" s="73"/>
      <c r="R139" s="83">
        <v>70.611151736000011</v>
      </c>
      <c r="S139" s="84">
        <v>4.2000103980662353E-4</v>
      </c>
      <c r="T139" s="84">
        <f t="shared" si="1"/>
        <v>9.8612532528540237E-4</v>
      </c>
      <c r="U139" s="84">
        <f>R139/'סכום נכסי הקרן'!$C$42</f>
        <v>2.6960487746812068E-4</v>
      </c>
    </row>
    <row r="140" spans="2:21">
      <c r="B140" s="76" t="s">
        <v>468</v>
      </c>
      <c r="C140" s="73">
        <v>1139542</v>
      </c>
      <c r="D140" s="86" t="s">
        <v>113</v>
      </c>
      <c r="E140" s="86" t="s">
        <v>27</v>
      </c>
      <c r="F140" s="73" t="s">
        <v>469</v>
      </c>
      <c r="G140" s="86" t="s">
        <v>309</v>
      </c>
      <c r="H140" s="73" t="s">
        <v>434</v>
      </c>
      <c r="I140" s="73" t="s">
        <v>299</v>
      </c>
      <c r="J140" s="73"/>
      <c r="K140" s="83">
        <v>2.5499999999602503</v>
      </c>
      <c r="L140" s="86" t="s">
        <v>122</v>
      </c>
      <c r="M140" s="87">
        <v>1.9400000000000001E-2</v>
      </c>
      <c r="N140" s="87">
        <v>2.9899999999920497E-2</v>
      </c>
      <c r="O140" s="83">
        <v>5718.1965390000005</v>
      </c>
      <c r="P140" s="85">
        <v>109.99</v>
      </c>
      <c r="Q140" s="73"/>
      <c r="R140" s="83">
        <v>6.2894438950000016</v>
      </c>
      <c r="S140" s="84">
        <v>1.5820311461788839E-5</v>
      </c>
      <c r="T140" s="84">
        <f t="shared" ref="T140:T202" si="2">IFERROR(R140/$R$11,0)</f>
        <v>8.7835699522503035E-5</v>
      </c>
      <c r="U140" s="84">
        <f>R140/'סכום נכסי הקרן'!$C$42</f>
        <v>2.4014121126275104E-5</v>
      </c>
    </row>
    <row r="141" spans="2:21">
      <c r="B141" s="76" t="s">
        <v>470</v>
      </c>
      <c r="C141" s="73">
        <v>1142595</v>
      </c>
      <c r="D141" s="86" t="s">
        <v>113</v>
      </c>
      <c r="E141" s="86" t="s">
        <v>27</v>
      </c>
      <c r="F141" s="73" t="s">
        <v>469</v>
      </c>
      <c r="G141" s="86" t="s">
        <v>309</v>
      </c>
      <c r="H141" s="73" t="s">
        <v>434</v>
      </c>
      <c r="I141" s="73" t="s">
        <v>299</v>
      </c>
      <c r="J141" s="73"/>
      <c r="K141" s="83">
        <v>3.5199999999963576</v>
      </c>
      <c r="L141" s="86" t="s">
        <v>122</v>
      </c>
      <c r="M141" s="87">
        <v>1.23E-2</v>
      </c>
      <c r="N141" s="87">
        <v>2.9299999999971724E-2</v>
      </c>
      <c r="O141" s="83">
        <v>393765.16796800005</v>
      </c>
      <c r="P141" s="85">
        <v>105.97</v>
      </c>
      <c r="Q141" s="73"/>
      <c r="R141" s="83">
        <v>417.27293202599998</v>
      </c>
      <c r="S141" s="84">
        <v>3.0964355643947367E-4</v>
      </c>
      <c r="T141" s="84">
        <f t="shared" si="2"/>
        <v>5.8274563678748833E-3</v>
      </c>
      <c r="U141" s="84">
        <f>R141/'סכום נכסי הקרן'!$C$42</f>
        <v>1.5932160139554468E-3</v>
      </c>
    </row>
    <row r="142" spans="2:21">
      <c r="B142" s="76" t="s">
        <v>471</v>
      </c>
      <c r="C142" s="73">
        <v>1142231</v>
      </c>
      <c r="D142" s="86" t="s">
        <v>113</v>
      </c>
      <c r="E142" s="86" t="s">
        <v>27</v>
      </c>
      <c r="F142" s="73" t="s">
        <v>472</v>
      </c>
      <c r="G142" s="86" t="s">
        <v>473</v>
      </c>
      <c r="H142" s="73" t="s">
        <v>474</v>
      </c>
      <c r="I142" s="73" t="s">
        <v>120</v>
      </c>
      <c r="J142" s="73"/>
      <c r="K142" s="83">
        <v>2.4099999999995805</v>
      </c>
      <c r="L142" s="86" t="s">
        <v>122</v>
      </c>
      <c r="M142" s="87">
        <v>2.5699999999999997E-2</v>
      </c>
      <c r="N142" s="87">
        <v>4.0799999999980428E-2</v>
      </c>
      <c r="O142" s="83">
        <v>391093.00153700006</v>
      </c>
      <c r="P142" s="85">
        <v>109.71</v>
      </c>
      <c r="Q142" s="73"/>
      <c r="R142" s="83">
        <v>429.06809299800005</v>
      </c>
      <c r="S142" s="84">
        <v>3.0496628392518208E-4</v>
      </c>
      <c r="T142" s="84">
        <f t="shared" si="2"/>
        <v>5.9921825713759244E-3</v>
      </c>
      <c r="U142" s="84">
        <f>R142/'סכום נכסי הקרן'!$C$42</f>
        <v>1.6382518595745963E-3</v>
      </c>
    </row>
    <row r="143" spans="2:21">
      <c r="B143" s="76" t="s">
        <v>475</v>
      </c>
      <c r="C143" s="73">
        <v>1199603</v>
      </c>
      <c r="D143" s="86" t="s">
        <v>113</v>
      </c>
      <c r="E143" s="86" t="s">
        <v>27</v>
      </c>
      <c r="F143" s="73" t="s">
        <v>472</v>
      </c>
      <c r="G143" s="86" t="s">
        <v>473</v>
      </c>
      <c r="H143" s="73" t="s">
        <v>474</v>
      </c>
      <c r="I143" s="73" t="s">
        <v>120</v>
      </c>
      <c r="J143" s="73"/>
      <c r="K143" s="83">
        <v>4.2699999999887854</v>
      </c>
      <c r="L143" s="86" t="s">
        <v>122</v>
      </c>
      <c r="M143" s="87">
        <v>0.04</v>
      </c>
      <c r="N143" s="87">
        <v>4.2699999999887855E-2</v>
      </c>
      <c r="O143" s="83">
        <v>210164.93758500004</v>
      </c>
      <c r="P143" s="85">
        <v>99.7</v>
      </c>
      <c r="Q143" s="73"/>
      <c r="R143" s="83">
        <v>209.53443650500003</v>
      </c>
      <c r="S143" s="84">
        <v>6.6400935703250156E-4</v>
      </c>
      <c r="T143" s="84">
        <f t="shared" si="2"/>
        <v>2.9262688580625564E-3</v>
      </c>
      <c r="U143" s="84">
        <f>R143/'סכום נכסי הקרן'!$C$42</f>
        <v>8.0003660456484118E-4</v>
      </c>
    </row>
    <row r="144" spans="2:21">
      <c r="B144" s="76" t="s">
        <v>476</v>
      </c>
      <c r="C144" s="73">
        <v>1171628</v>
      </c>
      <c r="D144" s="86" t="s">
        <v>113</v>
      </c>
      <c r="E144" s="86" t="s">
        <v>27</v>
      </c>
      <c r="F144" s="73" t="s">
        <v>472</v>
      </c>
      <c r="G144" s="86" t="s">
        <v>473</v>
      </c>
      <c r="H144" s="73" t="s">
        <v>474</v>
      </c>
      <c r="I144" s="73" t="s">
        <v>120</v>
      </c>
      <c r="J144" s="73"/>
      <c r="K144" s="83">
        <v>1.2399999999960931</v>
      </c>
      <c r="L144" s="86" t="s">
        <v>122</v>
      </c>
      <c r="M144" s="87">
        <v>1.2199999999999999E-2</v>
      </c>
      <c r="N144" s="87">
        <v>3.8199999999785135E-2</v>
      </c>
      <c r="O144" s="83">
        <v>56783.876114000006</v>
      </c>
      <c r="P144" s="85">
        <v>108.19</v>
      </c>
      <c r="Q144" s="73"/>
      <c r="R144" s="83">
        <v>61.434472776000014</v>
      </c>
      <c r="S144" s="84">
        <v>1.2344320894347829E-4</v>
      </c>
      <c r="T144" s="84">
        <f t="shared" si="2"/>
        <v>8.5796772833381454E-4</v>
      </c>
      <c r="U144" s="84">
        <f>R144/'סכום נכסי הקרן'!$C$42</f>
        <v>2.3456682263189413E-4</v>
      </c>
    </row>
    <row r="145" spans="2:21">
      <c r="B145" s="76" t="s">
        <v>477</v>
      </c>
      <c r="C145" s="73">
        <v>1178292</v>
      </c>
      <c r="D145" s="86" t="s">
        <v>113</v>
      </c>
      <c r="E145" s="86" t="s">
        <v>27</v>
      </c>
      <c r="F145" s="73" t="s">
        <v>472</v>
      </c>
      <c r="G145" s="86" t="s">
        <v>473</v>
      </c>
      <c r="H145" s="73" t="s">
        <v>474</v>
      </c>
      <c r="I145" s="73" t="s">
        <v>120</v>
      </c>
      <c r="J145" s="73"/>
      <c r="K145" s="83">
        <v>5.0900000000090477</v>
      </c>
      <c r="L145" s="86" t="s">
        <v>122</v>
      </c>
      <c r="M145" s="87">
        <v>1.09E-2</v>
      </c>
      <c r="N145" s="87">
        <v>4.3800000000067868E-2</v>
      </c>
      <c r="O145" s="83">
        <v>151340.88305000003</v>
      </c>
      <c r="P145" s="85">
        <v>93.49</v>
      </c>
      <c r="Q145" s="73"/>
      <c r="R145" s="83">
        <v>141.488588808</v>
      </c>
      <c r="S145" s="84">
        <v>2.7088234576585482E-4</v>
      </c>
      <c r="T145" s="84">
        <f t="shared" si="2"/>
        <v>1.9759694783639484E-3</v>
      </c>
      <c r="U145" s="84">
        <f>R145/'סכום נכסי הקרן'!$C$42</f>
        <v>5.4022647571785735E-4</v>
      </c>
    </row>
    <row r="146" spans="2:21">
      <c r="B146" s="76" t="s">
        <v>478</v>
      </c>
      <c r="C146" s="73">
        <v>1184530</v>
      </c>
      <c r="D146" s="86" t="s">
        <v>113</v>
      </c>
      <c r="E146" s="86" t="s">
        <v>27</v>
      </c>
      <c r="F146" s="73" t="s">
        <v>472</v>
      </c>
      <c r="G146" s="86" t="s">
        <v>473</v>
      </c>
      <c r="H146" s="73" t="s">
        <v>474</v>
      </c>
      <c r="I146" s="73" t="s">
        <v>120</v>
      </c>
      <c r="J146" s="73"/>
      <c r="K146" s="83">
        <v>6.0499999999835214</v>
      </c>
      <c r="L146" s="86" t="s">
        <v>122</v>
      </c>
      <c r="M146" s="87">
        <v>1.54E-2</v>
      </c>
      <c r="N146" s="87">
        <v>4.5699999999879164E-2</v>
      </c>
      <c r="O146" s="83">
        <v>169497.01345500004</v>
      </c>
      <c r="P146" s="85">
        <v>90.46</v>
      </c>
      <c r="Q146" s="83">
        <v>1.411708752</v>
      </c>
      <c r="R146" s="83">
        <v>154.73870219099999</v>
      </c>
      <c r="S146" s="84">
        <v>4.842771813000001E-4</v>
      </c>
      <c r="T146" s="84">
        <f t="shared" si="2"/>
        <v>2.1610149286737145E-3</v>
      </c>
      <c r="U146" s="84">
        <f>R146/'סכום נכסי הקרן'!$C$42</f>
        <v>5.9081756660415898E-4</v>
      </c>
    </row>
    <row r="147" spans="2:21">
      <c r="B147" s="76" t="s">
        <v>479</v>
      </c>
      <c r="C147" s="73">
        <v>1182989</v>
      </c>
      <c r="D147" s="86" t="s">
        <v>113</v>
      </c>
      <c r="E147" s="86" t="s">
        <v>27</v>
      </c>
      <c r="F147" s="73" t="s">
        <v>480</v>
      </c>
      <c r="G147" s="86" t="s">
        <v>481</v>
      </c>
      <c r="H147" s="73" t="s">
        <v>482</v>
      </c>
      <c r="I147" s="73" t="s">
        <v>299</v>
      </c>
      <c r="J147" s="73"/>
      <c r="K147" s="83">
        <v>4.2199999999984898</v>
      </c>
      <c r="L147" s="86" t="s">
        <v>122</v>
      </c>
      <c r="M147" s="87">
        <v>7.4999999999999997E-3</v>
      </c>
      <c r="N147" s="87">
        <v>4.1099999999979202E-2</v>
      </c>
      <c r="O147" s="83">
        <v>797278.69553400006</v>
      </c>
      <c r="P147" s="85">
        <v>94.68</v>
      </c>
      <c r="Q147" s="73"/>
      <c r="R147" s="83">
        <v>754.86348978700016</v>
      </c>
      <c r="S147" s="84">
        <v>5.1806363622032819E-4</v>
      </c>
      <c r="T147" s="84">
        <f t="shared" si="2"/>
        <v>1.0542102573194028E-2</v>
      </c>
      <c r="U147" s="84">
        <f>R147/'סכום נכסי הקרן'!$C$42</f>
        <v>2.882191745435349E-3</v>
      </c>
    </row>
    <row r="148" spans="2:21">
      <c r="B148" s="76" t="s">
        <v>483</v>
      </c>
      <c r="C148" s="73">
        <v>1199579</v>
      </c>
      <c r="D148" s="86" t="s">
        <v>113</v>
      </c>
      <c r="E148" s="86" t="s">
        <v>27</v>
      </c>
      <c r="F148" s="73" t="s">
        <v>480</v>
      </c>
      <c r="G148" s="86" t="s">
        <v>481</v>
      </c>
      <c r="H148" s="73" t="s">
        <v>482</v>
      </c>
      <c r="I148" s="73" t="s">
        <v>299</v>
      </c>
      <c r="J148" s="73"/>
      <c r="K148" s="83">
        <v>6.2599999999981772</v>
      </c>
      <c r="L148" s="86" t="s">
        <v>122</v>
      </c>
      <c r="M148" s="87">
        <v>4.0800000000000003E-2</v>
      </c>
      <c r="N148" s="87">
        <v>4.3699999999961152E-2</v>
      </c>
      <c r="O148" s="83">
        <v>210247.11702400004</v>
      </c>
      <c r="P148" s="85">
        <v>99.17</v>
      </c>
      <c r="Q148" s="73"/>
      <c r="R148" s="83">
        <v>208.50206771300003</v>
      </c>
      <c r="S148" s="84">
        <v>6.0070604864000013E-4</v>
      </c>
      <c r="T148" s="84">
        <f t="shared" si="2"/>
        <v>2.9118512344181819E-3</v>
      </c>
      <c r="U148" s="84">
        <f>R148/'סכום נכסי הקרן'!$C$42</f>
        <v>7.9609485237944005E-4</v>
      </c>
    </row>
    <row r="149" spans="2:21">
      <c r="B149" s="76" t="s">
        <v>484</v>
      </c>
      <c r="C149" s="73">
        <v>1260769</v>
      </c>
      <c r="D149" s="86" t="s">
        <v>113</v>
      </c>
      <c r="E149" s="86" t="s">
        <v>27</v>
      </c>
      <c r="F149" s="73" t="s">
        <v>485</v>
      </c>
      <c r="G149" s="86" t="s">
        <v>473</v>
      </c>
      <c r="H149" s="73" t="s">
        <v>474</v>
      </c>
      <c r="I149" s="73" t="s">
        <v>120</v>
      </c>
      <c r="J149" s="73"/>
      <c r="K149" s="83">
        <v>3.3199999999976857</v>
      </c>
      <c r="L149" s="86" t="s">
        <v>122</v>
      </c>
      <c r="M149" s="87">
        <v>1.3300000000000001E-2</v>
      </c>
      <c r="N149" s="87">
        <v>3.6400000000001924E-2</v>
      </c>
      <c r="O149" s="83">
        <v>199349.04281600003</v>
      </c>
      <c r="P149" s="85">
        <v>103.34</v>
      </c>
      <c r="Q149" s="83">
        <v>1.4770249520000005</v>
      </c>
      <c r="R149" s="83">
        <v>207.48432598900007</v>
      </c>
      <c r="S149" s="84">
        <v>6.0777147200000007E-4</v>
      </c>
      <c r="T149" s="84">
        <f t="shared" si="2"/>
        <v>2.8976378861868949E-3</v>
      </c>
      <c r="U149" s="84">
        <f>R149/'סכום נכסי הקרן'!$C$42</f>
        <v>7.9220894872191177E-4</v>
      </c>
    </row>
    <row r="150" spans="2:21">
      <c r="B150" s="76" t="s">
        <v>486</v>
      </c>
      <c r="C150" s="73">
        <v>6120224</v>
      </c>
      <c r="D150" s="86" t="s">
        <v>113</v>
      </c>
      <c r="E150" s="86" t="s">
        <v>27</v>
      </c>
      <c r="F150" s="73" t="s">
        <v>487</v>
      </c>
      <c r="G150" s="86" t="s">
        <v>302</v>
      </c>
      <c r="H150" s="73" t="s">
        <v>482</v>
      </c>
      <c r="I150" s="73" t="s">
        <v>299</v>
      </c>
      <c r="J150" s="73"/>
      <c r="K150" s="83">
        <v>3.5200000000561733</v>
      </c>
      <c r="L150" s="86" t="s">
        <v>122</v>
      </c>
      <c r="M150" s="87">
        <v>1.8000000000000002E-2</v>
      </c>
      <c r="N150" s="87">
        <v>3.3200000000313909E-2</v>
      </c>
      <c r="O150" s="83">
        <v>22602.602196000003</v>
      </c>
      <c r="P150" s="85">
        <v>106.61</v>
      </c>
      <c r="Q150" s="83">
        <v>0.11422930500000002</v>
      </c>
      <c r="R150" s="83">
        <v>24.210863532000005</v>
      </c>
      <c r="S150" s="84">
        <v>2.6971498590651455E-5</v>
      </c>
      <c r="T150" s="84">
        <f t="shared" si="2"/>
        <v>3.3811862700097722E-4</v>
      </c>
      <c r="U150" s="84">
        <f>R150/'סכום נכסי הקרן'!$C$42</f>
        <v>9.2441020086270231E-5</v>
      </c>
    </row>
    <row r="151" spans="2:21">
      <c r="B151" s="76" t="s">
        <v>488</v>
      </c>
      <c r="C151" s="73">
        <v>1193630</v>
      </c>
      <c r="D151" s="86" t="s">
        <v>113</v>
      </c>
      <c r="E151" s="86" t="s">
        <v>27</v>
      </c>
      <c r="F151" s="73" t="s">
        <v>489</v>
      </c>
      <c r="G151" s="86" t="s">
        <v>302</v>
      </c>
      <c r="H151" s="73" t="s">
        <v>482</v>
      </c>
      <c r="I151" s="73" t="s">
        <v>299</v>
      </c>
      <c r="J151" s="73"/>
      <c r="K151" s="83">
        <v>4.7400000000029792</v>
      </c>
      <c r="L151" s="86" t="s">
        <v>122</v>
      </c>
      <c r="M151" s="87">
        <v>3.6200000000000003E-2</v>
      </c>
      <c r="N151" s="87">
        <v>4.5100000000018785E-2</v>
      </c>
      <c r="O151" s="83">
        <v>620270.01514400006</v>
      </c>
      <c r="P151" s="85">
        <v>99.56</v>
      </c>
      <c r="Q151" s="73"/>
      <c r="R151" s="83">
        <v>617.54079928400006</v>
      </c>
      <c r="S151" s="84">
        <v>3.4901537044702765E-4</v>
      </c>
      <c r="T151" s="84">
        <f t="shared" si="2"/>
        <v>8.6243122594538649E-3</v>
      </c>
      <c r="U151" s="84">
        <f>R151/'סכום נכסי הקרן'!$C$42</f>
        <v>2.357871347928244E-3</v>
      </c>
    </row>
    <row r="152" spans="2:21">
      <c r="B152" s="76" t="s">
        <v>490</v>
      </c>
      <c r="C152" s="73">
        <v>1166057</v>
      </c>
      <c r="D152" s="86" t="s">
        <v>113</v>
      </c>
      <c r="E152" s="86" t="s">
        <v>27</v>
      </c>
      <c r="F152" s="73" t="s">
        <v>491</v>
      </c>
      <c r="G152" s="86" t="s">
        <v>309</v>
      </c>
      <c r="H152" s="73" t="s">
        <v>492</v>
      </c>
      <c r="I152" s="73" t="s">
        <v>299</v>
      </c>
      <c r="J152" s="73"/>
      <c r="K152" s="83">
        <v>3.5699999999983318</v>
      </c>
      <c r="L152" s="86" t="s">
        <v>122</v>
      </c>
      <c r="M152" s="87">
        <v>2.75E-2</v>
      </c>
      <c r="N152" s="87">
        <v>3.9599999999977757E-2</v>
      </c>
      <c r="O152" s="83">
        <v>410286.35098900006</v>
      </c>
      <c r="P152" s="85">
        <v>106.24</v>
      </c>
      <c r="Q152" s="83">
        <v>13.677978969000002</v>
      </c>
      <c r="R152" s="83">
        <v>449.56619827500003</v>
      </c>
      <c r="S152" s="84">
        <v>4.691344132293101E-4</v>
      </c>
      <c r="T152" s="84">
        <f t="shared" si="2"/>
        <v>6.2784503950419476E-3</v>
      </c>
      <c r="U152" s="84">
        <f>R152/'סכום נכסי הקרן'!$C$42</f>
        <v>1.7165169639620195E-3</v>
      </c>
    </row>
    <row r="153" spans="2:21">
      <c r="B153" s="76" t="s">
        <v>493</v>
      </c>
      <c r="C153" s="73">
        <v>1260603</v>
      </c>
      <c r="D153" s="86" t="s">
        <v>113</v>
      </c>
      <c r="E153" s="86" t="s">
        <v>27</v>
      </c>
      <c r="F153" s="73" t="s">
        <v>485</v>
      </c>
      <c r="G153" s="86" t="s">
        <v>473</v>
      </c>
      <c r="H153" s="73" t="s">
        <v>494</v>
      </c>
      <c r="I153" s="73" t="s">
        <v>120</v>
      </c>
      <c r="J153" s="73"/>
      <c r="K153" s="83">
        <v>2.4000000000032151</v>
      </c>
      <c r="L153" s="86" t="s">
        <v>122</v>
      </c>
      <c r="M153" s="87">
        <v>0.04</v>
      </c>
      <c r="N153" s="87">
        <v>7.3700000000110913E-2</v>
      </c>
      <c r="O153" s="83">
        <v>299284.16633700003</v>
      </c>
      <c r="P153" s="85">
        <v>103.93</v>
      </c>
      <c r="Q153" s="73"/>
      <c r="R153" s="83">
        <v>311.04604421500005</v>
      </c>
      <c r="S153" s="84">
        <v>1.1530877093580405E-4</v>
      </c>
      <c r="T153" s="84">
        <f t="shared" si="2"/>
        <v>4.343936814358359E-3</v>
      </c>
      <c r="U153" s="84">
        <f>R153/'סכום נכסי הקרן'!$C$42</f>
        <v>1.1876244555684571E-3</v>
      </c>
    </row>
    <row r="154" spans="2:21">
      <c r="B154" s="76" t="s">
        <v>495</v>
      </c>
      <c r="C154" s="73">
        <v>1260652</v>
      </c>
      <c r="D154" s="86" t="s">
        <v>113</v>
      </c>
      <c r="E154" s="86" t="s">
        <v>27</v>
      </c>
      <c r="F154" s="73" t="s">
        <v>485</v>
      </c>
      <c r="G154" s="86" t="s">
        <v>473</v>
      </c>
      <c r="H154" s="73" t="s">
        <v>494</v>
      </c>
      <c r="I154" s="73" t="s">
        <v>120</v>
      </c>
      <c r="J154" s="73"/>
      <c r="K154" s="83">
        <v>3.079999999995755</v>
      </c>
      <c r="L154" s="86" t="s">
        <v>122</v>
      </c>
      <c r="M154" s="87">
        <v>3.2799999999999996E-2</v>
      </c>
      <c r="N154" s="87">
        <v>7.6599999999880874E-2</v>
      </c>
      <c r="O154" s="83">
        <v>292460.71649900003</v>
      </c>
      <c r="P154" s="85">
        <v>99.89</v>
      </c>
      <c r="Q154" s="73"/>
      <c r="R154" s="83">
        <v>292.13902302800011</v>
      </c>
      <c r="S154" s="84">
        <v>2.08280018088398E-4</v>
      </c>
      <c r="T154" s="84">
        <f t="shared" si="2"/>
        <v>4.0798893946545024E-3</v>
      </c>
      <c r="U154" s="84">
        <f>R154/'סכום נכסי הקרן'!$C$42</f>
        <v>1.1154343693698004E-3</v>
      </c>
    </row>
    <row r="155" spans="2:21">
      <c r="B155" s="76" t="s">
        <v>496</v>
      </c>
      <c r="C155" s="73">
        <v>1260736</v>
      </c>
      <c r="D155" s="86" t="s">
        <v>113</v>
      </c>
      <c r="E155" s="86" t="s">
        <v>27</v>
      </c>
      <c r="F155" s="73" t="s">
        <v>485</v>
      </c>
      <c r="G155" s="86" t="s">
        <v>473</v>
      </c>
      <c r="H155" s="73" t="s">
        <v>494</v>
      </c>
      <c r="I155" s="73" t="s">
        <v>120</v>
      </c>
      <c r="J155" s="73"/>
      <c r="K155" s="83">
        <v>4.9399999999951394</v>
      </c>
      <c r="L155" s="86" t="s">
        <v>122</v>
      </c>
      <c r="M155" s="87">
        <v>1.7899999999999999E-2</v>
      </c>
      <c r="N155" s="87">
        <v>7.1499999999959485E-2</v>
      </c>
      <c r="O155" s="83">
        <v>111379.01200999999</v>
      </c>
      <c r="P155" s="85">
        <v>85.02</v>
      </c>
      <c r="Q155" s="83">
        <v>28.733272438000004</v>
      </c>
      <c r="R155" s="83">
        <v>123.42770849000001</v>
      </c>
      <c r="S155" s="84">
        <v>1.6552080437788719E-4</v>
      </c>
      <c r="T155" s="84">
        <f t="shared" si="2"/>
        <v>1.7237389023054056E-3</v>
      </c>
      <c r="U155" s="84">
        <f>R155/'סכום נכסי הקרן'!$C$42</f>
        <v>4.712670931644321E-4</v>
      </c>
    </row>
    <row r="156" spans="2:21">
      <c r="B156" s="76" t="s">
        <v>497</v>
      </c>
      <c r="C156" s="73">
        <v>1191519</v>
      </c>
      <c r="D156" s="86" t="s">
        <v>113</v>
      </c>
      <c r="E156" s="86" t="s">
        <v>27</v>
      </c>
      <c r="F156" s="73" t="s">
        <v>487</v>
      </c>
      <c r="G156" s="86" t="s">
        <v>302</v>
      </c>
      <c r="H156" s="73" t="s">
        <v>492</v>
      </c>
      <c r="I156" s="73" t="s">
        <v>299</v>
      </c>
      <c r="J156" s="73"/>
      <c r="K156" s="83">
        <v>3.020000000008312</v>
      </c>
      <c r="L156" s="86" t="s">
        <v>122</v>
      </c>
      <c r="M156" s="87">
        <v>3.6499999999999998E-2</v>
      </c>
      <c r="N156" s="87">
        <v>4.7700000000163049E-2</v>
      </c>
      <c r="O156" s="83">
        <v>123872.69262500001</v>
      </c>
      <c r="P156" s="85">
        <v>101</v>
      </c>
      <c r="Q156" s="73"/>
      <c r="R156" s="83">
        <v>125.11141564800002</v>
      </c>
      <c r="S156" s="84">
        <v>6.9459505335374406E-4</v>
      </c>
      <c r="T156" s="84">
        <f t="shared" si="2"/>
        <v>1.7472528406571803E-3</v>
      </c>
      <c r="U156" s="84">
        <f>R156/'סכום נכסי הקרן'!$C$42</f>
        <v>4.7769576131195021E-4</v>
      </c>
    </row>
    <row r="157" spans="2:21">
      <c r="B157" s="76" t="s">
        <v>498</v>
      </c>
      <c r="C157" s="73">
        <v>6120323</v>
      </c>
      <c r="D157" s="86" t="s">
        <v>113</v>
      </c>
      <c r="E157" s="86" t="s">
        <v>27</v>
      </c>
      <c r="F157" s="73" t="s">
        <v>487</v>
      </c>
      <c r="G157" s="86" t="s">
        <v>302</v>
      </c>
      <c r="H157" s="73" t="s">
        <v>492</v>
      </c>
      <c r="I157" s="73" t="s">
        <v>299</v>
      </c>
      <c r="J157" s="73"/>
      <c r="K157" s="83">
        <v>2.7699999999964633</v>
      </c>
      <c r="L157" s="86" t="s">
        <v>122</v>
      </c>
      <c r="M157" s="87">
        <v>3.3000000000000002E-2</v>
      </c>
      <c r="N157" s="87">
        <v>4.7799999999946954E-2</v>
      </c>
      <c r="O157" s="83">
        <v>378092.82733600005</v>
      </c>
      <c r="P157" s="85">
        <v>107.69</v>
      </c>
      <c r="Q157" s="73"/>
      <c r="R157" s="83">
        <v>407.16815087200007</v>
      </c>
      <c r="S157" s="84">
        <v>5.9882233175481562E-4</v>
      </c>
      <c r="T157" s="84">
        <f t="shared" si="2"/>
        <v>5.6863372902583413E-3</v>
      </c>
      <c r="U157" s="84">
        <f>R157/'סכום נכסי הקרן'!$C$42</f>
        <v>1.5546343137864439E-3</v>
      </c>
    </row>
    <row r="158" spans="2:21">
      <c r="B158" s="76" t="s">
        <v>499</v>
      </c>
      <c r="C158" s="73">
        <v>1168350</v>
      </c>
      <c r="D158" s="86" t="s">
        <v>113</v>
      </c>
      <c r="E158" s="86" t="s">
        <v>27</v>
      </c>
      <c r="F158" s="73" t="s">
        <v>500</v>
      </c>
      <c r="G158" s="86" t="s">
        <v>302</v>
      </c>
      <c r="H158" s="73" t="s">
        <v>492</v>
      </c>
      <c r="I158" s="73" t="s">
        <v>299</v>
      </c>
      <c r="J158" s="73"/>
      <c r="K158" s="83">
        <v>2.2499999999974101</v>
      </c>
      <c r="L158" s="86" t="s">
        <v>122</v>
      </c>
      <c r="M158" s="87">
        <v>1E-3</v>
      </c>
      <c r="N158" s="87">
        <v>3.3299999999954415E-2</v>
      </c>
      <c r="O158" s="83">
        <v>372570.25884400005</v>
      </c>
      <c r="P158" s="85">
        <v>103.63</v>
      </c>
      <c r="Q158" s="73"/>
      <c r="R158" s="83">
        <v>386.09454707200007</v>
      </c>
      <c r="S158" s="84">
        <v>6.5789101171443212E-4</v>
      </c>
      <c r="T158" s="84">
        <f t="shared" si="2"/>
        <v>5.3920322988894537E-3</v>
      </c>
      <c r="U158" s="84">
        <f>R158/'סכום נכסי הקרן'!$C$42</f>
        <v>1.4741718623091926E-3</v>
      </c>
    </row>
    <row r="159" spans="2:21">
      <c r="B159" s="76" t="s">
        <v>501</v>
      </c>
      <c r="C159" s="73">
        <v>1175975</v>
      </c>
      <c r="D159" s="86" t="s">
        <v>113</v>
      </c>
      <c r="E159" s="86" t="s">
        <v>27</v>
      </c>
      <c r="F159" s="73" t="s">
        <v>500</v>
      </c>
      <c r="G159" s="86" t="s">
        <v>302</v>
      </c>
      <c r="H159" s="73" t="s">
        <v>492</v>
      </c>
      <c r="I159" s="73" t="s">
        <v>299</v>
      </c>
      <c r="J159" s="73"/>
      <c r="K159" s="83">
        <v>4.9700000000001037</v>
      </c>
      <c r="L159" s="86" t="s">
        <v>122</v>
      </c>
      <c r="M159" s="87">
        <v>3.0000000000000001E-3</v>
      </c>
      <c r="N159" s="87">
        <v>4.0199999999964861E-2</v>
      </c>
      <c r="O159" s="83">
        <v>210105.55303000004</v>
      </c>
      <c r="P159" s="85">
        <v>91.94</v>
      </c>
      <c r="Q159" s="83">
        <v>0.34731443100000003</v>
      </c>
      <c r="R159" s="83">
        <v>193.51836043400004</v>
      </c>
      <c r="S159" s="84">
        <v>5.1585722605783542E-4</v>
      </c>
      <c r="T159" s="84">
        <f t="shared" si="2"/>
        <v>2.7025951487827469E-3</v>
      </c>
      <c r="U159" s="84">
        <f>R159/'סכום נכסי הקרן'!$C$42</f>
        <v>7.3888461765509394E-4</v>
      </c>
    </row>
    <row r="160" spans="2:21">
      <c r="B160" s="76" t="s">
        <v>502</v>
      </c>
      <c r="C160" s="73">
        <v>1185834</v>
      </c>
      <c r="D160" s="86" t="s">
        <v>113</v>
      </c>
      <c r="E160" s="86" t="s">
        <v>27</v>
      </c>
      <c r="F160" s="73" t="s">
        <v>500</v>
      </c>
      <c r="G160" s="86" t="s">
        <v>302</v>
      </c>
      <c r="H160" s="73" t="s">
        <v>492</v>
      </c>
      <c r="I160" s="73" t="s">
        <v>299</v>
      </c>
      <c r="J160" s="73"/>
      <c r="K160" s="83">
        <v>3.4899999999998963</v>
      </c>
      <c r="L160" s="86" t="s">
        <v>122</v>
      </c>
      <c r="M160" s="87">
        <v>3.0000000000000001E-3</v>
      </c>
      <c r="N160" s="87">
        <v>3.9599999999995854E-2</v>
      </c>
      <c r="O160" s="83">
        <v>305161.38410800009</v>
      </c>
      <c r="P160" s="85">
        <v>94.81</v>
      </c>
      <c r="Q160" s="83">
        <v>0.49177414500000011</v>
      </c>
      <c r="R160" s="83">
        <v>289.81528264700006</v>
      </c>
      <c r="S160" s="84">
        <v>6.0000272140778624E-4</v>
      </c>
      <c r="T160" s="84">
        <f t="shared" si="2"/>
        <v>4.0474370244161593E-3</v>
      </c>
      <c r="U160" s="84">
        <f>R160/'סכום נכסי הקרן'!$C$42</f>
        <v>1.1065619501373601E-3</v>
      </c>
    </row>
    <row r="161" spans="2:21">
      <c r="B161" s="76" t="s">
        <v>503</v>
      </c>
      <c r="C161" s="73">
        <v>1192129</v>
      </c>
      <c r="D161" s="86" t="s">
        <v>113</v>
      </c>
      <c r="E161" s="86" t="s">
        <v>27</v>
      </c>
      <c r="F161" s="73" t="s">
        <v>500</v>
      </c>
      <c r="G161" s="86" t="s">
        <v>302</v>
      </c>
      <c r="H161" s="73" t="s">
        <v>492</v>
      </c>
      <c r="I161" s="73" t="s">
        <v>299</v>
      </c>
      <c r="J161" s="73"/>
      <c r="K161" s="83">
        <v>2.9899999999938598</v>
      </c>
      <c r="L161" s="86" t="s">
        <v>122</v>
      </c>
      <c r="M161" s="87">
        <v>3.0000000000000001E-3</v>
      </c>
      <c r="N161" s="87">
        <v>3.9599999999846036E-2</v>
      </c>
      <c r="O161" s="83">
        <v>117460.42341600003</v>
      </c>
      <c r="P161" s="85">
        <v>92.74</v>
      </c>
      <c r="Q161" s="83">
        <v>0.18190818300000003</v>
      </c>
      <c r="R161" s="83">
        <v>109.11470543300001</v>
      </c>
      <c r="S161" s="84">
        <v>4.3547407932376835E-4</v>
      </c>
      <c r="T161" s="84">
        <f t="shared" si="2"/>
        <v>1.5238495866890017E-3</v>
      </c>
      <c r="U161" s="84">
        <f>R161/'סכום נכסי הקרן'!$C$42</f>
        <v>4.1661771639444603E-4</v>
      </c>
    </row>
    <row r="162" spans="2:21">
      <c r="B162" s="76" t="s">
        <v>504</v>
      </c>
      <c r="C162" s="73">
        <v>1188192</v>
      </c>
      <c r="D162" s="86" t="s">
        <v>113</v>
      </c>
      <c r="E162" s="86" t="s">
        <v>27</v>
      </c>
      <c r="F162" s="73" t="s">
        <v>505</v>
      </c>
      <c r="G162" s="86" t="s">
        <v>506</v>
      </c>
      <c r="H162" s="73" t="s">
        <v>494</v>
      </c>
      <c r="I162" s="73" t="s">
        <v>120</v>
      </c>
      <c r="J162" s="73"/>
      <c r="K162" s="83">
        <v>4.0400000000071801</v>
      </c>
      <c r="L162" s="86" t="s">
        <v>122</v>
      </c>
      <c r="M162" s="87">
        <v>3.2500000000000001E-2</v>
      </c>
      <c r="N162" s="87">
        <v>4.7400000000065161E-2</v>
      </c>
      <c r="O162" s="83">
        <v>150552.03926500003</v>
      </c>
      <c r="P162" s="85">
        <v>99.9</v>
      </c>
      <c r="Q162" s="73"/>
      <c r="R162" s="83">
        <v>150.40147942300004</v>
      </c>
      <c r="S162" s="84">
        <v>5.7904630486538473E-4</v>
      </c>
      <c r="T162" s="84">
        <f t="shared" si="2"/>
        <v>2.1004431194371199E-3</v>
      </c>
      <c r="U162" s="84">
        <f>R162/'סכום נכסי הקרן'!$C$42</f>
        <v>5.7425734369078026E-4</v>
      </c>
    </row>
    <row r="163" spans="2:21">
      <c r="B163" s="76" t="s">
        <v>511</v>
      </c>
      <c r="C163" s="73">
        <v>3660156</v>
      </c>
      <c r="D163" s="86" t="s">
        <v>113</v>
      </c>
      <c r="E163" s="86" t="s">
        <v>27</v>
      </c>
      <c r="F163" s="73" t="s">
        <v>512</v>
      </c>
      <c r="G163" s="86" t="s">
        <v>302</v>
      </c>
      <c r="H163" s="73" t="s">
        <v>510</v>
      </c>
      <c r="I163" s="73"/>
      <c r="J163" s="73"/>
      <c r="K163" s="83">
        <v>3.2500000000023905</v>
      </c>
      <c r="L163" s="86" t="s">
        <v>122</v>
      </c>
      <c r="M163" s="87">
        <v>1.9E-2</v>
      </c>
      <c r="N163" s="87">
        <v>3.550000000001434E-2</v>
      </c>
      <c r="O163" s="83">
        <v>301533.79480000003</v>
      </c>
      <c r="P163" s="85">
        <v>101.4</v>
      </c>
      <c r="Q163" s="83">
        <v>8.0112514940000015</v>
      </c>
      <c r="R163" s="83">
        <v>313.76651942100005</v>
      </c>
      <c r="S163" s="84">
        <v>5.7149909138613753E-4</v>
      </c>
      <c r="T163" s="84">
        <f t="shared" si="2"/>
        <v>4.3819298144934906E-3</v>
      </c>
      <c r="U163" s="84">
        <f>R163/'סכום נכסי הקרן'!$C$42</f>
        <v>1.1980116729772726E-3</v>
      </c>
    </row>
    <row r="164" spans="2:21">
      <c r="B164" s="76" t="s">
        <v>513</v>
      </c>
      <c r="C164" s="73">
        <v>1169531</v>
      </c>
      <c r="D164" s="86" t="s">
        <v>113</v>
      </c>
      <c r="E164" s="86" t="s">
        <v>27</v>
      </c>
      <c r="F164" s="73" t="s">
        <v>514</v>
      </c>
      <c r="G164" s="86" t="s">
        <v>309</v>
      </c>
      <c r="H164" s="73" t="s">
        <v>510</v>
      </c>
      <c r="I164" s="73"/>
      <c r="J164" s="73"/>
      <c r="K164" s="83">
        <v>2.3600000000002721</v>
      </c>
      <c r="L164" s="86" t="s">
        <v>122</v>
      </c>
      <c r="M164" s="87">
        <v>1.6399999999999998E-2</v>
      </c>
      <c r="N164" s="87">
        <v>3.6500000000040826E-2</v>
      </c>
      <c r="O164" s="83">
        <v>132499.54384400003</v>
      </c>
      <c r="P164" s="85">
        <v>106.4</v>
      </c>
      <c r="Q164" s="83">
        <v>5.9911990760000009</v>
      </c>
      <c r="R164" s="83">
        <v>146.97071373600002</v>
      </c>
      <c r="S164" s="84">
        <v>5.4128038181509776E-4</v>
      </c>
      <c r="T164" s="84">
        <f t="shared" si="2"/>
        <v>2.0525305044195967E-3</v>
      </c>
      <c r="U164" s="84">
        <f>R164/'סכום נכסי הקרן'!$C$42</f>
        <v>5.6115812154349583E-4</v>
      </c>
    </row>
    <row r="165" spans="2:21">
      <c r="B165" s="76" t="s">
        <v>515</v>
      </c>
      <c r="C165" s="73">
        <v>1179340</v>
      </c>
      <c r="D165" s="86" t="s">
        <v>113</v>
      </c>
      <c r="E165" s="86" t="s">
        <v>27</v>
      </c>
      <c r="F165" s="73" t="s">
        <v>516</v>
      </c>
      <c r="G165" s="86" t="s">
        <v>517</v>
      </c>
      <c r="H165" s="73" t="s">
        <v>510</v>
      </c>
      <c r="I165" s="73"/>
      <c r="J165" s="73"/>
      <c r="K165" s="83">
        <v>3.0099999999974441</v>
      </c>
      <c r="L165" s="86" t="s">
        <v>122</v>
      </c>
      <c r="M165" s="87">
        <v>1.4800000000000001E-2</v>
      </c>
      <c r="N165" s="87">
        <v>4.729999999996215E-2</v>
      </c>
      <c r="O165" s="83">
        <v>620768.92438900017</v>
      </c>
      <c r="P165" s="85">
        <v>99.6</v>
      </c>
      <c r="Q165" s="73"/>
      <c r="R165" s="83">
        <v>618.28583575800019</v>
      </c>
      <c r="S165" s="84">
        <v>7.1327785204948404E-4</v>
      </c>
      <c r="T165" s="84">
        <f t="shared" si="2"/>
        <v>8.6347171221024706E-3</v>
      </c>
      <c r="U165" s="84">
        <f>R165/'סכום נכסי הקרן'!$C$42</f>
        <v>2.3607160185269206E-3</v>
      </c>
    </row>
    <row r="166" spans="2:21">
      <c r="B166" s="76" t="s">
        <v>518</v>
      </c>
      <c r="C166" s="73">
        <v>1113034</v>
      </c>
      <c r="D166" s="86" t="s">
        <v>113</v>
      </c>
      <c r="E166" s="86" t="s">
        <v>27</v>
      </c>
      <c r="F166" s="73" t="s">
        <v>519</v>
      </c>
      <c r="G166" s="86" t="s">
        <v>442</v>
      </c>
      <c r="H166" s="73" t="s">
        <v>510</v>
      </c>
      <c r="I166" s="73"/>
      <c r="J166" s="73"/>
      <c r="K166" s="83">
        <v>1.26</v>
      </c>
      <c r="L166" s="86" t="s">
        <v>122</v>
      </c>
      <c r="M166" s="87">
        <v>4.9000000000000002E-2</v>
      </c>
      <c r="N166" s="108">
        <v>0</v>
      </c>
      <c r="O166" s="83">
        <v>102798.15782000002</v>
      </c>
      <c r="P166" s="85">
        <v>22.6</v>
      </c>
      <c r="Q166" s="73"/>
      <c r="R166" s="83">
        <v>23.232387593000006</v>
      </c>
      <c r="S166" s="84">
        <v>2.2635522672392416E-4</v>
      </c>
      <c r="T166" s="84">
        <f t="shared" si="2"/>
        <v>3.2445364802941381E-4</v>
      </c>
      <c r="U166" s="84">
        <f>R166/'סכום נכסי הקרן'!$C$42</f>
        <v>8.8705039590924423E-5</v>
      </c>
    </row>
    <row r="167" spans="2:21">
      <c r="B167" s="72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83"/>
      <c r="P167" s="85"/>
      <c r="Q167" s="73"/>
      <c r="R167" s="73"/>
      <c r="S167" s="73"/>
      <c r="T167" s="84"/>
      <c r="U167" s="73"/>
    </row>
    <row r="168" spans="2:21">
      <c r="B168" s="92" t="s">
        <v>44</v>
      </c>
      <c r="C168" s="71"/>
      <c r="D168" s="71"/>
      <c r="E168" s="71"/>
      <c r="F168" s="71"/>
      <c r="G168" s="71"/>
      <c r="H168" s="71"/>
      <c r="I168" s="71"/>
      <c r="J168" s="71"/>
      <c r="K168" s="80">
        <v>3.9942402264912471</v>
      </c>
      <c r="L168" s="71"/>
      <c r="M168" s="71"/>
      <c r="N168" s="94">
        <v>5.9627585020110091E-2</v>
      </c>
      <c r="O168" s="80"/>
      <c r="P168" s="82"/>
      <c r="Q168" s="80">
        <v>46.336266802000011</v>
      </c>
      <c r="R168" s="80">
        <v>10562.459251484997</v>
      </c>
      <c r="S168" s="71"/>
      <c r="T168" s="81">
        <f t="shared" si="2"/>
        <v>0.14751081534723162</v>
      </c>
      <c r="U168" s="81">
        <f>R168/'סכום נכסי הקרן'!$C$42</f>
        <v>4.0329189685299791E-2</v>
      </c>
    </row>
    <row r="169" spans="2:21">
      <c r="B169" s="76" t="s">
        <v>520</v>
      </c>
      <c r="C169" s="73">
        <v>7480163</v>
      </c>
      <c r="D169" s="86" t="s">
        <v>113</v>
      </c>
      <c r="E169" s="86" t="s">
        <v>27</v>
      </c>
      <c r="F169" s="73" t="s">
        <v>407</v>
      </c>
      <c r="G169" s="86" t="s">
        <v>290</v>
      </c>
      <c r="H169" s="73" t="s">
        <v>291</v>
      </c>
      <c r="I169" s="73" t="s">
        <v>120</v>
      </c>
      <c r="J169" s="73"/>
      <c r="K169" s="85">
        <v>3.3099999397283359</v>
      </c>
      <c r="L169" s="86" t="s">
        <v>122</v>
      </c>
      <c r="M169" s="87">
        <v>2.6800000000000001E-2</v>
      </c>
      <c r="N169" s="87">
        <v>4.9901362619483421E-2</v>
      </c>
      <c r="O169" s="83">
        <v>1.0370000000000001E-2</v>
      </c>
      <c r="P169" s="85">
        <v>94.81</v>
      </c>
      <c r="Q169" s="73"/>
      <c r="R169" s="83">
        <v>9.8340000000000027E-6</v>
      </c>
      <c r="S169" s="84">
        <v>3.9738625060571993E-12</v>
      </c>
      <c r="T169" s="84">
        <f t="shared" si="2"/>
        <v>1.3733746314057785E-10</v>
      </c>
      <c r="U169" s="84">
        <f>R169/'סכום נכסי הקרן'!$C$42</f>
        <v>3.754781362204828E-11</v>
      </c>
    </row>
    <row r="170" spans="2:21">
      <c r="B170" s="76" t="s">
        <v>521</v>
      </c>
      <c r="C170" s="73">
        <v>6620488</v>
      </c>
      <c r="D170" s="86" t="s">
        <v>113</v>
      </c>
      <c r="E170" s="86" t="s">
        <v>27</v>
      </c>
      <c r="F170" s="73" t="s">
        <v>304</v>
      </c>
      <c r="G170" s="86" t="s">
        <v>290</v>
      </c>
      <c r="H170" s="73" t="s">
        <v>291</v>
      </c>
      <c r="I170" s="73" t="s">
        <v>120</v>
      </c>
      <c r="J170" s="73"/>
      <c r="K170" s="85">
        <v>3.73</v>
      </c>
      <c r="L170" s="86" t="s">
        <v>122</v>
      </c>
      <c r="M170" s="87">
        <v>2.5000000000000001E-2</v>
      </c>
      <c r="N170" s="87">
        <v>4.9802842732691428E-2</v>
      </c>
      <c r="O170" s="83">
        <v>2.2960000000000003E-3</v>
      </c>
      <c r="P170" s="85">
        <v>93.11</v>
      </c>
      <c r="Q170" s="73"/>
      <c r="R170" s="83">
        <v>2.1810000000000008E-6</v>
      </c>
      <c r="S170" s="84">
        <v>7.738434444607573E-13</v>
      </c>
      <c r="T170" s="84">
        <f t="shared" si="2"/>
        <v>3.0458918762416138E-11</v>
      </c>
      <c r="U170" s="84">
        <f>R170/'סכום נכסי הקרן'!$C$42</f>
        <v>8.3274132102590314E-12</v>
      </c>
    </row>
    <row r="171" spans="2:21">
      <c r="B171" s="76" t="s">
        <v>522</v>
      </c>
      <c r="C171" s="73">
        <v>1133131</v>
      </c>
      <c r="D171" s="86" t="s">
        <v>113</v>
      </c>
      <c r="E171" s="86" t="s">
        <v>27</v>
      </c>
      <c r="F171" s="73" t="s">
        <v>523</v>
      </c>
      <c r="G171" s="86" t="s">
        <v>524</v>
      </c>
      <c r="H171" s="73" t="s">
        <v>298</v>
      </c>
      <c r="I171" s="73" t="s">
        <v>299</v>
      </c>
      <c r="J171" s="73"/>
      <c r="K171" s="85">
        <v>0.16999986097041689</v>
      </c>
      <c r="L171" s="86" t="s">
        <v>122</v>
      </c>
      <c r="M171" s="87">
        <v>5.7000000000000002E-2</v>
      </c>
      <c r="N171" s="87">
        <v>1.0800000000000001E-2</v>
      </c>
      <c r="O171" s="83">
        <v>2.6786000000000004E-2</v>
      </c>
      <c r="P171" s="85">
        <v>102.66</v>
      </c>
      <c r="Q171" s="73"/>
      <c r="R171" s="83">
        <v>2.7475000000000007E-5</v>
      </c>
      <c r="S171" s="84">
        <v>1.7342782009362206E-10</v>
      </c>
      <c r="T171" s="84">
        <f t="shared" si="2"/>
        <v>3.8370416918724588E-10</v>
      </c>
      <c r="U171" s="84">
        <f>R171/'סכום נכסי הקרן'!$C$42</f>
        <v>1.0490402473721542E-10</v>
      </c>
    </row>
    <row r="172" spans="2:21">
      <c r="B172" s="76" t="s">
        <v>525</v>
      </c>
      <c r="C172" s="73">
        <v>2810372</v>
      </c>
      <c r="D172" s="86" t="s">
        <v>113</v>
      </c>
      <c r="E172" s="86" t="s">
        <v>27</v>
      </c>
      <c r="F172" s="73" t="s">
        <v>526</v>
      </c>
      <c r="G172" s="86" t="s">
        <v>389</v>
      </c>
      <c r="H172" s="73" t="s">
        <v>334</v>
      </c>
      <c r="I172" s="73" t="s">
        <v>299</v>
      </c>
      <c r="J172" s="73"/>
      <c r="K172" s="85">
        <v>8.1699932942462041</v>
      </c>
      <c r="L172" s="86" t="s">
        <v>122</v>
      </c>
      <c r="M172" s="87">
        <v>2.4E-2</v>
      </c>
      <c r="N172" s="87">
        <v>5.380259697567389E-2</v>
      </c>
      <c r="O172" s="83">
        <v>1.5306000000000002E-2</v>
      </c>
      <c r="P172" s="85">
        <v>79.239999999999995</v>
      </c>
      <c r="Q172" s="73"/>
      <c r="R172" s="83">
        <v>1.2168000000000001E-5</v>
      </c>
      <c r="S172" s="84">
        <v>2.0379669542047285E-11</v>
      </c>
      <c r="T172" s="84">
        <f t="shared" si="2"/>
        <v>1.6993311485606579E-10</v>
      </c>
      <c r="U172" s="84">
        <f>R172/'סכום נכסי הקרן'!$C$42</f>
        <v>4.6459405750771141E-11</v>
      </c>
    </row>
    <row r="173" spans="2:21">
      <c r="B173" s="76" t="s">
        <v>527</v>
      </c>
      <c r="C173" s="73">
        <v>1138114</v>
      </c>
      <c r="D173" s="86" t="s">
        <v>113</v>
      </c>
      <c r="E173" s="86" t="s">
        <v>27</v>
      </c>
      <c r="F173" s="73" t="s">
        <v>328</v>
      </c>
      <c r="G173" s="86" t="s">
        <v>302</v>
      </c>
      <c r="H173" s="73" t="s">
        <v>329</v>
      </c>
      <c r="I173" s="73" t="s">
        <v>120</v>
      </c>
      <c r="J173" s="73"/>
      <c r="K173" s="85">
        <v>1.21</v>
      </c>
      <c r="L173" s="86" t="s">
        <v>122</v>
      </c>
      <c r="M173" s="87">
        <v>3.39E-2</v>
      </c>
      <c r="N173" s="87">
        <v>5.6498257839721261E-2</v>
      </c>
      <c r="O173" s="83">
        <v>5.1660000000000005E-3</v>
      </c>
      <c r="P173" s="85">
        <v>99.8</v>
      </c>
      <c r="Q173" s="73"/>
      <c r="R173" s="83">
        <v>5.1660000000000002E-6</v>
      </c>
      <c r="S173" s="84">
        <v>7.9339270662927073E-12</v>
      </c>
      <c r="T173" s="84">
        <f t="shared" si="2"/>
        <v>7.2146159709601894E-11</v>
      </c>
      <c r="U173" s="84">
        <f>R173/'סכום נכסי הקרן'!$C$42</f>
        <v>1.9724629364602539E-11</v>
      </c>
    </row>
    <row r="174" spans="2:21">
      <c r="B174" s="76" t="s">
        <v>528</v>
      </c>
      <c r="C174" s="73">
        <v>1162866</v>
      </c>
      <c r="D174" s="86" t="s">
        <v>113</v>
      </c>
      <c r="E174" s="86" t="s">
        <v>27</v>
      </c>
      <c r="F174" s="73" t="s">
        <v>328</v>
      </c>
      <c r="G174" s="86" t="s">
        <v>302</v>
      </c>
      <c r="H174" s="73" t="s">
        <v>329</v>
      </c>
      <c r="I174" s="73" t="s">
        <v>120</v>
      </c>
      <c r="J174" s="73"/>
      <c r="K174" s="85">
        <v>6.1000030551920448</v>
      </c>
      <c r="L174" s="86" t="s">
        <v>122</v>
      </c>
      <c r="M174" s="87">
        <v>2.4399999999999998E-2</v>
      </c>
      <c r="N174" s="87">
        <v>5.5599195917736211E-2</v>
      </c>
      <c r="O174" s="83">
        <v>1.5306000000000002E-2</v>
      </c>
      <c r="P174" s="85">
        <v>84.62</v>
      </c>
      <c r="Q174" s="73"/>
      <c r="R174" s="83">
        <v>1.2934000000000002E-5</v>
      </c>
      <c r="S174" s="84">
        <v>1.3933063762928549E-11</v>
      </c>
      <c r="T174" s="84">
        <f t="shared" si="2"/>
        <v>1.8063074519628162E-10</v>
      </c>
      <c r="U174" s="84">
        <f>R174/'סכום נכסי הקרן'!$C$42</f>
        <v>4.9384118505956112E-11</v>
      </c>
    </row>
    <row r="175" spans="2:21">
      <c r="B175" s="76" t="s">
        <v>529</v>
      </c>
      <c r="C175" s="73">
        <v>7590151</v>
      </c>
      <c r="D175" s="86" t="s">
        <v>113</v>
      </c>
      <c r="E175" s="86" t="s">
        <v>27</v>
      </c>
      <c r="F175" s="73" t="s">
        <v>342</v>
      </c>
      <c r="G175" s="86" t="s">
        <v>302</v>
      </c>
      <c r="H175" s="73" t="s">
        <v>334</v>
      </c>
      <c r="I175" s="73" t="s">
        <v>299</v>
      </c>
      <c r="J175" s="73"/>
      <c r="K175" s="83">
        <v>5.790000000002439</v>
      </c>
      <c r="L175" s="86" t="s">
        <v>122</v>
      </c>
      <c r="M175" s="87">
        <v>2.5499999999999998E-2</v>
      </c>
      <c r="N175" s="87">
        <v>5.5500000000025231E-2</v>
      </c>
      <c r="O175" s="83">
        <v>560034.64503700007</v>
      </c>
      <c r="P175" s="85">
        <v>84.91</v>
      </c>
      <c r="Q175" s="73"/>
      <c r="R175" s="83">
        <v>475.52543579600007</v>
      </c>
      <c r="S175" s="84">
        <v>4.109217360622325E-4</v>
      </c>
      <c r="T175" s="84">
        <f t="shared" si="2"/>
        <v>6.6409860698637743E-3</v>
      </c>
      <c r="U175" s="84">
        <f>R175/'סכום נכסי הקרן'!$C$42</f>
        <v>1.8156335606885796E-3</v>
      </c>
    </row>
    <row r="176" spans="2:21">
      <c r="B176" s="76" t="s">
        <v>530</v>
      </c>
      <c r="C176" s="73">
        <v>5850110</v>
      </c>
      <c r="D176" s="86" t="s">
        <v>113</v>
      </c>
      <c r="E176" s="86" t="s">
        <v>27</v>
      </c>
      <c r="F176" s="73" t="s">
        <v>531</v>
      </c>
      <c r="G176" s="86" t="s">
        <v>347</v>
      </c>
      <c r="H176" s="73" t="s">
        <v>329</v>
      </c>
      <c r="I176" s="73" t="s">
        <v>120</v>
      </c>
      <c r="J176" s="73"/>
      <c r="K176" s="83">
        <v>5.3699999998630163</v>
      </c>
      <c r="L176" s="86" t="s">
        <v>122</v>
      </c>
      <c r="M176" s="87">
        <v>1.95E-2</v>
      </c>
      <c r="N176" s="87">
        <v>5.2999999998754682E-2</v>
      </c>
      <c r="O176" s="83">
        <v>4783.2961740000001</v>
      </c>
      <c r="P176" s="85">
        <v>83.94</v>
      </c>
      <c r="Q176" s="73"/>
      <c r="R176" s="83">
        <v>4.0150986150000012</v>
      </c>
      <c r="S176" s="84">
        <v>4.1955679799363679E-6</v>
      </c>
      <c r="T176" s="84">
        <f t="shared" si="2"/>
        <v>5.6073160264729273E-5</v>
      </c>
      <c r="U176" s="84">
        <f>R176/'סכום נכסי הקרן'!$C$42</f>
        <v>1.5330300434224547E-5</v>
      </c>
    </row>
    <row r="177" spans="2:21">
      <c r="B177" s="76" t="s">
        <v>532</v>
      </c>
      <c r="C177" s="73">
        <v>4160156</v>
      </c>
      <c r="D177" s="86" t="s">
        <v>113</v>
      </c>
      <c r="E177" s="86" t="s">
        <v>27</v>
      </c>
      <c r="F177" s="73" t="s">
        <v>533</v>
      </c>
      <c r="G177" s="86" t="s">
        <v>302</v>
      </c>
      <c r="H177" s="73" t="s">
        <v>334</v>
      </c>
      <c r="I177" s="73" t="s">
        <v>299</v>
      </c>
      <c r="J177" s="73"/>
      <c r="K177" s="83">
        <v>1.0599999999979521</v>
      </c>
      <c r="L177" s="86" t="s">
        <v>122</v>
      </c>
      <c r="M177" s="87">
        <v>2.5499999999999998E-2</v>
      </c>
      <c r="N177" s="87">
        <v>5.2599999999683705E-2</v>
      </c>
      <c r="O177" s="83">
        <v>89760.044354000012</v>
      </c>
      <c r="P177" s="85">
        <v>97.92</v>
      </c>
      <c r="Q177" s="73"/>
      <c r="R177" s="83">
        <v>87.893035453000024</v>
      </c>
      <c r="S177" s="84">
        <v>4.4584870335379794E-4</v>
      </c>
      <c r="T177" s="84">
        <f t="shared" si="2"/>
        <v>1.227476765999582E-3</v>
      </c>
      <c r="U177" s="84">
        <f>R177/'סכום נכסי הקרן'!$C$42</f>
        <v>3.3558992412704145E-4</v>
      </c>
    </row>
    <row r="178" spans="2:21">
      <c r="B178" s="76" t="s">
        <v>534</v>
      </c>
      <c r="C178" s="73">
        <v>2320232</v>
      </c>
      <c r="D178" s="86" t="s">
        <v>113</v>
      </c>
      <c r="E178" s="86" t="s">
        <v>27</v>
      </c>
      <c r="F178" s="73" t="s">
        <v>535</v>
      </c>
      <c r="G178" s="86" t="s">
        <v>116</v>
      </c>
      <c r="H178" s="73" t="s">
        <v>334</v>
      </c>
      <c r="I178" s="73" t="s">
        <v>299</v>
      </c>
      <c r="J178" s="73"/>
      <c r="K178" s="85">
        <v>3.7900000525078639</v>
      </c>
      <c r="L178" s="86" t="s">
        <v>122</v>
      </c>
      <c r="M178" s="87">
        <v>2.2400000000000003E-2</v>
      </c>
      <c r="N178" s="87">
        <v>5.4602232459248772E-2</v>
      </c>
      <c r="O178" s="83">
        <v>1.2551000000000001E-2</v>
      </c>
      <c r="P178" s="85">
        <v>89.71</v>
      </c>
      <c r="Q178" s="73"/>
      <c r="R178" s="83">
        <v>1.1287999999999999E-5</v>
      </c>
      <c r="S178" s="84">
        <v>1.9548872883107523E-11</v>
      </c>
      <c r="T178" s="84">
        <f t="shared" si="2"/>
        <v>1.5764340898218853E-10</v>
      </c>
      <c r="U178" s="84">
        <f>R178/'סכום נכסי הקרן'!$C$42</f>
        <v>4.3099422428887617E-11</v>
      </c>
    </row>
    <row r="179" spans="2:21">
      <c r="B179" s="76" t="s">
        <v>536</v>
      </c>
      <c r="C179" s="73">
        <v>7770258</v>
      </c>
      <c r="D179" s="86" t="s">
        <v>113</v>
      </c>
      <c r="E179" s="86" t="s">
        <v>27</v>
      </c>
      <c r="F179" s="73" t="s">
        <v>537</v>
      </c>
      <c r="G179" s="86" t="s">
        <v>538</v>
      </c>
      <c r="H179" s="73" t="s">
        <v>334</v>
      </c>
      <c r="I179" s="73" t="s">
        <v>299</v>
      </c>
      <c r="J179" s="73"/>
      <c r="K179" s="85">
        <v>4.0799992739655391</v>
      </c>
      <c r="L179" s="86" t="s">
        <v>122</v>
      </c>
      <c r="M179" s="87">
        <v>3.5200000000000002E-2</v>
      </c>
      <c r="N179" s="87">
        <v>5.1800285447118455E-2</v>
      </c>
      <c r="O179" s="83">
        <v>2.1582000000000004E-2</v>
      </c>
      <c r="P179" s="85">
        <v>94.11</v>
      </c>
      <c r="Q179" s="73"/>
      <c r="R179" s="83">
        <v>2.0319000000000003E-5</v>
      </c>
      <c r="S179" s="84">
        <v>2.7438996481827866E-11</v>
      </c>
      <c r="T179" s="84">
        <f t="shared" si="2"/>
        <v>2.8376651551285346E-10</v>
      </c>
      <c r="U179" s="84">
        <f>R179/'סכום נכסי הקרן'!$C$42</f>
        <v>7.7581251269717203E-11</v>
      </c>
    </row>
    <row r="180" spans="2:21">
      <c r="B180" s="76" t="s">
        <v>539</v>
      </c>
      <c r="C180" s="73">
        <v>1410299</v>
      </c>
      <c r="D180" s="86" t="s">
        <v>113</v>
      </c>
      <c r="E180" s="86" t="s">
        <v>27</v>
      </c>
      <c r="F180" s="73" t="s">
        <v>385</v>
      </c>
      <c r="G180" s="86" t="s">
        <v>118</v>
      </c>
      <c r="H180" s="73" t="s">
        <v>334</v>
      </c>
      <c r="I180" s="73" t="s">
        <v>299</v>
      </c>
      <c r="J180" s="73"/>
      <c r="K180" s="83">
        <v>1.4299999999999997</v>
      </c>
      <c r="L180" s="86" t="s">
        <v>122</v>
      </c>
      <c r="M180" s="87">
        <v>2.7000000000000003E-2</v>
      </c>
      <c r="N180" s="87">
        <v>5.7199999999999987E-2</v>
      </c>
      <c r="O180" s="83">
        <v>3208.7927320000003</v>
      </c>
      <c r="P180" s="85">
        <v>96.02</v>
      </c>
      <c r="Q180" s="73"/>
      <c r="R180" s="83">
        <v>3.0810828000000012</v>
      </c>
      <c r="S180" s="84">
        <v>1.8652950330489548E-5</v>
      </c>
      <c r="T180" s="84">
        <f t="shared" si="2"/>
        <v>4.3029092483025061E-5</v>
      </c>
      <c r="U180" s="84">
        <f>R180/'סכום נכסי הקרן'!$C$42</f>
        <v>1.1764075933343366E-5</v>
      </c>
    </row>
    <row r="181" spans="2:21">
      <c r="B181" s="76" t="s">
        <v>540</v>
      </c>
      <c r="C181" s="73">
        <v>1192731</v>
      </c>
      <c r="D181" s="86" t="s">
        <v>113</v>
      </c>
      <c r="E181" s="86" t="s">
        <v>27</v>
      </c>
      <c r="F181" s="73" t="s">
        <v>385</v>
      </c>
      <c r="G181" s="86" t="s">
        <v>118</v>
      </c>
      <c r="H181" s="73" t="s">
        <v>334</v>
      </c>
      <c r="I181" s="73" t="s">
        <v>299</v>
      </c>
      <c r="J181" s="73"/>
      <c r="K181" s="83">
        <v>3.7000000000075484</v>
      </c>
      <c r="L181" s="86" t="s">
        <v>122</v>
      </c>
      <c r="M181" s="87">
        <v>4.5599999999999995E-2</v>
      </c>
      <c r="N181" s="87">
        <v>5.6700000000090574E-2</v>
      </c>
      <c r="O181" s="83">
        <v>137276.99397400004</v>
      </c>
      <c r="P181" s="85">
        <v>96.5</v>
      </c>
      <c r="Q181" s="73"/>
      <c r="R181" s="83">
        <v>132.47229464000003</v>
      </c>
      <c r="S181" s="84">
        <v>5.0360725758705476E-4</v>
      </c>
      <c r="T181" s="84">
        <f t="shared" si="2"/>
        <v>1.8500517472309099E-3</v>
      </c>
      <c r="U181" s="84">
        <f>R181/'סכום נכסי הקרן'!$C$42</f>
        <v>5.0580079613868063E-4</v>
      </c>
    </row>
    <row r="182" spans="2:21">
      <c r="B182" s="76" t="s">
        <v>541</v>
      </c>
      <c r="C182" s="73">
        <v>2300309</v>
      </c>
      <c r="D182" s="86" t="s">
        <v>113</v>
      </c>
      <c r="E182" s="86" t="s">
        <v>27</v>
      </c>
      <c r="F182" s="73" t="s">
        <v>392</v>
      </c>
      <c r="G182" s="86" t="s">
        <v>143</v>
      </c>
      <c r="H182" s="73" t="s">
        <v>393</v>
      </c>
      <c r="I182" s="73" t="s">
        <v>120</v>
      </c>
      <c r="J182" s="73"/>
      <c r="K182" s="83">
        <v>8.5900000000009253</v>
      </c>
      <c r="L182" s="86" t="s">
        <v>122</v>
      </c>
      <c r="M182" s="87">
        <v>2.7900000000000001E-2</v>
      </c>
      <c r="N182" s="87">
        <v>5.4900000000009268E-2</v>
      </c>
      <c r="O182" s="83">
        <v>133929.98499999999</v>
      </c>
      <c r="P182" s="85">
        <v>80.599999999999994</v>
      </c>
      <c r="Q182" s="73"/>
      <c r="R182" s="83">
        <v>107.94756791000002</v>
      </c>
      <c r="S182" s="84">
        <v>3.1143611059436326E-4</v>
      </c>
      <c r="T182" s="84">
        <f t="shared" si="2"/>
        <v>1.5075498402435069E-3</v>
      </c>
      <c r="U182" s="84">
        <f>R182/'סכום נכסי הקרן'!$C$42</f>
        <v>4.1216139524487283E-4</v>
      </c>
    </row>
    <row r="183" spans="2:21">
      <c r="B183" s="76" t="s">
        <v>542</v>
      </c>
      <c r="C183" s="73">
        <v>2300176</v>
      </c>
      <c r="D183" s="86" t="s">
        <v>113</v>
      </c>
      <c r="E183" s="86" t="s">
        <v>27</v>
      </c>
      <c r="F183" s="73" t="s">
        <v>392</v>
      </c>
      <c r="G183" s="86" t="s">
        <v>143</v>
      </c>
      <c r="H183" s="73" t="s">
        <v>393</v>
      </c>
      <c r="I183" s="73" t="s">
        <v>120</v>
      </c>
      <c r="J183" s="73"/>
      <c r="K183" s="85">
        <v>1.1299995112101542</v>
      </c>
      <c r="L183" s="86" t="s">
        <v>122</v>
      </c>
      <c r="M183" s="87">
        <v>3.6499999999999998E-2</v>
      </c>
      <c r="N183" s="87">
        <v>5.3201965293748696E-2</v>
      </c>
      <c r="O183" s="83">
        <v>9.6050000000000024E-3</v>
      </c>
      <c r="P183" s="85">
        <v>99.41</v>
      </c>
      <c r="Q183" s="73"/>
      <c r="R183" s="83">
        <v>9.5660000000000012E-6</v>
      </c>
      <c r="S183" s="84">
        <v>6.01262738262074E-12</v>
      </c>
      <c r="T183" s="84">
        <f t="shared" si="2"/>
        <v>1.3359468907898795E-10</v>
      </c>
      <c r="U183" s="84">
        <f>R183/'סכום נכסי הקרן'!$C$42</f>
        <v>3.6524545974020112E-11</v>
      </c>
    </row>
    <row r="184" spans="2:21">
      <c r="B184" s="76" t="s">
        <v>543</v>
      </c>
      <c r="C184" s="73">
        <v>1185941</v>
      </c>
      <c r="D184" s="86" t="s">
        <v>113</v>
      </c>
      <c r="E184" s="86" t="s">
        <v>27</v>
      </c>
      <c r="F184" s="73" t="s">
        <v>544</v>
      </c>
      <c r="G184" s="86" t="s">
        <v>119</v>
      </c>
      <c r="H184" s="73" t="s">
        <v>393</v>
      </c>
      <c r="I184" s="73" t="s">
        <v>120</v>
      </c>
      <c r="J184" s="73"/>
      <c r="K184" s="83">
        <v>1.5099999999968534</v>
      </c>
      <c r="L184" s="86" t="s">
        <v>122</v>
      </c>
      <c r="M184" s="87">
        <v>6.0999999999999999E-2</v>
      </c>
      <c r="N184" s="87">
        <v>6.0099999999917782E-2</v>
      </c>
      <c r="O184" s="83">
        <v>286992.82500000001</v>
      </c>
      <c r="P184" s="85">
        <v>102.98</v>
      </c>
      <c r="Q184" s="73"/>
      <c r="R184" s="83">
        <v>295.545198443</v>
      </c>
      <c r="S184" s="84">
        <v>7.4502952934762858E-4</v>
      </c>
      <c r="T184" s="84">
        <f t="shared" si="2"/>
        <v>4.127458592387662E-3</v>
      </c>
      <c r="U184" s="84">
        <f>R184/'סכום נכסי הקרן'!$C$42</f>
        <v>1.1284397018536745E-3</v>
      </c>
    </row>
    <row r="185" spans="2:21">
      <c r="B185" s="76" t="s">
        <v>545</v>
      </c>
      <c r="C185" s="73">
        <v>1143130</v>
      </c>
      <c r="D185" s="86" t="s">
        <v>113</v>
      </c>
      <c r="E185" s="86" t="s">
        <v>27</v>
      </c>
      <c r="F185" s="73" t="s">
        <v>412</v>
      </c>
      <c r="G185" s="86" t="s">
        <v>347</v>
      </c>
      <c r="H185" s="73" t="s">
        <v>393</v>
      </c>
      <c r="I185" s="73" t="s">
        <v>120</v>
      </c>
      <c r="J185" s="73"/>
      <c r="K185" s="83">
        <v>7.1999999999990099</v>
      </c>
      <c r="L185" s="86" t="s">
        <v>122</v>
      </c>
      <c r="M185" s="87">
        <v>3.0499999999999999E-2</v>
      </c>
      <c r="N185" s="87">
        <v>5.5599999999952458E-2</v>
      </c>
      <c r="O185" s="83">
        <v>238405.57876500004</v>
      </c>
      <c r="P185" s="85">
        <v>84.73</v>
      </c>
      <c r="Q185" s="73"/>
      <c r="R185" s="83">
        <v>202.00104689100004</v>
      </c>
      <c r="S185" s="84">
        <v>3.4922854197565862E-4</v>
      </c>
      <c r="T185" s="84">
        <f t="shared" si="2"/>
        <v>2.8210607414837145E-3</v>
      </c>
      <c r="U185" s="84">
        <f>R185/'סכום נכסי הקרן'!$C$42</f>
        <v>7.7127289608723841E-4</v>
      </c>
    </row>
    <row r="186" spans="2:21">
      <c r="B186" s="76" t="s">
        <v>546</v>
      </c>
      <c r="C186" s="73">
        <v>1157601</v>
      </c>
      <c r="D186" s="86" t="s">
        <v>113</v>
      </c>
      <c r="E186" s="86" t="s">
        <v>27</v>
      </c>
      <c r="F186" s="73" t="s">
        <v>412</v>
      </c>
      <c r="G186" s="86" t="s">
        <v>347</v>
      </c>
      <c r="H186" s="73" t="s">
        <v>393</v>
      </c>
      <c r="I186" s="73" t="s">
        <v>120</v>
      </c>
      <c r="J186" s="73"/>
      <c r="K186" s="83">
        <v>2.640000000009274</v>
      </c>
      <c r="L186" s="86" t="s">
        <v>122</v>
      </c>
      <c r="M186" s="87">
        <v>2.9100000000000001E-2</v>
      </c>
      <c r="N186" s="87">
        <v>5.2800000000278215E-2</v>
      </c>
      <c r="O186" s="83">
        <v>113647.264547</v>
      </c>
      <c r="P186" s="85">
        <v>94.88</v>
      </c>
      <c r="Q186" s="73"/>
      <c r="R186" s="83">
        <v>107.82852462500001</v>
      </c>
      <c r="S186" s="84">
        <v>1.8941210757833334E-4</v>
      </c>
      <c r="T186" s="84">
        <f t="shared" si="2"/>
        <v>1.5058873323356545E-3</v>
      </c>
      <c r="U186" s="84">
        <f>R186/'סכום נכסי הקרן'!$C$42</f>
        <v>4.1170686859466572E-4</v>
      </c>
    </row>
    <row r="187" spans="2:21">
      <c r="B187" s="76" t="s">
        <v>547</v>
      </c>
      <c r="C187" s="73">
        <v>1138163</v>
      </c>
      <c r="D187" s="86" t="s">
        <v>113</v>
      </c>
      <c r="E187" s="86" t="s">
        <v>27</v>
      </c>
      <c r="F187" s="73" t="s">
        <v>412</v>
      </c>
      <c r="G187" s="86" t="s">
        <v>347</v>
      </c>
      <c r="H187" s="73" t="s">
        <v>393</v>
      </c>
      <c r="I187" s="73" t="s">
        <v>120</v>
      </c>
      <c r="J187" s="73"/>
      <c r="K187" s="85">
        <v>4.7399937072697176</v>
      </c>
      <c r="L187" s="86" t="s">
        <v>122</v>
      </c>
      <c r="M187" s="87">
        <v>3.95E-2</v>
      </c>
      <c r="N187" s="87">
        <v>5.1400571661902816E-2</v>
      </c>
      <c r="O187" s="83">
        <v>7.6530000000000009E-3</v>
      </c>
      <c r="P187" s="85">
        <v>95.79</v>
      </c>
      <c r="Q187" s="73"/>
      <c r="R187" s="83">
        <v>7.347000000000001E-6</v>
      </c>
      <c r="S187" s="84">
        <v>3.1886174996569832E-11</v>
      </c>
      <c r="T187" s="84">
        <f t="shared" si="2"/>
        <v>1.0260507847201803E-10</v>
      </c>
      <c r="U187" s="84">
        <f>R187/'סכום נכסי הקרן'!$C$42</f>
        <v>2.805204257486157E-11</v>
      </c>
    </row>
    <row r="188" spans="2:21">
      <c r="B188" s="76" t="s">
        <v>548</v>
      </c>
      <c r="C188" s="73">
        <v>1143122</v>
      </c>
      <c r="D188" s="86" t="s">
        <v>113</v>
      </c>
      <c r="E188" s="86" t="s">
        <v>27</v>
      </c>
      <c r="F188" s="73" t="s">
        <v>412</v>
      </c>
      <c r="G188" s="86" t="s">
        <v>347</v>
      </c>
      <c r="H188" s="73" t="s">
        <v>393</v>
      </c>
      <c r="I188" s="73" t="s">
        <v>120</v>
      </c>
      <c r="J188" s="73"/>
      <c r="K188" s="83">
        <v>6.4399999999914899</v>
      </c>
      <c r="L188" s="86" t="s">
        <v>122</v>
      </c>
      <c r="M188" s="87">
        <v>3.0499999999999999E-2</v>
      </c>
      <c r="N188" s="87">
        <v>5.5199999999932199E-2</v>
      </c>
      <c r="O188" s="83">
        <v>320523.88426300004</v>
      </c>
      <c r="P188" s="85">
        <v>86.53</v>
      </c>
      <c r="Q188" s="73"/>
      <c r="R188" s="83">
        <v>277.34931704400009</v>
      </c>
      <c r="S188" s="84">
        <v>4.3975362497093116E-4</v>
      </c>
      <c r="T188" s="84">
        <f t="shared" si="2"/>
        <v>3.873342648626682E-3</v>
      </c>
      <c r="U188" s="84">
        <f>R188/'סכום נכסי הקרן'!$C$42</f>
        <v>1.0589648631859356E-3</v>
      </c>
    </row>
    <row r="189" spans="2:21">
      <c r="B189" s="76" t="s">
        <v>549</v>
      </c>
      <c r="C189" s="73">
        <v>1182666</v>
      </c>
      <c r="D189" s="86" t="s">
        <v>113</v>
      </c>
      <c r="E189" s="86" t="s">
        <v>27</v>
      </c>
      <c r="F189" s="73" t="s">
        <v>412</v>
      </c>
      <c r="G189" s="86" t="s">
        <v>347</v>
      </c>
      <c r="H189" s="73" t="s">
        <v>393</v>
      </c>
      <c r="I189" s="73" t="s">
        <v>120</v>
      </c>
      <c r="J189" s="73"/>
      <c r="K189" s="83">
        <v>8.059999999999345</v>
      </c>
      <c r="L189" s="86" t="s">
        <v>122</v>
      </c>
      <c r="M189" s="87">
        <v>2.63E-2</v>
      </c>
      <c r="N189" s="87">
        <v>5.62000000000051E-2</v>
      </c>
      <c r="O189" s="83">
        <v>344391.39000000007</v>
      </c>
      <c r="P189" s="85">
        <v>79.77</v>
      </c>
      <c r="Q189" s="73"/>
      <c r="R189" s="83">
        <v>274.72101180300007</v>
      </c>
      <c r="S189" s="84">
        <v>4.9646152759437912E-4</v>
      </c>
      <c r="T189" s="84">
        <f t="shared" si="2"/>
        <v>3.8366368550372953E-3</v>
      </c>
      <c r="U189" s="84">
        <f>R189/'סכום נכסי הקרן'!$C$42</f>
        <v>1.048929565714823E-3</v>
      </c>
    </row>
    <row r="190" spans="2:21">
      <c r="B190" s="76" t="s">
        <v>550</v>
      </c>
      <c r="C190" s="73">
        <v>1193481</v>
      </c>
      <c r="D190" s="86" t="s">
        <v>113</v>
      </c>
      <c r="E190" s="86" t="s">
        <v>27</v>
      </c>
      <c r="F190" s="73" t="s">
        <v>551</v>
      </c>
      <c r="G190" s="86" t="s">
        <v>347</v>
      </c>
      <c r="H190" s="73" t="s">
        <v>390</v>
      </c>
      <c r="I190" s="73" t="s">
        <v>299</v>
      </c>
      <c r="J190" s="73"/>
      <c r="K190" s="83">
        <v>3.98000000000633</v>
      </c>
      <c r="L190" s="86" t="s">
        <v>122</v>
      </c>
      <c r="M190" s="87">
        <v>4.7E-2</v>
      </c>
      <c r="N190" s="87">
        <v>5.3200000000061039E-2</v>
      </c>
      <c r="O190" s="83">
        <v>176022.266</v>
      </c>
      <c r="P190" s="85">
        <v>100.52</v>
      </c>
      <c r="Q190" s="73"/>
      <c r="R190" s="83">
        <v>176.93758855600004</v>
      </c>
      <c r="S190" s="84">
        <v>1.9577607162718275E-4</v>
      </c>
      <c r="T190" s="84">
        <f t="shared" si="2"/>
        <v>2.4710351379390256E-3</v>
      </c>
      <c r="U190" s="84">
        <f>R190/'סכום נכסי הקרן'!$C$42</f>
        <v>6.7557653018459935E-4</v>
      </c>
    </row>
    <row r="191" spans="2:21">
      <c r="B191" s="76" t="s">
        <v>552</v>
      </c>
      <c r="C191" s="73">
        <v>1160647</v>
      </c>
      <c r="D191" s="86" t="s">
        <v>113</v>
      </c>
      <c r="E191" s="86" t="s">
        <v>27</v>
      </c>
      <c r="F191" s="73" t="s">
        <v>417</v>
      </c>
      <c r="G191" s="86" t="s">
        <v>347</v>
      </c>
      <c r="H191" s="73" t="s">
        <v>393</v>
      </c>
      <c r="I191" s="73" t="s">
        <v>120</v>
      </c>
      <c r="J191" s="73"/>
      <c r="K191" s="83">
        <v>5.9699999999948847</v>
      </c>
      <c r="L191" s="86" t="s">
        <v>122</v>
      </c>
      <c r="M191" s="87">
        <v>2.64E-2</v>
      </c>
      <c r="N191" s="87">
        <v>5.4299999999952775E-2</v>
      </c>
      <c r="O191" s="83">
        <v>587465.23599600012</v>
      </c>
      <c r="P191" s="85">
        <v>85.2</v>
      </c>
      <c r="Q191" s="83">
        <v>7.7545411190000015</v>
      </c>
      <c r="R191" s="83">
        <v>508.27492218000009</v>
      </c>
      <c r="S191" s="84">
        <v>3.5904852550928485E-4</v>
      </c>
      <c r="T191" s="84">
        <f t="shared" si="2"/>
        <v>7.0983514734773044E-3</v>
      </c>
      <c r="U191" s="84">
        <f>R191/'סכום נכסי הקרן'!$C$42</f>
        <v>1.9406764334732288E-3</v>
      </c>
    </row>
    <row r="192" spans="2:21">
      <c r="B192" s="76" t="s">
        <v>553</v>
      </c>
      <c r="C192" s="73">
        <v>1136068</v>
      </c>
      <c r="D192" s="86" t="s">
        <v>113</v>
      </c>
      <c r="E192" s="86" t="s">
        <v>27</v>
      </c>
      <c r="F192" s="73" t="s">
        <v>417</v>
      </c>
      <c r="G192" s="86" t="s">
        <v>347</v>
      </c>
      <c r="H192" s="73" t="s">
        <v>393</v>
      </c>
      <c r="I192" s="73" t="s">
        <v>120</v>
      </c>
      <c r="J192" s="73"/>
      <c r="K192" s="85">
        <v>0.83000017163224182</v>
      </c>
      <c r="L192" s="86" t="s">
        <v>122</v>
      </c>
      <c r="M192" s="87">
        <v>3.9199999999999999E-2</v>
      </c>
      <c r="N192" s="87">
        <v>5.7699435355436514E-2</v>
      </c>
      <c r="O192" s="83">
        <v>1.3929000000000002E-2</v>
      </c>
      <c r="P192" s="85">
        <v>99.2</v>
      </c>
      <c r="Q192" s="73"/>
      <c r="R192" s="83">
        <v>1.3814000000000002E-5</v>
      </c>
      <c r="S192" s="84">
        <v>1.4511581969757903E-11</v>
      </c>
      <c r="T192" s="84">
        <f t="shared" si="2"/>
        <v>1.9292045107015885E-10</v>
      </c>
      <c r="U192" s="84">
        <f>R192/'סכום נכסי הקרן'!$C$42</f>
        <v>5.2744101827839623E-11</v>
      </c>
    </row>
    <row r="193" spans="2:21">
      <c r="B193" s="76" t="s">
        <v>554</v>
      </c>
      <c r="C193" s="73">
        <v>1179928</v>
      </c>
      <c r="D193" s="86" t="s">
        <v>113</v>
      </c>
      <c r="E193" s="86" t="s">
        <v>27</v>
      </c>
      <c r="F193" s="73" t="s">
        <v>417</v>
      </c>
      <c r="G193" s="86" t="s">
        <v>347</v>
      </c>
      <c r="H193" s="73" t="s">
        <v>393</v>
      </c>
      <c r="I193" s="73" t="s">
        <v>120</v>
      </c>
      <c r="J193" s="73"/>
      <c r="K193" s="83">
        <v>7.590000000012826</v>
      </c>
      <c r="L193" s="86" t="s">
        <v>122</v>
      </c>
      <c r="M193" s="87">
        <v>2.5000000000000001E-2</v>
      </c>
      <c r="N193" s="87">
        <v>5.7000000000117984E-2</v>
      </c>
      <c r="O193" s="83">
        <v>326878.33015700005</v>
      </c>
      <c r="P193" s="85">
        <v>79.12</v>
      </c>
      <c r="Q193" s="83">
        <v>4.0859791460000006</v>
      </c>
      <c r="R193" s="83">
        <v>262.7121139570001</v>
      </c>
      <c r="S193" s="84">
        <v>2.4510103465752339E-4</v>
      </c>
      <c r="T193" s="84">
        <f t="shared" si="2"/>
        <v>3.6689256932227756E-3</v>
      </c>
      <c r="U193" s="84">
        <f>R193/'סכום נכסי הקרן'!$C$42</f>
        <v>1.0030776379003198E-3</v>
      </c>
    </row>
    <row r="194" spans="2:21">
      <c r="B194" s="76" t="s">
        <v>555</v>
      </c>
      <c r="C194" s="73">
        <v>1143411</v>
      </c>
      <c r="D194" s="86" t="s">
        <v>113</v>
      </c>
      <c r="E194" s="86" t="s">
        <v>27</v>
      </c>
      <c r="F194" s="73" t="s">
        <v>556</v>
      </c>
      <c r="G194" s="86" t="s">
        <v>347</v>
      </c>
      <c r="H194" s="73" t="s">
        <v>393</v>
      </c>
      <c r="I194" s="73" t="s">
        <v>120</v>
      </c>
      <c r="J194" s="73"/>
      <c r="K194" s="83">
        <v>5.2000000000083109</v>
      </c>
      <c r="L194" s="86" t="s">
        <v>122</v>
      </c>
      <c r="M194" s="87">
        <v>3.4300000000000004E-2</v>
      </c>
      <c r="N194" s="87">
        <v>5.3100000000089569E-2</v>
      </c>
      <c r="O194" s="83">
        <v>235624.22032700002</v>
      </c>
      <c r="P194" s="85">
        <v>91.92</v>
      </c>
      <c r="Q194" s="73"/>
      <c r="R194" s="83">
        <v>216.58578332600007</v>
      </c>
      <c r="S194" s="84">
        <v>7.7538574544886146E-4</v>
      </c>
      <c r="T194" s="84">
        <f t="shared" si="2"/>
        <v>3.0247449699316357E-3</v>
      </c>
      <c r="U194" s="84">
        <f>R194/'סכום נכסי הקרן'!$C$42</f>
        <v>8.2695979515049628E-4</v>
      </c>
    </row>
    <row r="195" spans="2:21">
      <c r="B195" s="76" t="s">
        <v>557</v>
      </c>
      <c r="C195" s="73">
        <v>1184191</v>
      </c>
      <c r="D195" s="86" t="s">
        <v>113</v>
      </c>
      <c r="E195" s="86" t="s">
        <v>27</v>
      </c>
      <c r="F195" s="73" t="s">
        <v>556</v>
      </c>
      <c r="G195" s="86" t="s">
        <v>347</v>
      </c>
      <c r="H195" s="73" t="s">
        <v>393</v>
      </c>
      <c r="I195" s="73" t="s">
        <v>120</v>
      </c>
      <c r="J195" s="73"/>
      <c r="K195" s="83">
        <v>6.4600000000203393</v>
      </c>
      <c r="L195" s="86" t="s">
        <v>122</v>
      </c>
      <c r="M195" s="87">
        <v>2.98E-2</v>
      </c>
      <c r="N195" s="87">
        <v>5.4800000000163711E-2</v>
      </c>
      <c r="O195" s="83">
        <v>186885.90106900001</v>
      </c>
      <c r="P195" s="85">
        <v>86.29</v>
      </c>
      <c r="Q195" s="73"/>
      <c r="R195" s="83">
        <v>161.26384403200001</v>
      </c>
      <c r="S195" s="84">
        <v>4.7609126967636999E-4</v>
      </c>
      <c r="T195" s="84">
        <f t="shared" si="2"/>
        <v>2.2521422855046459E-3</v>
      </c>
      <c r="U195" s="84">
        <f>R195/'סכום נכסי הקרן'!$C$42</f>
        <v>6.1573162087539125E-4</v>
      </c>
    </row>
    <row r="196" spans="2:21">
      <c r="B196" s="76" t="s">
        <v>558</v>
      </c>
      <c r="C196" s="73">
        <v>1139815</v>
      </c>
      <c r="D196" s="86" t="s">
        <v>113</v>
      </c>
      <c r="E196" s="86" t="s">
        <v>27</v>
      </c>
      <c r="F196" s="73" t="s">
        <v>429</v>
      </c>
      <c r="G196" s="86" t="s">
        <v>347</v>
      </c>
      <c r="H196" s="73" t="s">
        <v>393</v>
      </c>
      <c r="I196" s="73" t="s">
        <v>120</v>
      </c>
      <c r="J196" s="73"/>
      <c r="K196" s="83">
        <v>1.7899999999988603</v>
      </c>
      <c r="L196" s="86" t="s">
        <v>122</v>
      </c>
      <c r="M196" s="87">
        <v>3.61E-2</v>
      </c>
      <c r="N196" s="87">
        <v>5.2099999999969171E-2</v>
      </c>
      <c r="O196" s="83">
        <v>483624.12229500012</v>
      </c>
      <c r="P196" s="85">
        <v>97.92</v>
      </c>
      <c r="Q196" s="73"/>
      <c r="R196" s="83">
        <v>473.56472442600005</v>
      </c>
      <c r="S196" s="84">
        <v>6.3012914957003279E-4</v>
      </c>
      <c r="T196" s="84">
        <f t="shared" si="2"/>
        <v>6.613603608453698E-3</v>
      </c>
      <c r="U196" s="84">
        <f>R196/'סכום נכסי הקרן'!$C$42</f>
        <v>1.8081472453451394E-3</v>
      </c>
    </row>
    <row r="197" spans="2:21">
      <c r="B197" s="76" t="s">
        <v>559</v>
      </c>
      <c r="C197" s="73">
        <v>1155522</v>
      </c>
      <c r="D197" s="86" t="s">
        <v>113</v>
      </c>
      <c r="E197" s="86" t="s">
        <v>27</v>
      </c>
      <c r="F197" s="73" t="s">
        <v>429</v>
      </c>
      <c r="G197" s="86" t="s">
        <v>347</v>
      </c>
      <c r="H197" s="73" t="s">
        <v>393</v>
      </c>
      <c r="I197" s="73" t="s">
        <v>120</v>
      </c>
      <c r="J197" s="73"/>
      <c r="K197" s="83">
        <v>2.7999999999973859</v>
      </c>
      <c r="L197" s="86" t="s">
        <v>122</v>
      </c>
      <c r="M197" s="87">
        <v>3.3000000000000002E-2</v>
      </c>
      <c r="N197" s="87">
        <v>4.8799999999984307E-2</v>
      </c>
      <c r="O197" s="83">
        <v>159169.54986200004</v>
      </c>
      <c r="P197" s="85">
        <v>96.15</v>
      </c>
      <c r="Q197" s="73"/>
      <c r="R197" s="83">
        <v>153.04152217300003</v>
      </c>
      <c r="S197" s="84">
        <v>5.1620603499975696E-4</v>
      </c>
      <c r="T197" s="84">
        <f t="shared" si="2"/>
        <v>2.1373128340870769E-3</v>
      </c>
      <c r="U197" s="84">
        <f>R197/'סכום נכסי הקרן'!$C$42</f>
        <v>5.8433745688289337E-4</v>
      </c>
    </row>
    <row r="198" spans="2:21">
      <c r="B198" s="76" t="s">
        <v>560</v>
      </c>
      <c r="C198" s="73">
        <v>1159359</v>
      </c>
      <c r="D198" s="86" t="s">
        <v>113</v>
      </c>
      <c r="E198" s="86" t="s">
        <v>27</v>
      </c>
      <c r="F198" s="73" t="s">
        <v>429</v>
      </c>
      <c r="G198" s="86" t="s">
        <v>347</v>
      </c>
      <c r="H198" s="73" t="s">
        <v>393</v>
      </c>
      <c r="I198" s="73" t="s">
        <v>120</v>
      </c>
      <c r="J198" s="73"/>
      <c r="K198" s="83">
        <v>5.139999999998432</v>
      </c>
      <c r="L198" s="86" t="s">
        <v>122</v>
      </c>
      <c r="M198" s="87">
        <v>2.6200000000000001E-2</v>
      </c>
      <c r="N198" s="87">
        <v>5.2599999999989544E-2</v>
      </c>
      <c r="O198" s="83">
        <v>344853.82345200004</v>
      </c>
      <c r="P198" s="85">
        <v>88.74</v>
      </c>
      <c r="Q198" s="73"/>
      <c r="R198" s="83">
        <v>306.02327143200006</v>
      </c>
      <c r="S198" s="84">
        <v>2.6663385045010639E-4</v>
      </c>
      <c r="T198" s="84">
        <f t="shared" si="2"/>
        <v>4.2737909050692847E-3</v>
      </c>
      <c r="U198" s="84">
        <f>R198/'סכום נכסי הקרן'!$C$42</f>
        <v>1.1684466910451725E-3</v>
      </c>
    </row>
    <row r="199" spans="2:21">
      <c r="B199" s="76" t="s">
        <v>561</v>
      </c>
      <c r="C199" s="73">
        <v>1141829</v>
      </c>
      <c r="D199" s="86" t="s">
        <v>113</v>
      </c>
      <c r="E199" s="86" t="s">
        <v>27</v>
      </c>
      <c r="F199" s="73" t="s">
        <v>562</v>
      </c>
      <c r="G199" s="86" t="s">
        <v>117</v>
      </c>
      <c r="H199" s="73" t="s">
        <v>390</v>
      </c>
      <c r="I199" s="73" t="s">
        <v>299</v>
      </c>
      <c r="J199" s="73"/>
      <c r="K199" s="83">
        <v>2.5299999999983771</v>
      </c>
      <c r="L199" s="86" t="s">
        <v>122</v>
      </c>
      <c r="M199" s="87">
        <v>2.3E-2</v>
      </c>
      <c r="N199" s="87">
        <v>5.7899999999933296E-2</v>
      </c>
      <c r="O199" s="83">
        <v>120597.28376900003</v>
      </c>
      <c r="P199" s="85">
        <v>91.98</v>
      </c>
      <c r="Q199" s="73"/>
      <c r="R199" s="83">
        <v>110.92537890600001</v>
      </c>
      <c r="S199" s="84">
        <v>1.4363455960142389E-4</v>
      </c>
      <c r="T199" s="84">
        <f t="shared" si="2"/>
        <v>1.5491366826171854E-3</v>
      </c>
      <c r="U199" s="84">
        <f>R199/'סכום נכסי הקרן'!$C$42</f>
        <v>4.2353116261110155E-4</v>
      </c>
    </row>
    <row r="200" spans="2:21">
      <c r="B200" s="76" t="s">
        <v>563</v>
      </c>
      <c r="C200" s="73">
        <v>1136464</v>
      </c>
      <c r="D200" s="86" t="s">
        <v>113</v>
      </c>
      <c r="E200" s="86" t="s">
        <v>27</v>
      </c>
      <c r="F200" s="73" t="s">
        <v>562</v>
      </c>
      <c r="G200" s="86" t="s">
        <v>117</v>
      </c>
      <c r="H200" s="73" t="s">
        <v>390</v>
      </c>
      <c r="I200" s="73" t="s">
        <v>299</v>
      </c>
      <c r="J200" s="73"/>
      <c r="K200" s="83">
        <v>1.6200000000002353</v>
      </c>
      <c r="L200" s="86" t="s">
        <v>122</v>
      </c>
      <c r="M200" s="87">
        <v>2.75E-2</v>
      </c>
      <c r="N200" s="87">
        <v>5.8299999999873904E-2</v>
      </c>
      <c r="O200" s="83">
        <v>88840.118089000011</v>
      </c>
      <c r="P200" s="85">
        <v>95.52</v>
      </c>
      <c r="Q200" s="73"/>
      <c r="R200" s="83">
        <v>84.860077829000019</v>
      </c>
      <c r="S200" s="84">
        <v>3.2905248163429205E-4</v>
      </c>
      <c r="T200" s="84">
        <f t="shared" si="2"/>
        <v>1.1851197692644758E-3</v>
      </c>
      <c r="U200" s="84">
        <f>R200/'סכום נכסי הקרן'!$C$42</f>
        <v>3.2400959795361029E-4</v>
      </c>
    </row>
    <row r="201" spans="2:21">
      <c r="B201" s="76" t="s">
        <v>564</v>
      </c>
      <c r="C201" s="73">
        <v>1139591</v>
      </c>
      <c r="D201" s="86" t="s">
        <v>113</v>
      </c>
      <c r="E201" s="86" t="s">
        <v>27</v>
      </c>
      <c r="F201" s="73" t="s">
        <v>562</v>
      </c>
      <c r="G201" s="86" t="s">
        <v>117</v>
      </c>
      <c r="H201" s="73" t="s">
        <v>390</v>
      </c>
      <c r="I201" s="73" t="s">
        <v>299</v>
      </c>
      <c r="J201" s="73"/>
      <c r="K201" s="83">
        <v>0.4200000000267799</v>
      </c>
      <c r="L201" s="86" t="s">
        <v>122</v>
      </c>
      <c r="M201" s="87">
        <v>2.4E-2</v>
      </c>
      <c r="N201" s="87">
        <v>6.0900000001279479E-2</v>
      </c>
      <c r="O201" s="83">
        <v>13619.994710000004</v>
      </c>
      <c r="P201" s="85">
        <v>98.7</v>
      </c>
      <c r="Q201" s="73"/>
      <c r="R201" s="83">
        <v>13.442934792000003</v>
      </c>
      <c r="S201" s="84">
        <v>1.9425266762357305E-4</v>
      </c>
      <c r="T201" s="84">
        <f t="shared" si="2"/>
        <v>1.8773831213112581E-4</v>
      </c>
      <c r="U201" s="84">
        <f>R201/'סכום נכסי הקרן'!$C$42</f>
        <v>5.1327314429872315E-5</v>
      </c>
    </row>
    <row r="202" spans="2:21">
      <c r="B202" s="76" t="s">
        <v>565</v>
      </c>
      <c r="C202" s="73">
        <v>1173566</v>
      </c>
      <c r="D202" s="86" t="s">
        <v>113</v>
      </c>
      <c r="E202" s="86" t="s">
        <v>27</v>
      </c>
      <c r="F202" s="73" t="s">
        <v>562</v>
      </c>
      <c r="G202" s="86" t="s">
        <v>117</v>
      </c>
      <c r="H202" s="73" t="s">
        <v>390</v>
      </c>
      <c r="I202" s="73" t="s">
        <v>299</v>
      </c>
      <c r="J202" s="73"/>
      <c r="K202" s="83">
        <v>2.4800000000065379</v>
      </c>
      <c r="L202" s="86" t="s">
        <v>122</v>
      </c>
      <c r="M202" s="87">
        <v>2.1499999999999998E-2</v>
      </c>
      <c r="N202" s="87">
        <v>5.7600000000130762E-2</v>
      </c>
      <c r="O202" s="83">
        <v>94408.865984000018</v>
      </c>
      <c r="P202" s="85">
        <v>91.65</v>
      </c>
      <c r="Q202" s="83">
        <v>5.2461482149999998</v>
      </c>
      <c r="R202" s="83">
        <v>91.771873930000012</v>
      </c>
      <c r="S202" s="84">
        <v>1.1408581223682649E-4</v>
      </c>
      <c r="T202" s="84">
        <f t="shared" si="2"/>
        <v>1.2816469751070908E-3</v>
      </c>
      <c r="U202" s="84">
        <f>R202/'סכום נכסי הקרן'!$C$42</f>
        <v>3.5039996116226874E-4</v>
      </c>
    </row>
    <row r="203" spans="2:21">
      <c r="B203" s="76" t="s">
        <v>566</v>
      </c>
      <c r="C203" s="73">
        <v>1158740</v>
      </c>
      <c r="D203" s="86" t="s">
        <v>113</v>
      </c>
      <c r="E203" s="86" t="s">
        <v>27</v>
      </c>
      <c r="F203" s="73" t="s">
        <v>433</v>
      </c>
      <c r="G203" s="86" t="s">
        <v>118</v>
      </c>
      <c r="H203" s="73" t="s">
        <v>434</v>
      </c>
      <c r="I203" s="73" t="s">
        <v>299</v>
      </c>
      <c r="J203" s="73"/>
      <c r="K203" s="83">
        <v>1.5700000002824666</v>
      </c>
      <c r="L203" s="86" t="s">
        <v>122</v>
      </c>
      <c r="M203" s="87">
        <v>3.2500000000000001E-2</v>
      </c>
      <c r="N203" s="87">
        <v>6.6700000011515936E-2</v>
      </c>
      <c r="O203" s="83">
        <v>1924.6490380000002</v>
      </c>
      <c r="P203" s="85">
        <v>95.65</v>
      </c>
      <c r="Q203" s="73"/>
      <c r="R203" s="83">
        <v>1.8409267640000002</v>
      </c>
      <c r="S203" s="84">
        <v>5.3065107308748441E-6</v>
      </c>
      <c r="T203" s="84">
        <f t="shared" ref="T203:T266" si="3">IFERROR(R203/$R$11,0)</f>
        <v>2.5709600528305188E-5</v>
      </c>
      <c r="U203" s="84">
        <f>R203/'סכום נכסי הקרן'!$C$42</f>
        <v>7.0289582089193052E-6</v>
      </c>
    </row>
    <row r="204" spans="2:21">
      <c r="B204" s="76" t="s">
        <v>567</v>
      </c>
      <c r="C204" s="73">
        <v>1191832</v>
      </c>
      <c r="D204" s="86" t="s">
        <v>113</v>
      </c>
      <c r="E204" s="86" t="s">
        <v>27</v>
      </c>
      <c r="F204" s="73" t="s">
        <v>433</v>
      </c>
      <c r="G204" s="86" t="s">
        <v>118</v>
      </c>
      <c r="H204" s="73" t="s">
        <v>434</v>
      </c>
      <c r="I204" s="73" t="s">
        <v>299</v>
      </c>
      <c r="J204" s="73"/>
      <c r="K204" s="83">
        <v>2.2599999999977287</v>
      </c>
      <c r="L204" s="86" t="s">
        <v>122</v>
      </c>
      <c r="M204" s="87">
        <v>5.7000000000000002E-2</v>
      </c>
      <c r="N204" s="87">
        <v>6.8799999999964584E-2</v>
      </c>
      <c r="O204" s="83">
        <v>530734.35019800009</v>
      </c>
      <c r="P204" s="85">
        <v>97.89</v>
      </c>
      <c r="Q204" s="73"/>
      <c r="R204" s="83">
        <v>519.53583774300012</v>
      </c>
      <c r="S204" s="84">
        <v>8.9884872027011487E-4</v>
      </c>
      <c r="T204" s="84">
        <f t="shared" si="3"/>
        <v>7.2556166327271193E-3</v>
      </c>
      <c r="U204" s="84">
        <f>R204/'סכום נכסי הקרן'!$C$42</f>
        <v>1.9836724431105228E-3</v>
      </c>
    </row>
    <row r="205" spans="2:21">
      <c r="B205" s="76" t="s">
        <v>568</v>
      </c>
      <c r="C205" s="73">
        <v>1161678</v>
      </c>
      <c r="D205" s="86" t="s">
        <v>113</v>
      </c>
      <c r="E205" s="86" t="s">
        <v>27</v>
      </c>
      <c r="F205" s="73" t="s">
        <v>437</v>
      </c>
      <c r="G205" s="86" t="s">
        <v>118</v>
      </c>
      <c r="H205" s="73" t="s">
        <v>434</v>
      </c>
      <c r="I205" s="73" t="s">
        <v>299</v>
      </c>
      <c r="J205" s="73"/>
      <c r="K205" s="83">
        <v>1.6499999999995318</v>
      </c>
      <c r="L205" s="86" t="s">
        <v>122</v>
      </c>
      <c r="M205" s="87">
        <v>2.7999999999999997E-2</v>
      </c>
      <c r="N205" s="87">
        <v>6.229999999987746E-2</v>
      </c>
      <c r="O205" s="83">
        <v>112146.22365400002</v>
      </c>
      <c r="P205" s="85">
        <v>95.33</v>
      </c>
      <c r="Q205" s="73"/>
      <c r="R205" s="83">
        <v>106.90899249700003</v>
      </c>
      <c r="S205" s="84">
        <v>3.2254800593863812E-4</v>
      </c>
      <c r="T205" s="84">
        <f t="shared" si="3"/>
        <v>1.4930455375689496E-3</v>
      </c>
      <c r="U205" s="84">
        <f>R205/'סכום נכסי הקרן'!$C$42</f>
        <v>4.0819594516964755E-4</v>
      </c>
    </row>
    <row r="206" spans="2:21">
      <c r="B206" s="76" t="s">
        <v>569</v>
      </c>
      <c r="C206" s="73">
        <v>1192459</v>
      </c>
      <c r="D206" s="86" t="s">
        <v>113</v>
      </c>
      <c r="E206" s="86" t="s">
        <v>27</v>
      </c>
      <c r="F206" s="73" t="s">
        <v>437</v>
      </c>
      <c r="G206" s="86" t="s">
        <v>118</v>
      </c>
      <c r="H206" s="73" t="s">
        <v>434</v>
      </c>
      <c r="I206" s="73" t="s">
        <v>299</v>
      </c>
      <c r="J206" s="73"/>
      <c r="K206" s="83">
        <v>3.4299999999956192</v>
      </c>
      <c r="L206" s="86" t="s">
        <v>122</v>
      </c>
      <c r="M206" s="87">
        <v>5.6500000000000002E-2</v>
      </c>
      <c r="N206" s="87">
        <v>6.6099999999930339E-2</v>
      </c>
      <c r="O206" s="83">
        <v>269589.83165100007</v>
      </c>
      <c r="P206" s="85">
        <v>97.13</v>
      </c>
      <c r="Q206" s="83">
        <v>16.615913383999999</v>
      </c>
      <c r="R206" s="83">
        <v>278.46851685400003</v>
      </c>
      <c r="S206" s="84">
        <v>6.5147089807190994E-4</v>
      </c>
      <c r="T206" s="84">
        <f t="shared" si="3"/>
        <v>3.8889729173528166E-3</v>
      </c>
      <c r="U206" s="84">
        <f>R206/'סכום נכסי הקרן'!$C$42</f>
        <v>1.0632381503398619E-3</v>
      </c>
    </row>
    <row r="207" spans="2:21">
      <c r="B207" s="76" t="s">
        <v>570</v>
      </c>
      <c r="C207" s="73">
        <v>1197276</v>
      </c>
      <c r="D207" s="86" t="s">
        <v>113</v>
      </c>
      <c r="E207" s="86" t="s">
        <v>27</v>
      </c>
      <c r="F207" s="73" t="s">
        <v>441</v>
      </c>
      <c r="G207" s="86" t="s">
        <v>442</v>
      </c>
      <c r="H207" s="73" t="s">
        <v>434</v>
      </c>
      <c r="I207" s="73" t="s">
        <v>299</v>
      </c>
      <c r="J207" s="73"/>
      <c r="K207" s="83">
        <v>4.5400000000049907</v>
      </c>
      <c r="L207" s="86" t="s">
        <v>122</v>
      </c>
      <c r="M207" s="87">
        <v>5.5E-2</v>
      </c>
      <c r="N207" s="87">
        <v>6.7600000000026042E-2</v>
      </c>
      <c r="O207" s="83">
        <v>191328.55</v>
      </c>
      <c r="P207" s="85">
        <v>96.34</v>
      </c>
      <c r="Q207" s="73"/>
      <c r="R207" s="83">
        <v>184.32592480200006</v>
      </c>
      <c r="S207" s="84">
        <v>7.8603728703540126E-4</v>
      </c>
      <c r="T207" s="84">
        <f t="shared" si="3"/>
        <v>2.5742175008488508E-3</v>
      </c>
      <c r="U207" s="84">
        <f>R207/'סכום נכסי הקרן'!$C$42</f>
        <v>7.0378640127894884E-4</v>
      </c>
    </row>
    <row r="208" spans="2:21">
      <c r="B208" s="76" t="s">
        <v>571</v>
      </c>
      <c r="C208" s="73">
        <v>7390149</v>
      </c>
      <c r="D208" s="86" t="s">
        <v>113</v>
      </c>
      <c r="E208" s="86" t="s">
        <v>27</v>
      </c>
      <c r="F208" s="73" t="s">
        <v>572</v>
      </c>
      <c r="G208" s="86" t="s">
        <v>442</v>
      </c>
      <c r="H208" s="73" t="s">
        <v>445</v>
      </c>
      <c r="I208" s="73" t="s">
        <v>120</v>
      </c>
      <c r="J208" s="73"/>
      <c r="K208" s="85">
        <v>1.67</v>
      </c>
      <c r="L208" s="86" t="s">
        <v>122</v>
      </c>
      <c r="M208" s="87">
        <v>0.04</v>
      </c>
      <c r="N208" s="87">
        <v>5.5704460601296926E-2</v>
      </c>
      <c r="O208" s="83">
        <v>5.1280000000000006E-3</v>
      </c>
      <c r="P208" s="85">
        <v>98.54</v>
      </c>
      <c r="Q208" s="73"/>
      <c r="R208" s="83">
        <v>5.0889999999999999E-6</v>
      </c>
      <c r="S208" s="84">
        <v>2.5946627251405624E-11</v>
      </c>
      <c r="T208" s="84">
        <f t="shared" si="3"/>
        <v>7.1070810445637631E-11</v>
      </c>
      <c r="U208" s="84">
        <f>R208/'סכום נכסי הקרן'!$C$42</f>
        <v>1.9430630823937731E-11</v>
      </c>
    </row>
    <row r="209" spans="2:21">
      <c r="B209" s="76" t="s">
        <v>573</v>
      </c>
      <c r="C209" s="73">
        <v>7390222</v>
      </c>
      <c r="D209" s="86" t="s">
        <v>113</v>
      </c>
      <c r="E209" s="86" t="s">
        <v>27</v>
      </c>
      <c r="F209" s="73" t="s">
        <v>572</v>
      </c>
      <c r="G209" s="86" t="s">
        <v>442</v>
      </c>
      <c r="H209" s="73" t="s">
        <v>434</v>
      </c>
      <c r="I209" s="73" t="s">
        <v>299</v>
      </c>
      <c r="J209" s="73"/>
      <c r="K209" s="85">
        <v>3.3600017088852869</v>
      </c>
      <c r="L209" s="86" t="s">
        <v>122</v>
      </c>
      <c r="M209" s="87">
        <v>0.04</v>
      </c>
      <c r="N209" s="87">
        <v>5.4899453248077101E-2</v>
      </c>
      <c r="O209" s="83">
        <v>1.1212000000000001E-2</v>
      </c>
      <c r="P209" s="85">
        <v>96.22</v>
      </c>
      <c r="Q209" s="73"/>
      <c r="R209" s="83">
        <v>1.0791000000000002E-5</v>
      </c>
      <c r="S209" s="84">
        <v>1.4480868566009609E-11</v>
      </c>
      <c r="T209" s="84">
        <f t="shared" si="3"/>
        <v>1.507025182784193E-10</v>
      </c>
      <c r="U209" s="84">
        <f>R209/'סכום נכסי הקרן'!$C$42</f>
        <v>4.1201795484596601E-11</v>
      </c>
    </row>
    <row r="210" spans="2:21">
      <c r="B210" s="76" t="s">
        <v>574</v>
      </c>
      <c r="C210" s="73">
        <v>2590388</v>
      </c>
      <c r="D210" s="86" t="s">
        <v>113</v>
      </c>
      <c r="E210" s="86" t="s">
        <v>27</v>
      </c>
      <c r="F210" s="73" t="s">
        <v>575</v>
      </c>
      <c r="G210" s="86" t="s">
        <v>309</v>
      </c>
      <c r="H210" s="73" t="s">
        <v>434</v>
      </c>
      <c r="I210" s="73" t="s">
        <v>299</v>
      </c>
      <c r="J210" s="73"/>
      <c r="K210" s="85">
        <v>0.74000094414218764</v>
      </c>
      <c r="L210" s="86" t="s">
        <v>122</v>
      </c>
      <c r="M210" s="87">
        <v>5.9000000000000004E-2</v>
      </c>
      <c r="N210" s="87">
        <v>5.7504480286738352E-2</v>
      </c>
      <c r="O210" s="83">
        <v>6.6200000000000018E-3</v>
      </c>
      <c r="P210" s="85">
        <v>101.61</v>
      </c>
      <c r="Q210" s="73"/>
      <c r="R210" s="83">
        <v>6.6960000000000008E-6</v>
      </c>
      <c r="S210" s="84">
        <v>2.5158980146611721E-11</v>
      </c>
      <c r="T210" s="84">
        <f t="shared" si="3"/>
        <v>9.3513489240320227E-11</v>
      </c>
      <c r="U210" s="84">
        <f>R210/'סכום נכסי הקרן'!$C$42</f>
        <v>2.5566418549240924E-11</v>
      </c>
    </row>
    <row r="211" spans="2:21">
      <c r="B211" s="76" t="s">
        <v>576</v>
      </c>
      <c r="C211" s="73">
        <v>2590511</v>
      </c>
      <c r="D211" s="86" t="s">
        <v>113</v>
      </c>
      <c r="E211" s="86" t="s">
        <v>27</v>
      </c>
      <c r="F211" s="73" t="s">
        <v>575</v>
      </c>
      <c r="G211" s="86" t="s">
        <v>309</v>
      </c>
      <c r="H211" s="73" t="s">
        <v>434</v>
      </c>
      <c r="I211" s="73" t="s">
        <v>299</v>
      </c>
      <c r="J211" s="73"/>
      <c r="K211" s="85">
        <v>3.0899999680202717</v>
      </c>
      <c r="L211" s="86" t="s">
        <v>122</v>
      </c>
      <c r="M211" s="87">
        <v>2.7000000000000003E-2</v>
      </c>
      <c r="N211" s="87">
        <v>5.7699970570924061E-2</v>
      </c>
      <c r="O211" s="83">
        <v>7.4465000000000017E-2</v>
      </c>
      <c r="P211" s="85">
        <v>91.23</v>
      </c>
      <c r="Q211" s="73"/>
      <c r="R211" s="83">
        <v>6.796000000000002E-5</v>
      </c>
      <c r="S211" s="84">
        <v>1.0260891881269552E-10</v>
      </c>
      <c r="T211" s="84">
        <f t="shared" si="3"/>
        <v>9.4910046725988107E-10</v>
      </c>
      <c r="U211" s="84">
        <f>R211/'סכום נכסי הקרן'!$C$42</f>
        <v>2.5948234835818601E-10</v>
      </c>
    </row>
    <row r="212" spans="2:21">
      <c r="B212" s="76" t="s">
        <v>577</v>
      </c>
      <c r="C212" s="73">
        <v>1141191</v>
      </c>
      <c r="D212" s="86" t="s">
        <v>113</v>
      </c>
      <c r="E212" s="86" t="s">
        <v>27</v>
      </c>
      <c r="F212" s="73" t="s">
        <v>578</v>
      </c>
      <c r="G212" s="86" t="s">
        <v>481</v>
      </c>
      <c r="H212" s="73" t="s">
        <v>445</v>
      </c>
      <c r="I212" s="73" t="s">
        <v>120</v>
      </c>
      <c r="J212" s="73"/>
      <c r="K212" s="83">
        <v>1.0600000000582934</v>
      </c>
      <c r="L212" s="86" t="s">
        <v>122</v>
      </c>
      <c r="M212" s="87">
        <v>3.0499999999999999E-2</v>
      </c>
      <c r="N212" s="87">
        <v>5.8800000001748808E-2</v>
      </c>
      <c r="O212" s="83">
        <v>7008.2976680000011</v>
      </c>
      <c r="P212" s="85">
        <v>97.91</v>
      </c>
      <c r="Q212" s="73"/>
      <c r="R212" s="83">
        <v>6.8618242600000015</v>
      </c>
      <c r="S212" s="84">
        <v>1.0440900233152325E-4</v>
      </c>
      <c r="T212" s="84">
        <f t="shared" si="3"/>
        <v>9.5829320356403575E-5</v>
      </c>
      <c r="U212" s="84">
        <f>R212/'סכום נכסי הקרן'!$C$42</f>
        <v>2.619956258101783E-5</v>
      </c>
    </row>
    <row r="213" spans="2:21">
      <c r="B213" s="76" t="s">
        <v>579</v>
      </c>
      <c r="C213" s="73">
        <v>1168368</v>
      </c>
      <c r="D213" s="86" t="s">
        <v>113</v>
      </c>
      <c r="E213" s="86" t="s">
        <v>27</v>
      </c>
      <c r="F213" s="73" t="s">
        <v>578</v>
      </c>
      <c r="G213" s="86" t="s">
        <v>481</v>
      </c>
      <c r="H213" s="73" t="s">
        <v>445</v>
      </c>
      <c r="I213" s="73" t="s">
        <v>120</v>
      </c>
      <c r="J213" s="73"/>
      <c r="K213" s="83">
        <v>2.6700000000137973</v>
      </c>
      <c r="L213" s="86" t="s">
        <v>122</v>
      </c>
      <c r="M213" s="87">
        <v>2.58E-2</v>
      </c>
      <c r="N213" s="87">
        <v>5.840000000027594E-2</v>
      </c>
      <c r="O213" s="83">
        <v>101861.29698800002</v>
      </c>
      <c r="P213" s="85">
        <v>92.5</v>
      </c>
      <c r="Q213" s="73"/>
      <c r="R213" s="83">
        <v>94.22169971000001</v>
      </c>
      <c r="S213" s="84">
        <v>3.3669260412183717E-4</v>
      </c>
      <c r="T213" s="84">
        <f t="shared" si="3"/>
        <v>1.3158602004235019E-3</v>
      </c>
      <c r="U213" s="84">
        <f>R213/'סכום נכסי הקרן'!$C$42</f>
        <v>3.5975379498308726E-4</v>
      </c>
    </row>
    <row r="214" spans="2:21">
      <c r="B214" s="76" t="s">
        <v>580</v>
      </c>
      <c r="C214" s="73">
        <v>1186162</v>
      </c>
      <c r="D214" s="86" t="s">
        <v>113</v>
      </c>
      <c r="E214" s="86" t="s">
        <v>27</v>
      </c>
      <c r="F214" s="73" t="s">
        <v>578</v>
      </c>
      <c r="G214" s="86" t="s">
        <v>481</v>
      </c>
      <c r="H214" s="73" t="s">
        <v>445</v>
      </c>
      <c r="I214" s="73" t="s">
        <v>120</v>
      </c>
      <c r="J214" s="73"/>
      <c r="K214" s="83">
        <v>4.14000000000014</v>
      </c>
      <c r="L214" s="86" t="s">
        <v>122</v>
      </c>
      <c r="M214" s="87">
        <v>0.04</v>
      </c>
      <c r="N214" s="87">
        <v>5.9800000000009783E-2</v>
      </c>
      <c r="O214" s="83">
        <v>306125.68000000005</v>
      </c>
      <c r="P214" s="85">
        <v>93.48</v>
      </c>
      <c r="Q214" s="73"/>
      <c r="R214" s="83">
        <v>286.1662856640001</v>
      </c>
      <c r="S214" s="84">
        <v>6.9935617111199961E-4</v>
      </c>
      <c r="T214" s="84">
        <f t="shared" si="3"/>
        <v>3.9964766838982788E-3</v>
      </c>
      <c r="U214" s="84">
        <f>R214/'סכום נכסי הקרן'!$C$42</f>
        <v>1.0926294853595383E-3</v>
      </c>
    </row>
    <row r="215" spans="2:21">
      <c r="B215" s="76" t="s">
        <v>581</v>
      </c>
      <c r="C215" s="73">
        <v>2380046</v>
      </c>
      <c r="D215" s="86" t="s">
        <v>113</v>
      </c>
      <c r="E215" s="86" t="s">
        <v>27</v>
      </c>
      <c r="F215" s="73" t="s">
        <v>582</v>
      </c>
      <c r="G215" s="86" t="s">
        <v>118</v>
      </c>
      <c r="H215" s="73" t="s">
        <v>434</v>
      </c>
      <c r="I215" s="73" t="s">
        <v>299</v>
      </c>
      <c r="J215" s="73"/>
      <c r="K215" s="83">
        <v>0.73999999998002663</v>
      </c>
      <c r="L215" s="86" t="s">
        <v>122</v>
      </c>
      <c r="M215" s="87">
        <v>2.9500000000000002E-2</v>
      </c>
      <c r="N215" s="87">
        <v>5.75999999993035E-2</v>
      </c>
      <c r="O215" s="83">
        <v>39550.39435000001</v>
      </c>
      <c r="P215" s="85">
        <v>98.74</v>
      </c>
      <c r="Q215" s="73"/>
      <c r="R215" s="83">
        <v>39.052059397000008</v>
      </c>
      <c r="S215" s="84">
        <v>7.3733355793041515E-4</v>
      </c>
      <c r="T215" s="84">
        <f t="shared" si="3"/>
        <v>5.4538445881626438E-4</v>
      </c>
      <c r="U215" s="84">
        <f>R215/'סכום נכסי הקרן'!$C$42</f>
        <v>1.4910712302173225E-4</v>
      </c>
    </row>
    <row r="216" spans="2:21">
      <c r="B216" s="76" t="s">
        <v>583</v>
      </c>
      <c r="C216" s="73">
        <v>1132836</v>
      </c>
      <c r="D216" s="86" t="s">
        <v>113</v>
      </c>
      <c r="E216" s="86" t="s">
        <v>27</v>
      </c>
      <c r="F216" s="73" t="s">
        <v>467</v>
      </c>
      <c r="G216" s="86" t="s">
        <v>143</v>
      </c>
      <c r="H216" s="73" t="s">
        <v>434</v>
      </c>
      <c r="I216" s="73" t="s">
        <v>299</v>
      </c>
      <c r="J216" s="73"/>
      <c r="K216" s="85">
        <v>1.2299990345099716</v>
      </c>
      <c r="L216" s="86" t="s">
        <v>122</v>
      </c>
      <c r="M216" s="87">
        <v>4.1399999999999999E-2</v>
      </c>
      <c r="N216" s="87">
        <v>5.360275369709333E-2</v>
      </c>
      <c r="O216" s="83">
        <v>7.921000000000001E-3</v>
      </c>
      <c r="P216" s="85">
        <v>99.57</v>
      </c>
      <c r="Q216" s="73"/>
      <c r="R216" s="83">
        <v>7.8439999999999998E-6</v>
      </c>
      <c r="S216" s="84">
        <v>3.5185244560192842E-11</v>
      </c>
      <c r="T216" s="84">
        <f t="shared" si="3"/>
        <v>1.095459691757873E-10</v>
      </c>
      <c r="U216" s="84">
        <f>R216/'סכום נכסי הקרן'!$C$42</f>
        <v>2.9949669519152595E-11</v>
      </c>
    </row>
    <row r="217" spans="2:21">
      <c r="B217" s="76" t="s">
        <v>584</v>
      </c>
      <c r="C217" s="73">
        <v>1139252</v>
      </c>
      <c r="D217" s="86" t="s">
        <v>113</v>
      </c>
      <c r="E217" s="86" t="s">
        <v>27</v>
      </c>
      <c r="F217" s="73" t="s">
        <v>467</v>
      </c>
      <c r="G217" s="86" t="s">
        <v>143</v>
      </c>
      <c r="H217" s="73" t="s">
        <v>434</v>
      </c>
      <c r="I217" s="73" t="s">
        <v>299</v>
      </c>
      <c r="J217" s="73"/>
      <c r="K217" s="83">
        <v>1.7799999999928584</v>
      </c>
      <c r="L217" s="86" t="s">
        <v>122</v>
      </c>
      <c r="M217" s="87">
        <v>3.5499999999999997E-2</v>
      </c>
      <c r="N217" s="87">
        <v>5.9599999999770607E-2</v>
      </c>
      <c r="O217" s="83">
        <v>95462.883562999996</v>
      </c>
      <c r="P217" s="85">
        <v>96.81</v>
      </c>
      <c r="Q217" s="73"/>
      <c r="R217" s="83">
        <v>92.417613297000017</v>
      </c>
      <c r="S217" s="84">
        <v>2.442451095858832E-4</v>
      </c>
      <c r="T217" s="84">
        <f t="shared" si="3"/>
        <v>1.2906650965748335E-3</v>
      </c>
      <c r="U217" s="84">
        <f>R217/'סכום נכסי הקרן'!$C$42</f>
        <v>3.5286549923431833E-4</v>
      </c>
    </row>
    <row r="218" spans="2:21">
      <c r="B218" s="76" t="s">
        <v>585</v>
      </c>
      <c r="C218" s="73">
        <v>1143080</v>
      </c>
      <c r="D218" s="86" t="s">
        <v>113</v>
      </c>
      <c r="E218" s="86" t="s">
        <v>27</v>
      </c>
      <c r="F218" s="73" t="s">
        <v>467</v>
      </c>
      <c r="G218" s="86" t="s">
        <v>143</v>
      </c>
      <c r="H218" s="73" t="s">
        <v>434</v>
      </c>
      <c r="I218" s="73" t="s">
        <v>299</v>
      </c>
      <c r="J218" s="73"/>
      <c r="K218" s="83">
        <v>2.2699999999993299</v>
      </c>
      <c r="L218" s="86" t="s">
        <v>122</v>
      </c>
      <c r="M218" s="87">
        <v>2.5000000000000001E-2</v>
      </c>
      <c r="N218" s="87">
        <v>5.9599999999961864E-2</v>
      </c>
      <c r="O218" s="83">
        <v>411391.28637600003</v>
      </c>
      <c r="P218" s="85">
        <v>94.31</v>
      </c>
      <c r="Q218" s="73"/>
      <c r="R218" s="83">
        <v>387.98311303800006</v>
      </c>
      <c r="S218" s="84">
        <v>3.6390791881642118E-4</v>
      </c>
      <c r="T218" s="84">
        <f t="shared" si="3"/>
        <v>5.4184072082594029E-3</v>
      </c>
      <c r="U218" s="84">
        <f>R218/'סכום נכסי הקרן'!$C$42</f>
        <v>1.4813827147501437E-3</v>
      </c>
    </row>
    <row r="219" spans="2:21">
      <c r="B219" s="76" t="s">
        <v>586</v>
      </c>
      <c r="C219" s="73">
        <v>1189190</v>
      </c>
      <c r="D219" s="86" t="s">
        <v>113</v>
      </c>
      <c r="E219" s="86" t="s">
        <v>27</v>
      </c>
      <c r="F219" s="73" t="s">
        <v>467</v>
      </c>
      <c r="G219" s="86" t="s">
        <v>143</v>
      </c>
      <c r="H219" s="73" t="s">
        <v>434</v>
      </c>
      <c r="I219" s="73" t="s">
        <v>299</v>
      </c>
      <c r="J219" s="73"/>
      <c r="K219" s="83">
        <v>4.0599999999936305</v>
      </c>
      <c r="L219" s="86" t="s">
        <v>122</v>
      </c>
      <c r="M219" s="87">
        <v>4.7300000000000002E-2</v>
      </c>
      <c r="N219" s="87">
        <v>6.0199999999888794E-2</v>
      </c>
      <c r="O219" s="83">
        <v>192300.49903400004</v>
      </c>
      <c r="P219" s="85">
        <v>96.34</v>
      </c>
      <c r="Q219" s="73"/>
      <c r="R219" s="83">
        <v>185.26230930300002</v>
      </c>
      <c r="S219" s="84">
        <v>4.8694149129306316E-4</v>
      </c>
      <c r="T219" s="84">
        <f t="shared" si="3"/>
        <v>2.5872946486921997E-3</v>
      </c>
      <c r="U219" s="84">
        <f>R219/'סכום נכסי הקרן'!$C$42</f>
        <v>7.0736166980875576E-4</v>
      </c>
    </row>
    <row r="220" spans="2:21">
      <c r="B220" s="76" t="s">
        <v>587</v>
      </c>
      <c r="C220" s="73">
        <v>1132505</v>
      </c>
      <c r="D220" s="86" t="s">
        <v>113</v>
      </c>
      <c r="E220" s="86" t="s">
        <v>27</v>
      </c>
      <c r="F220" s="73" t="s">
        <v>469</v>
      </c>
      <c r="G220" s="86" t="s">
        <v>309</v>
      </c>
      <c r="H220" s="73" t="s">
        <v>434</v>
      </c>
      <c r="I220" s="73" t="s">
        <v>299</v>
      </c>
      <c r="J220" s="73"/>
      <c r="K220" s="85">
        <v>0.65999962695551617</v>
      </c>
      <c r="L220" s="86" t="s">
        <v>122</v>
      </c>
      <c r="M220" s="87">
        <v>6.4000000000000001E-2</v>
      </c>
      <c r="N220" s="87">
        <v>5.809989701338826E-2</v>
      </c>
      <c r="O220" s="83">
        <v>7.6910000000000008E-3</v>
      </c>
      <c r="P220" s="85">
        <v>100.97</v>
      </c>
      <c r="Q220" s="73"/>
      <c r="R220" s="83">
        <v>7.7680000000000008E-6</v>
      </c>
      <c r="S220" s="84">
        <v>1.1072592170533365E-11</v>
      </c>
      <c r="T220" s="84">
        <f t="shared" si="3"/>
        <v>1.0848458548667974E-10</v>
      </c>
      <c r="U220" s="84">
        <f>R220/'סכום נכסי הקרן'!$C$42</f>
        <v>2.9659489141353567E-11</v>
      </c>
    </row>
    <row r="221" spans="2:21">
      <c r="B221" s="76" t="s">
        <v>588</v>
      </c>
      <c r="C221" s="73">
        <v>1162817</v>
      </c>
      <c r="D221" s="86" t="s">
        <v>113</v>
      </c>
      <c r="E221" s="86" t="s">
        <v>27</v>
      </c>
      <c r="F221" s="73" t="s">
        <v>469</v>
      </c>
      <c r="G221" s="86" t="s">
        <v>309</v>
      </c>
      <c r="H221" s="73" t="s">
        <v>434</v>
      </c>
      <c r="I221" s="73" t="s">
        <v>299</v>
      </c>
      <c r="J221" s="73"/>
      <c r="K221" s="83">
        <v>4.6800000000059319</v>
      </c>
      <c r="L221" s="86" t="s">
        <v>122</v>
      </c>
      <c r="M221" s="87">
        <v>2.4300000000000002E-2</v>
      </c>
      <c r="N221" s="87">
        <v>5.5000000000054255E-2</v>
      </c>
      <c r="O221" s="83">
        <v>315404.94247900008</v>
      </c>
      <c r="P221" s="85">
        <v>87.67</v>
      </c>
      <c r="Q221" s="73"/>
      <c r="R221" s="83">
        <v>276.51551307699998</v>
      </c>
      <c r="S221" s="84">
        <v>2.1535006979923058E-4</v>
      </c>
      <c r="T221" s="84">
        <f t="shared" si="3"/>
        <v>3.8616980969097461E-3</v>
      </c>
      <c r="U221" s="84">
        <f>R221/'סכום נכסי הקרן'!$C$42</f>
        <v>1.0557812638417984E-3</v>
      </c>
    </row>
    <row r="222" spans="2:21">
      <c r="B222" s="76" t="s">
        <v>589</v>
      </c>
      <c r="C222" s="73">
        <v>1141415</v>
      </c>
      <c r="D222" s="86" t="s">
        <v>113</v>
      </c>
      <c r="E222" s="86" t="s">
        <v>27</v>
      </c>
      <c r="F222" s="73" t="s">
        <v>590</v>
      </c>
      <c r="G222" s="86" t="s">
        <v>143</v>
      </c>
      <c r="H222" s="73" t="s">
        <v>434</v>
      </c>
      <c r="I222" s="73" t="s">
        <v>299</v>
      </c>
      <c r="J222" s="73"/>
      <c r="K222" s="85">
        <v>0.73</v>
      </c>
      <c r="L222" s="86" t="s">
        <v>122</v>
      </c>
      <c r="M222" s="87">
        <v>2.1600000000000001E-2</v>
      </c>
      <c r="N222" s="87">
        <v>5.590267347551818E-2</v>
      </c>
      <c r="O222" s="83">
        <v>3.3670000000000006E-3</v>
      </c>
      <c r="P222" s="85">
        <v>98.16</v>
      </c>
      <c r="Q222" s="73"/>
      <c r="R222" s="83">
        <v>3.3290000000000002E-6</v>
      </c>
      <c r="S222" s="84">
        <v>2.6324933430443439E-11</v>
      </c>
      <c r="T222" s="84">
        <f t="shared" si="3"/>
        <v>4.6491398697883215E-11</v>
      </c>
      <c r="U222" s="84">
        <f>R222/'סכום נכסי הקרן'!$C$42</f>
        <v>1.2710664180170703E-11</v>
      </c>
    </row>
    <row r="223" spans="2:21">
      <c r="B223" s="76" t="s">
        <v>591</v>
      </c>
      <c r="C223" s="73">
        <v>1156397</v>
      </c>
      <c r="D223" s="86" t="s">
        <v>113</v>
      </c>
      <c r="E223" s="86" t="s">
        <v>27</v>
      </c>
      <c r="F223" s="73" t="s">
        <v>590</v>
      </c>
      <c r="G223" s="86" t="s">
        <v>143</v>
      </c>
      <c r="H223" s="73" t="s">
        <v>434</v>
      </c>
      <c r="I223" s="73" t="s">
        <v>299</v>
      </c>
      <c r="J223" s="73"/>
      <c r="K223" s="85">
        <v>2.6999999999999997</v>
      </c>
      <c r="L223" s="86" t="s">
        <v>122</v>
      </c>
      <c r="M223" s="87">
        <v>0.04</v>
      </c>
      <c r="N223" s="87">
        <v>5.3800381947934461E-2</v>
      </c>
      <c r="O223" s="83">
        <v>1.0217000000000002E-2</v>
      </c>
      <c r="P223" s="85">
        <v>97.49</v>
      </c>
      <c r="Q223" s="73"/>
      <c r="R223" s="83">
        <v>9.9490000000000008E-6</v>
      </c>
      <c r="S223" s="84">
        <v>1.5010261688934609E-11</v>
      </c>
      <c r="T223" s="84">
        <f t="shared" si="3"/>
        <v>1.3894350424909587E-10</v>
      </c>
      <c r="U223" s="84">
        <f>R223/'סכום נכסי הקרן'!$C$42</f>
        <v>3.7986902351612595E-11</v>
      </c>
    </row>
    <row r="224" spans="2:21">
      <c r="B224" s="76" t="s">
        <v>592</v>
      </c>
      <c r="C224" s="73">
        <v>1136134</v>
      </c>
      <c r="D224" s="86" t="s">
        <v>113</v>
      </c>
      <c r="E224" s="86" t="s">
        <v>27</v>
      </c>
      <c r="F224" s="73" t="s">
        <v>593</v>
      </c>
      <c r="G224" s="86" t="s">
        <v>594</v>
      </c>
      <c r="H224" s="73" t="s">
        <v>434</v>
      </c>
      <c r="I224" s="73" t="s">
        <v>299</v>
      </c>
      <c r="J224" s="73"/>
      <c r="K224" s="85">
        <v>1.479998587824102</v>
      </c>
      <c r="L224" s="86" t="s">
        <v>122</v>
      </c>
      <c r="M224" s="87">
        <v>3.3500000000000002E-2</v>
      </c>
      <c r="N224" s="87">
        <v>5.3400714764351126E-2</v>
      </c>
      <c r="O224" s="83">
        <v>5.9690000000000021E-3</v>
      </c>
      <c r="P224" s="85">
        <v>97.22</v>
      </c>
      <c r="Q224" s="83">
        <v>3.1380000000000003E-6</v>
      </c>
      <c r="R224" s="83">
        <v>8.9540000000000027E-6</v>
      </c>
      <c r="S224" s="84">
        <v>6.5151082989411688E-11</v>
      </c>
      <c r="T224" s="84">
        <f t="shared" si="3"/>
        <v>1.2504775726670062E-10</v>
      </c>
      <c r="U224" s="84">
        <f>R224/'סכום נכסי הקרן'!$C$42</f>
        <v>3.4187830300164769E-11</v>
      </c>
    </row>
    <row r="225" spans="2:21">
      <c r="B225" s="76" t="s">
        <v>595</v>
      </c>
      <c r="C225" s="73">
        <v>1141951</v>
      </c>
      <c r="D225" s="86" t="s">
        <v>113</v>
      </c>
      <c r="E225" s="86" t="s">
        <v>27</v>
      </c>
      <c r="F225" s="73" t="s">
        <v>593</v>
      </c>
      <c r="G225" s="86" t="s">
        <v>594</v>
      </c>
      <c r="H225" s="73" t="s">
        <v>434</v>
      </c>
      <c r="I225" s="73" t="s">
        <v>299</v>
      </c>
      <c r="J225" s="73"/>
      <c r="K225" s="85">
        <v>3.4499974841213761</v>
      </c>
      <c r="L225" s="86" t="s">
        <v>122</v>
      </c>
      <c r="M225" s="87">
        <v>2.6200000000000001E-2</v>
      </c>
      <c r="N225" s="87">
        <v>5.5199687445737104E-2</v>
      </c>
      <c r="O225" s="83">
        <v>1.2628000000000002E-2</v>
      </c>
      <c r="P225" s="85">
        <v>91.29</v>
      </c>
      <c r="Q225" s="73"/>
      <c r="R225" s="83">
        <v>1.1518000000000002E-5</v>
      </c>
      <c r="S225" s="84">
        <v>2.5222035049165467E-11</v>
      </c>
      <c r="T225" s="84">
        <f t="shared" si="3"/>
        <v>1.6085549119922468E-10</v>
      </c>
      <c r="U225" s="84">
        <f>R225/'סכום נכסי הקרן'!$C$42</f>
        <v>4.3977599888016273E-11</v>
      </c>
    </row>
    <row r="226" spans="2:21">
      <c r="B226" s="76" t="s">
        <v>596</v>
      </c>
      <c r="C226" s="73">
        <v>1178417</v>
      </c>
      <c r="D226" s="86" t="s">
        <v>113</v>
      </c>
      <c r="E226" s="86" t="s">
        <v>27</v>
      </c>
      <c r="F226" s="73" t="s">
        <v>593</v>
      </c>
      <c r="G226" s="86" t="s">
        <v>594</v>
      </c>
      <c r="H226" s="73" t="s">
        <v>434</v>
      </c>
      <c r="I226" s="73" t="s">
        <v>299</v>
      </c>
      <c r="J226" s="73"/>
      <c r="K226" s="83">
        <v>5.8400000000030916</v>
      </c>
      <c r="L226" s="86" t="s">
        <v>122</v>
      </c>
      <c r="M226" s="87">
        <v>2.3399999999999997E-2</v>
      </c>
      <c r="N226" s="87">
        <v>5.7300000000015949E-2</v>
      </c>
      <c r="O226" s="83">
        <v>250489.42696800004</v>
      </c>
      <c r="P226" s="85">
        <v>82.62</v>
      </c>
      <c r="Q226" s="73"/>
      <c r="R226" s="83">
        <v>206.95436457900001</v>
      </c>
      <c r="S226" s="84">
        <v>2.3714975334248524E-4</v>
      </c>
      <c r="T226" s="84">
        <f t="shared" si="3"/>
        <v>2.8902366704443884E-3</v>
      </c>
      <c r="U226" s="84">
        <f>R226/'סכום נכסי הקרן'!$C$42</f>
        <v>7.9018546974595491E-4</v>
      </c>
    </row>
    <row r="227" spans="2:21">
      <c r="B227" s="76" t="s">
        <v>597</v>
      </c>
      <c r="C227" s="73">
        <v>7150410</v>
      </c>
      <c r="D227" s="86" t="s">
        <v>113</v>
      </c>
      <c r="E227" s="86" t="s">
        <v>27</v>
      </c>
      <c r="F227" s="73" t="s">
        <v>598</v>
      </c>
      <c r="G227" s="86" t="s">
        <v>481</v>
      </c>
      <c r="H227" s="73" t="s">
        <v>474</v>
      </c>
      <c r="I227" s="73" t="s">
        <v>120</v>
      </c>
      <c r="J227" s="73"/>
      <c r="K227" s="83">
        <v>1.8400000000013648</v>
      </c>
      <c r="L227" s="86" t="s">
        <v>122</v>
      </c>
      <c r="M227" s="87">
        <v>2.9500000000000002E-2</v>
      </c>
      <c r="N227" s="87">
        <v>6.2799999999976111E-2</v>
      </c>
      <c r="O227" s="83">
        <v>247017.09806100003</v>
      </c>
      <c r="P227" s="85">
        <v>94.95</v>
      </c>
      <c r="Q227" s="73"/>
      <c r="R227" s="83">
        <v>234.54273462700002</v>
      </c>
      <c r="S227" s="84">
        <v>6.2554439629774268E-4</v>
      </c>
      <c r="T227" s="84">
        <f t="shared" si="3"/>
        <v>3.2755241175234833E-3</v>
      </c>
      <c r="U227" s="84">
        <f>R227/'סכום נכסי הקרן'!$C$42</f>
        <v>8.9552235979053531E-4</v>
      </c>
    </row>
    <row r="228" spans="2:21">
      <c r="B228" s="76" t="s">
        <v>599</v>
      </c>
      <c r="C228" s="73">
        <v>7150444</v>
      </c>
      <c r="D228" s="86" t="s">
        <v>113</v>
      </c>
      <c r="E228" s="86" t="s">
        <v>27</v>
      </c>
      <c r="F228" s="73" t="s">
        <v>598</v>
      </c>
      <c r="G228" s="86" t="s">
        <v>481</v>
      </c>
      <c r="H228" s="73" t="s">
        <v>474</v>
      </c>
      <c r="I228" s="73" t="s">
        <v>120</v>
      </c>
      <c r="J228" s="73"/>
      <c r="K228" s="83">
        <v>3.1799999999900574</v>
      </c>
      <c r="L228" s="86" t="s">
        <v>122</v>
      </c>
      <c r="M228" s="87">
        <v>2.5499999999999998E-2</v>
      </c>
      <c r="N228" s="87">
        <v>6.2299999999652009E-2</v>
      </c>
      <c r="O228" s="83">
        <v>22372.456795000002</v>
      </c>
      <c r="P228" s="85">
        <v>89.91</v>
      </c>
      <c r="Q228" s="73"/>
      <c r="R228" s="83">
        <v>20.115075890000004</v>
      </c>
      <c r="S228" s="84">
        <v>3.8421502679077437E-5</v>
      </c>
      <c r="T228" s="84">
        <f t="shared" si="3"/>
        <v>2.8091859808956687E-4</v>
      </c>
      <c r="U228" s="84">
        <f>R228/'סכום נכסי הקרן'!$C$42</f>
        <v>7.6802635805478634E-5</v>
      </c>
    </row>
    <row r="229" spans="2:21">
      <c r="B229" s="76" t="s">
        <v>600</v>
      </c>
      <c r="C229" s="73">
        <v>1155878</v>
      </c>
      <c r="D229" s="86" t="s">
        <v>113</v>
      </c>
      <c r="E229" s="86" t="s">
        <v>27</v>
      </c>
      <c r="F229" s="73" t="s">
        <v>601</v>
      </c>
      <c r="G229" s="86" t="s">
        <v>347</v>
      </c>
      <c r="H229" s="73" t="s">
        <v>474</v>
      </c>
      <c r="I229" s="73" t="s">
        <v>120</v>
      </c>
      <c r="J229" s="73"/>
      <c r="K229" s="83">
        <v>2.0499999999994851</v>
      </c>
      <c r="L229" s="86" t="s">
        <v>122</v>
      </c>
      <c r="M229" s="87">
        <v>3.27E-2</v>
      </c>
      <c r="N229" s="87">
        <v>5.6600000000035032E-2</v>
      </c>
      <c r="O229" s="83">
        <v>100510.01109400002</v>
      </c>
      <c r="P229" s="85">
        <v>96.6</v>
      </c>
      <c r="Q229" s="73"/>
      <c r="R229" s="83">
        <v>97.092670700999989</v>
      </c>
      <c r="S229" s="84">
        <v>3.1847984934393355E-4</v>
      </c>
      <c r="T229" s="84">
        <f t="shared" si="3"/>
        <v>1.355954960709665E-3</v>
      </c>
      <c r="U229" s="84">
        <f>R229/'סכום נכסי הקרן'!$C$42</f>
        <v>3.7071562980964555E-4</v>
      </c>
    </row>
    <row r="230" spans="2:21">
      <c r="B230" s="76" t="s">
        <v>602</v>
      </c>
      <c r="C230" s="73">
        <v>7200249</v>
      </c>
      <c r="D230" s="86" t="s">
        <v>113</v>
      </c>
      <c r="E230" s="86" t="s">
        <v>27</v>
      </c>
      <c r="F230" s="73" t="s">
        <v>603</v>
      </c>
      <c r="G230" s="86" t="s">
        <v>517</v>
      </c>
      <c r="H230" s="73" t="s">
        <v>474</v>
      </c>
      <c r="I230" s="73" t="s">
        <v>120</v>
      </c>
      <c r="J230" s="73"/>
      <c r="K230" s="83">
        <v>4.8299999999977024</v>
      </c>
      <c r="L230" s="86" t="s">
        <v>122</v>
      </c>
      <c r="M230" s="87">
        <v>7.4999999999999997E-3</v>
      </c>
      <c r="N230" s="87">
        <v>5.1699999999979623E-2</v>
      </c>
      <c r="O230" s="83">
        <v>283663.70823000005</v>
      </c>
      <c r="P230" s="85">
        <v>81.3</v>
      </c>
      <c r="Q230" s="73"/>
      <c r="R230" s="83">
        <v>230.61859479100005</v>
      </c>
      <c r="S230" s="84">
        <v>5.3362072946275567E-4</v>
      </c>
      <c r="T230" s="84">
        <f t="shared" si="3"/>
        <v>3.2207212488957514E-3</v>
      </c>
      <c r="U230" s="84">
        <f>R230/'סכום נכסי הקרן'!$C$42</f>
        <v>8.8053935478860502E-4</v>
      </c>
    </row>
    <row r="231" spans="2:21">
      <c r="B231" s="76" t="s">
        <v>604</v>
      </c>
      <c r="C231" s="73">
        <v>7200173</v>
      </c>
      <c r="D231" s="86" t="s">
        <v>113</v>
      </c>
      <c r="E231" s="86" t="s">
        <v>27</v>
      </c>
      <c r="F231" s="73" t="s">
        <v>603</v>
      </c>
      <c r="G231" s="86" t="s">
        <v>517</v>
      </c>
      <c r="H231" s="73" t="s">
        <v>474</v>
      </c>
      <c r="I231" s="73" t="s">
        <v>120</v>
      </c>
      <c r="J231" s="73"/>
      <c r="K231" s="83">
        <v>2.4600000000668345</v>
      </c>
      <c r="L231" s="86" t="s">
        <v>122</v>
      </c>
      <c r="M231" s="87">
        <v>3.4500000000000003E-2</v>
      </c>
      <c r="N231" s="87">
        <v>5.9300000004027659E-2</v>
      </c>
      <c r="O231" s="83">
        <v>6007.7176180000006</v>
      </c>
      <c r="P231" s="85">
        <v>94.64</v>
      </c>
      <c r="Q231" s="73"/>
      <c r="R231" s="83">
        <v>5.6857037470000007</v>
      </c>
      <c r="S231" s="84">
        <v>8.2475893471616512E-6</v>
      </c>
      <c r="T231" s="84">
        <f t="shared" si="3"/>
        <v>7.9404121291626781E-5</v>
      </c>
      <c r="U231" s="84">
        <f>R231/'סכום נכסי הקרן'!$C$42</f>
        <v>2.170894291260296E-5</v>
      </c>
    </row>
    <row r="232" spans="2:21">
      <c r="B232" s="76" t="s">
        <v>605</v>
      </c>
      <c r="C232" s="73">
        <v>1168483</v>
      </c>
      <c r="D232" s="86" t="s">
        <v>113</v>
      </c>
      <c r="E232" s="86" t="s">
        <v>27</v>
      </c>
      <c r="F232" s="73" t="s">
        <v>606</v>
      </c>
      <c r="G232" s="86" t="s">
        <v>517</v>
      </c>
      <c r="H232" s="73" t="s">
        <v>474</v>
      </c>
      <c r="I232" s="73" t="s">
        <v>120</v>
      </c>
      <c r="J232" s="73"/>
      <c r="K232" s="83">
        <v>3.8199999999950003</v>
      </c>
      <c r="L232" s="86" t="s">
        <v>122</v>
      </c>
      <c r="M232" s="87">
        <v>2.5000000000000001E-3</v>
      </c>
      <c r="N232" s="87">
        <v>5.8399999999914708E-2</v>
      </c>
      <c r="O232" s="83">
        <v>167281.34083500004</v>
      </c>
      <c r="P232" s="85">
        <v>81.3</v>
      </c>
      <c r="Q232" s="73"/>
      <c r="R232" s="83">
        <v>135.99972452400002</v>
      </c>
      <c r="S232" s="84">
        <v>2.9523605782365758E-4</v>
      </c>
      <c r="T232" s="84">
        <f t="shared" si="3"/>
        <v>1.8993143333275969E-3</v>
      </c>
      <c r="U232" s="84">
        <f>R232/'סכום נכסי הקרן'!$C$42</f>
        <v>5.1926909793340048E-4</v>
      </c>
    </row>
    <row r="233" spans="2:21">
      <c r="B233" s="76" t="s">
        <v>607</v>
      </c>
      <c r="C233" s="73">
        <v>1161751</v>
      </c>
      <c r="D233" s="86" t="s">
        <v>113</v>
      </c>
      <c r="E233" s="86" t="s">
        <v>27</v>
      </c>
      <c r="F233" s="73" t="s">
        <v>606</v>
      </c>
      <c r="G233" s="86" t="s">
        <v>517</v>
      </c>
      <c r="H233" s="73" t="s">
        <v>474</v>
      </c>
      <c r="I233" s="73" t="s">
        <v>120</v>
      </c>
      <c r="J233" s="73"/>
      <c r="K233" s="83">
        <v>3.2899999997520597</v>
      </c>
      <c r="L233" s="86" t="s">
        <v>122</v>
      </c>
      <c r="M233" s="87">
        <v>2.0499999999999997E-2</v>
      </c>
      <c r="N233" s="87">
        <v>5.7499999993278726E-2</v>
      </c>
      <c r="O233" s="83">
        <v>3760.4828280000006</v>
      </c>
      <c r="P233" s="85">
        <v>89.02</v>
      </c>
      <c r="Q233" s="73"/>
      <c r="R233" s="83">
        <v>3.3475819270000007</v>
      </c>
      <c r="S233" s="84">
        <v>7.2115618727238154E-6</v>
      </c>
      <c r="T233" s="84">
        <f t="shared" si="3"/>
        <v>4.6750905990383062E-5</v>
      </c>
      <c r="U233" s="84">
        <f>R233/'סכום נכסי הקרן'!$C$42</f>
        <v>1.278161300381668E-5</v>
      </c>
    </row>
    <row r="234" spans="2:21">
      <c r="B234" s="76" t="s">
        <v>608</v>
      </c>
      <c r="C234" s="73">
        <v>1162825</v>
      </c>
      <c r="D234" s="86" t="s">
        <v>113</v>
      </c>
      <c r="E234" s="86" t="s">
        <v>27</v>
      </c>
      <c r="F234" s="73" t="s">
        <v>609</v>
      </c>
      <c r="G234" s="86" t="s">
        <v>481</v>
      </c>
      <c r="H234" s="73" t="s">
        <v>474</v>
      </c>
      <c r="I234" s="73" t="s">
        <v>120</v>
      </c>
      <c r="J234" s="73"/>
      <c r="K234" s="85">
        <v>2.6099999807958332</v>
      </c>
      <c r="L234" s="86" t="s">
        <v>122</v>
      </c>
      <c r="M234" s="87">
        <v>2.4E-2</v>
      </c>
      <c r="N234" s="87">
        <v>6.0699727509476845E-2</v>
      </c>
      <c r="O234" s="83">
        <v>0.10764100000000001</v>
      </c>
      <c r="P234" s="85">
        <v>91.2</v>
      </c>
      <c r="Q234" s="83">
        <v>1.3010000000000003E-6</v>
      </c>
      <c r="R234" s="83">
        <v>9.9453000000000012E-5</v>
      </c>
      <c r="S234" s="84">
        <v>4.1303860670218373E-10</v>
      </c>
      <c r="T234" s="84">
        <f t="shared" si="3"/>
        <v>1.3889183162212615E-9</v>
      </c>
      <c r="U234" s="84">
        <f>R234/'סכום נכסי הקרן'!$C$42</f>
        <v>3.7972775149009225E-10</v>
      </c>
    </row>
    <row r="235" spans="2:21">
      <c r="B235" s="76" t="s">
        <v>610</v>
      </c>
      <c r="C235" s="73">
        <v>1140102</v>
      </c>
      <c r="D235" s="86" t="s">
        <v>113</v>
      </c>
      <c r="E235" s="86" t="s">
        <v>27</v>
      </c>
      <c r="F235" s="73" t="s">
        <v>480</v>
      </c>
      <c r="G235" s="86" t="s">
        <v>481</v>
      </c>
      <c r="H235" s="73" t="s">
        <v>482</v>
      </c>
      <c r="I235" s="73" t="s">
        <v>299</v>
      </c>
      <c r="J235" s="73"/>
      <c r="K235" s="83">
        <v>2.5500000000002934</v>
      </c>
      <c r="L235" s="86" t="s">
        <v>122</v>
      </c>
      <c r="M235" s="87">
        <v>4.2999999999999997E-2</v>
      </c>
      <c r="N235" s="87">
        <v>6.1100000000012339E-2</v>
      </c>
      <c r="O235" s="83">
        <v>176145.67356500003</v>
      </c>
      <c r="P235" s="85">
        <v>96.61</v>
      </c>
      <c r="Q235" s="73"/>
      <c r="R235" s="83">
        <v>170.17434108900002</v>
      </c>
      <c r="S235" s="84">
        <v>1.5867045822109179E-4</v>
      </c>
      <c r="T235" s="84">
        <f t="shared" si="3"/>
        <v>2.3765824991643946E-3</v>
      </c>
      <c r="U235" s="84">
        <f>R235/'סכום נכסי הקרן'!$C$42</f>
        <v>6.4975334985404145E-4</v>
      </c>
    </row>
    <row r="236" spans="2:21">
      <c r="B236" s="76" t="s">
        <v>611</v>
      </c>
      <c r="C236" s="73">
        <v>1137512</v>
      </c>
      <c r="D236" s="86" t="s">
        <v>113</v>
      </c>
      <c r="E236" s="86" t="s">
        <v>27</v>
      </c>
      <c r="F236" s="73" t="s">
        <v>612</v>
      </c>
      <c r="G236" s="86" t="s">
        <v>473</v>
      </c>
      <c r="H236" s="73" t="s">
        <v>474</v>
      </c>
      <c r="I236" s="73" t="s">
        <v>120</v>
      </c>
      <c r="J236" s="73"/>
      <c r="K236" s="83">
        <v>1.1000000000034369</v>
      </c>
      <c r="L236" s="86" t="s">
        <v>122</v>
      </c>
      <c r="M236" s="87">
        <v>3.5000000000000003E-2</v>
      </c>
      <c r="N236" s="87">
        <v>6.0700000000184461E-2</v>
      </c>
      <c r="O236" s="83">
        <v>89286.656310000006</v>
      </c>
      <c r="P236" s="85">
        <v>97.76</v>
      </c>
      <c r="Q236" s="73"/>
      <c r="R236" s="83">
        <v>87.286637177000017</v>
      </c>
      <c r="S236" s="84">
        <v>4.65713834289589E-4</v>
      </c>
      <c r="T236" s="84">
        <f t="shared" si="3"/>
        <v>1.2190080654831429E-3</v>
      </c>
      <c r="U236" s="84">
        <f>R236/'סכום נכסי הקרן'!$C$42</f>
        <v>3.3327459674774724E-4</v>
      </c>
    </row>
    <row r="237" spans="2:21">
      <c r="B237" s="76" t="s">
        <v>613</v>
      </c>
      <c r="C237" s="73">
        <v>1141852</v>
      </c>
      <c r="D237" s="86" t="s">
        <v>113</v>
      </c>
      <c r="E237" s="86" t="s">
        <v>27</v>
      </c>
      <c r="F237" s="73" t="s">
        <v>612</v>
      </c>
      <c r="G237" s="86" t="s">
        <v>473</v>
      </c>
      <c r="H237" s="73" t="s">
        <v>474</v>
      </c>
      <c r="I237" s="73" t="s">
        <v>120</v>
      </c>
      <c r="J237" s="73"/>
      <c r="K237" s="83">
        <v>2.6099999999790238</v>
      </c>
      <c r="L237" s="86" t="s">
        <v>122</v>
      </c>
      <c r="M237" s="87">
        <v>2.6499999999999999E-2</v>
      </c>
      <c r="N237" s="87">
        <v>6.4299999999670371E-2</v>
      </c>
      <c r="O237" s="83">
        <v>73219.226508000022</v>
      </c>
      <c r="P237" s="85">
        <v>91.15</v>
      </c>
      <c r="Q237" s="73"/>
      <c r="R237" s="83">
        <v>66.739327439999997</v>
      </c>
      <c r="S237" s="84">
        <v>1.1914261728276138E-4</v>
      </c>
      <c r="T237" s="84">
        <f t="shared" si="3"/>
        <v>9.3205307324770723E-4</v>
      </c>
      <c r="U237" s="84">
        <f>R237/'סכום נכסי הקרן'!$C$42</f>
        <v>2.5482162171832132E-4</v>
      </c>
    </row>
    <row r="238" spans="2:21">
      <c r="B238" s="76" t="s">
        <v>614</v>
      </c>
      <c r="C238" s="73">
        <v>1168038</v>
      </c>
      <c r="D238" s="86" t="s">
        <v>113</v>
      </c>
      <c r="E238" s="86" t="s">
        <v>27</v>
      </c>
      <c r="F238" s="73" t="s">
        <v>612</v>
      </c>
      <c r="G238" s="86" t="s">
        <v>473</v>
      </c>
      <c r="H238" s="73" t="s">
        <v>474</v>
      </c>
      <c r="I238" s="73" t="s">
        <v>120</v>
      </c>
      <c r="J238" s="73"/>
      <c r="K238" s="83">
        <v>2.16000000001159</v>
      </c>
      <c r="L238" s="86" t="s">
        <v>122</v>
      </c>
      <c r="M238" s="87">
        <v>4.99E-2</v>
      </c>
      <c r="N238" s="87">
        <v>5.9200000000475796E-2</v>
      </c>
      <c r="O238" s="83">
        <v>59272.170872000002</v>
      </c>
      <c r="P238" s="85">
        <v>98.22</v>
      </c>
      <c r="Q238" s="83">
        <v>7.3579707980000011</v>
      </c>
      <c r="R238" s="83">
        <v>65.575097039000013</v>
      </c>
      <c r="S238" s="84">
        <v>3.3552612855741937E-4</v>
      </c>
      <c r="T238" s="84">
        <f t="shared" si="3"/>
        <v>9.1579392643212094E-4</v>
      </c>
      <c r="U238" s="84">
        <f>R238/'סכום נכסי הקרן'!$C$42</f>
        <v>2.5037640043401485E-4</v>
      </c>
    </row>
    <row r="239" spans="2:21">
      <c r="B239" s="76" t="s">
        <v>615</v>
      </c>
      <c r="C239" s="73">
        <v>1190008</v>
      </c>
      <c r="D239" s="86" t="s">
        <v>113</v>
      </c>
      <c r="E239" s="86" t="s">
        <v>27</v>
      </c>
      <c r="F239" s="73" t="s">
        <v>616</v>
      </c>
      <c r="G239" s="86" t="s">
        <v>481</v>
      </c>
      <c r="H239" s="73" t="s">
        <v>482</v>
      </c>
      <c r="I239" s="73" t="s">
        <v>299</v>
      </c>
      <c r="J239" s="73"/>
      <c r="K239" s="83">
        <v>3.6699999999957078</v>
      </c>
      <c r="L239" s="86" t="s">
        <v>122</v>
      </c>
      <c r="M239" s="87">
        <v>5.3399999999999996E-2</v>
      </c>
      <c r="N239" s="87">
        <v>6.319999999991488E-2</v>
      </c>
      <c r="O239" s="83">
        <v>276597.18339100009</v>
      </c>
      <c r="P239" s="85">
        <v>98.56</v>
      </c>
      <c r="Q239" s="73"/>
      <c r="R239" s="83">
        <v>272.61419315100005</v>
      </c>
      <c r="S239" s="84">
        <v>6.9149295847750021E-4</v>
      </c>
      <c r="T239" s="84">
        <f t="shared" si="3"/>
        <v>3.8072139214433425E-3</v>
      </c>
      <c r="U239" s="84">
        <f>R239/'סכום נכסי הקרן'!$C$42</f>
        <v>1.0408853889728308E-3</v>
      </c>
    </row>
    <row r="240" spans="2:21">
      <c r="B240" s="76" t="s">
        <v>617</v>
      </c>
      <c r="C240" s="73">
        <v>1180355</v>
      </c>
      <c r="D240" s="86" t="s">
        <v>113</v>
      </c>
      <c r="E240" s="86" t="s">
        <v>27</v>
      </c>
      <c r="F240" s="73" t="s">
        <v>491</v>
      </c>
      <c r="G240" s="86" t="s">
        <v>309</v>
      </c>
      <c r="H240" s="73" t="s">
        <v>492</v>
      </c>
      <c r="I240" s="73" t="s">
        <v>299</v>
      </c>
      <c r="J240" s="73"/>
      <c r="K240" s="83">
        <v>3.7500000000071694</v>
      </c>
      <c r="L240" s="86" t="s">
        <v>122</v>
      </c>
      <c r="M240" s="87">
        <v>2.5000000000000001E-2</v>
      </c>
      <c r="N240" s="87">
        <v>6.4300000000140523E-2</v>
      </c>
      <c r="O240" s="83">
        <v>40184.907552000004</v>
      </c>
      <c r="P240" s="85">
        <v>86.77</v>
      </c>
      <c r="Q240" s="73"/>
      <c r="R240" s="83">
        <v>34.868442957000006</v>
      </c>
      <c r="S240" s="84">
        <v>4.7233740321380595E-5</v>
      </c>
      <c r="T240" s="84">
        <f t="shared" si="3"/>
        <v>4.8695785025181291E-4</v>
      </c>
      <c r="U240" s="84">
        <f>R240/'סכום נכסי הקרן'!$C$42</f>
        <v>1.3313339408587126E-4</v>
      </c>
    </row>
    <row r="241" spans="2:21">
      <c r="B241" s="76" t="s">
        <v>618</v>
      </c>
      <c r="C241" s="73">
        <v>1188572</v>
      </c>
      <c r="D241" s="86" t="s">
        <v>113</v>
      </c>
      <c r="E241" s="86" t="s">
        <v>27</v>
      </c>
      <c r="F241" s="73" t="s">
        <v>619</v>
      </c>
      <c r="G241" s="86" t="s">
        <v>481</v>
      </c>
      <c r="H241" s="73" t="s">
        <v>494</v>
      </c>
      <c r="I241" s="73" t="s">
        <v>120</v>
      </c>
      <c r="J241" s="73"/>
      <c r="K241" s="83">
        <v>3.1199999999970092</v>
      </c>
      <c r="L241" s="86" t="s">
        <v>122</v>
      </c>
      <c r="M241" s="87">
        <v>4.53E-2</v>
      </c>
      <c r="N241" s="87">
        <v>6.6699999999954351E-2</v>
      </c>
      <c r="O241" s="83">
        <v>534800.41498900007</v>
      </c>
      <c r="P241" s="85">
        <v>95.03</v>
      </c>
      <c r="Q241" s="73"/>
      <c r="R241" s="83">
        <v>508.22085219600007</v>
      </c>
      <c r="S241" s="84">
        <v>7.6400059284142865E-4</v>
      </c>
      <c r="T241" s="84">
        <f t="shared" si="3"/>
        <v>7.0975963550682529E-3</v>
      </c>
      <c r="U241" s="84">
        <f>R241/'סכום נכסי הקרן'!$C$42</f>
        <v>1.9404699854681667E-3</v>
      </c>
    </row>
    <row r="242" spans="2:21">
      <c r="B242" s="76" t="s">
        <v>620</v>
      </c>
      <c r="C242" s="73">
        <v>1198142</v>
      </c>
      <c r="D242" s="86" t="s">
        <v>113</v>
      </c>
      <c r="E242" s="86" t="s">
        <v>27</v>
      </c>
      <c r="F242" s="73" t="s">
        <v>485</v>
      </c>
      <c r="G242" s="86" t="s">
        <v>473</v>
      </c>
      <c r="H242" s="73" t="s">
        <v>494</v>
      </c>
      <c r="I242" s="73" t="s">
        <v>120</v>
      </c>
      <c r="J242" s="73"/>
      <c r="K242" s="83">
        <v>4.660000000009056</v>
      </c>
      <c r="L242" s="86" t="s">
        <v>122</v>
      </c>
      <c r="M242" s="87">
        <v>5.5E-2</v>
      </c>
      <c r="N242" s="87">
        <v>7.2400000000149817E-2</v>
      </c>
      <c r="O242" s="83">
        <v>191328.55</v>
      </c>
      <c r="P242" s="85">
        <v>93.5</v>
      </c>
      <c r="Q242" s="73"/>
      <c r="R242" s="83">
        <v>178.89218954300003</v>
      </c>
      <c r="S242" s="84">
        <v>4.3078626462946201E-4</v>
      </c>
      <c r="T242" s="84">
        <f t="shared" si="3"/>
        <v>2.4983322643379116E-3</v>
      </c>
      <c r="U242" s="84">
        <f>R242/'סכום נכסי הקרן'!$C$42</f>
        <v>6.8303951509057325E-4</v>
      </c>
    </row>
    <row r="243" spans="2:21">
      <c r="B243" s="76" t="s">
        <v>621</v>
      </c>
      <c r="C243" s="73">
        <v>1150812</v>
      </c>
      <c r="D243" s="86" t="s">
        <v>113</v>
      </c>
      <c r="E243" s="86" t="s">
        <v>27</v>
      </c>
      <c r="F243" s="73" t="s">
        <v>505</v>
      </c>
      <c r="G243" s="86" t="s">
        <v>506</v>
      </c>
      <c r="H243" s="73" t="s">
        <v>494</v>
      </c>
      <c r="I243" s="73" t="s">
        <v>120</v>
      </c>
      <c r="J243" s="73"/>
      <c r="K243" s="83">
        <v>1.6600000000062007</v>
      </c>
      <c r="L243" s="86" t="s">
        <v>122</v>
      </c>
      <c r="M243" s="87">
        <v>3.7499999999999999E-2</v>
      </c>
      <c r="N243" s="87">
        <v>6.2300000000444361E-2</v>
      </c>
      <c r="O243" s="83">
        <v>49848.453807000005</v>
      </c>
      <c r="P243" s="85">
        <v>97.06</v>
      </c>
      <c r="Q243" s="73"/>
      <c r="R243" s="83">
        <v>48.382909295000005</v>
      </c>
      <c r="S243" s="84">
        <v>1.3487654840645168E-4</v>
      </c>
      <c r="T243" s="84">
        <f t="shared" si="3"/>
        <v>6.7569514154321565E-4</v>
      </c>
      <c r="U243" s="84">
        <f>R243/'סכום נכסי הקרן'!$C$42</f>
        <v>1.8473382760841235E-4</v>
      </c>
    </row>
    <row r="244" spans="2:21">
      <c r="B244" s="76" t="s">
        <v>622</v>
      </c>
      <c r="C244" s="73">
        <v>1161785</v>
      </c>
      <c r="D244" s="86" t="s">
        <v>113</v>
      </c>
      <c r="E244" s="86" t="s">
        <v>27</v>
      </c>
      <c r="F244" s="73" t="s">
        <v>505</v>
      </c>
      <c r="G244" s="86" t="s">
        <v>506</v>
      </c>
      <c r="H244" s="73" t="s">
        <v>494</v>
      </c>
      <c r="I244" s="73" t="s">
        <v>120</v>
      </c>
      <c r="J244" s="73"/>
      <c r="K244" s="83">
        <v>3.7399999999958267</v>
      </c>
      <c r="L244" s="86" t="s">
        <v>122</v>
      </c>
      <c r="M244" s="87">
        <v>2.6600000000000002E-2</v>
      </c>
      <c r="N244" s="87">
        <v>6.8299999999937799E-2</v>
      </c>
      <c r="O244" s="83">
        <v>601439.63485400006</v>
      </c>
      <c r="P244" s="85">
        <v>86.05</v>
      </c>
      <c r="Q244" s="73"/>
      <c r="R244" s="83">
        <v>517.53878573400004</v>
      </c>
      <c r="S244" s="84">
        <v>7.7584114807707424E-4</v>
      </c>
      <c r="T244" s="84">
        <f t="shared" si="3"/>
        <v>7.227726653402748E-3</v>
      </c>
      <c r="U244" s="84">
        <f>R244/'סכום נכסי הקרן'!$C$42</f>
        <v>1.9760473732887336E-3</v>
      </c>
    </row>
    <row r="245" spans="2:21">
      <c r="B245" s="76" t="s">
        <v>623</v>
      </c>
      <c r="C245" s="73">
        <v>1172725</v>
      </c>
      <c r="D245" s="86" t="s">
        <v>113</v>
      </c>
      <c r="E245" s="86" t="s">
        <v>27</v>
      </c>
      <c r="F245" s="73" t="s">
        <v>624</v>
      </c>
      <c r="G245" s="86" t="s">
        <v>481</v>
      </c>
      <c r="H245" s="73" t="s">
        <v>494</v>
      </c>
      <c r="I245" s="73" t="s">
        <v>120</v>
      </c>
      <c r="J245" s="73"/>
      <c r="K245" s="83">
        <v>3.1599999999976429</v>
      </c>
      <c r="L245" s="86" t="s">
        <v>122</v>
      </c>
      <c r="M245" s="87">
        <v>2.5000000000000001E-2</v>
      </c>
      <c r="N245" s="87">
        <v>6.6200000000011791E-2</v>
      </c>
      <c r="O245" s="83">
        <v>191328.55</v>
      </c>
      <c r="P245" s="85">
        <v>88.69</v>
      </c>
      <c r="Q245" s="73"/>
      <c r="R245" s="83">
        <v>169.68929949000002</v>
      </c>
      <c r="S245" s="84">
        <v>9.0721882902306678E-4</v>
      </c>
      <c r="T245" s="84">
        <f t="shared" si="3"/>
        <v>2.3698086144049568E-3</v>
      </c>
      <c r="U245" s="84">
        <f>R245/'סכום נכסי הקרן'!$C$42</f>
        <v>6.4790138203238271E-4</v>
      </c>
    </row>
    <row r="246" spans="2:21">
      <c r="B246" s="76" t="s">
        <v>625</v>
      </c>
      <c r="C246" s="73">
        <v>1198571</v>
      </c>
      <c r="D246" s="86" t="s">
        <v>113</v>
      </c>
      <c r="E246" s="86" t="s">
        <v>27</v>
      </c>
      <c r="F246" s="73" t="s">
        <v>626</v>
      </c>
      <c r="G246" s="86" t="s">
        <v>309</v>
      </c>
      <c r="H246" s="73" t="s">
        <v>494</v>
      </c>
      <c r="I246" s="73" t="s">
        <v>120</v>
      </c>
      <c r="J246" s="73"/>
      <c r="K246" s="83">
        <v>5.0000000000038396</v>
      </c>
      <c r="L246" s="86" t="s">
        <v>122</v>
      </c>
      <c r="M246" s="87">
        <v>6.7699999999999996E-2</v>
      </c>
      <c r="N246" s="87">
        <v>6.690000000007873E-2</v>
      </c>
      <c r="O246" s="83">
        <v>255603.46308700007</v>
      </c>
      <c r="P246" s="85">
        <v>101.88</v>
      </c>
      <c r="Q246" s="73"/>
      <c r="R246" s="83">
        <v>260.40880505500002</v>
      </c>
      <c r="S246" s="84">
        <v>3.4080461744933341E-4</v>
      </c>
      <c r="T246" s="84">
        <f t="shared" si="3"/>
        <v>3.6367586603338392E-3</v>
      </c>
      <c r="U246" s="84">
        <f>R246/'סכום נכסי הקרן'!$C$42</f>
        <v>9.9428322938229017E-4</v>
      </c>
    </row>
    <row r="247" spans="2:21">
      <c r="B247" s="76" t="s">
        <v>627</v>
      </c>
      <c r="C247" s="73">
        <v>1159375</v>
      </c>
      <c r="D247" s="86" t="s">
        <v>113</v>
      </c>
      <c r="E247" s="86" t="s">
        <v>27</v>
      </c>
      <c r="F247" s="73" t="s">
        <v>628</v>
      </c>
      <c r="G247" s="86" t="s">
        <v>517</v>
      </c>
      <c r="H247" s="73" t="s">
        <v>510</v>
      </c>
      <c r="I247" s="73"/>
      <c r="J247" s="73"/>
      <c r="K247" s="83">
        <v>1.2100000000167315</v>
      </c>
      <c r="L247" s="86" t="s">
        <v>122</v>
      </c>
      <c r="M247" s="87">
        <v>3.5499999999999997E-2</v>
      </c>
      <c r="N247" s="87">
        <v>7.5700000000454126E-2</v>
      </c>
      <c r="O247" s="83">
        <v>34744.462631000002</v>
      </c>
      <c r="P247" s="85">
        <v>96.33</v>
      </c>
      <c r="Q247" s="73"/>
      <c r="R247" s="83">
        <v>33.469341264000008</v>
      </c>
      <c r="S247" s="84">
        <v>1.2131344790057626E-4</v>
      </c>
      <c r="T247" s="84">
        <f t="shared" si="3"/>
        <v>4.6741859082611561E-4</v>
      </c>
      <c r="U247" s="84">
        <f>R247/'סכום נכסי הקרן'!$C$42</f>
        <v>1.277913959562133E-4</v>
      </c>
    </row>
    <row r="248" spans="2:21">
      <c r="B248" s="76" t="s">
        <v>629</v>
      </c>
      <c r="C248" s="73">
        <v>1193275</v>
      </c>
      <c r="D248" s="86" t="s">
        <v>113</v>
      </c>
      <c r="E248" s="86" t="s">
        <v>27</v>
      </c>
      <c r="F248" s="73" t="s">
        <v>628</v>
      </c>
      <c r="G248" s="86" t="s">
        <v>517</v>
      </c>
      <c r="H248" s="73" t="s">
        <v>510</v>
      </c>
      <c r="I248" s="73"/>
      <c r="J248" s="73"/>
      <c r="K248" s="83">
        <v>3.5900000000037844</v>
      </c>
      <c r="L248" s="86" t="s">
        <v>122</v>
      </c>
      <c r="M248" s="87">
        <v>6.0499999999999998E-2</v>
      </c>
      <c r="N248" s="87">
        <v>6.1400000000015581E-2</v>
      </c>
      <c r="O248" s="83">
        <v>174403.62646700002</v>
      </c>
      <c r="P248" s="85">
        <v>99.98</v>
      </c>
      <c r="Q248" s="83">
        <v>5.2757097010000003</v>
      </c>
      <c r="R248" s="83">
        <v>179.67376494800001</v>
      </c>
      <c r="S248" s="84">
        <v>7.9274375666818194E-4</v>
      </c>
      <c r="T248" s="84">
        <f t="shared" si="3"/>
        <v>2.509247414162578E-3</v>
      </c>
      <c r="U248" s="84">
        <f>R248/'סכום נכסי הקרן'!$C$42</f>
        <v>6.8602369727874864E-4</v>
      </c>
    </row>
    <row r="249" spans="2:21">
      <c r="B249" s="76" t="s">
        <v>630</v>
      </c>
      <c r="C249" s="73">
        <v>7200116</v>
      </c>
      <c r="D249" s="86" t="s">
        <v>113</v>
      </c>
      <c r="E249" s="86" t="s">
        <v>27</v>
      </c>
      <c r="F249" s="73" t="s">
        <v>603</v>
      </c>
      <c r="G249" s="86" t="s">
        <v>517</v>
      </c>
      <c r="H249" s="73" t="s">
        <v>510</v>
      </c>
      <c r="I249" s="73"/>
      <c r="J249" s="85"/>
      <c r="K249" s="85">
        <v>1.31</v>
      </c>
      <c r="L249" s="86" t="s">
        <v>122</v>
      </c>
      <c r="M249" s="87">
        <v>4.2500000000000003E-2</v>
      </c>
      <c r="N249" s="87">
        <v>6.1196888090963492E-2</v>
      </c>
      <c r="O249" s="83">
        <v>5.1280000000000006E-3</v>
      </c>
      <c r="P249" s="85">
        <v>98.05</v>
      </c>
      <c r="Q249" s="73"/>
      <c r="R249" s="83">
        <v>5.013000000000001E-6</v>
      </c>
      <c r="S249" s="84">
        <v>5.843874643874644E-11</v>
      </c>
      <c r="T249" s="84">
        <f t="shared" si="3"/>
        <v>7.000942675653006E-11</v>
      </c>
      <c r="U249" s="84">
        <f>R249/'סכום נכסי הקרן'!$C$42</f>
        <v>1.9140450446138703E-11</v>
      </c>
    </row>
    <row r="250" spans="2:21">
      <c r="B250" s="76" t="s">
        <v>631</v>
      </c>
      <c r="C250" s="73">
        <v>1183581</v>
      </c>
      <c r="D250" s="86" t="s">
        <v>113</v>
      </c>
      <c r="E250" s="86" t="s">
        <v>27</v>
      </c>
      <c r="F250" s="73" t="s">
        <v>632</v>
      </c>
      <c r="G250" s="86" t="s">
        <v>302</v>
      </c>
      <c r="H250" s="73" t="s">
        <v>510</v>
      </c>
      <c r="I250" s="73"/>
      <c r="J250" s="73"/>
      <c r="K250" s="83">
        <v>2.2299999999788249</v>
      </c>
      <c r="L250" s="86" t="s">
        <v>122</v>
      </c>
      <c r="M250" s="87">
        <v>0.01</v>
      </c>
      <c r="N250" s="87">
        <v>7.0699999999364757E-2</v>
      </c>
      <c r="O250" s="83">
        <v>53663.831704000004</v>
      </c>
      <c r="P250" s="85">
        <v>88</v>
      </c>
      <c r="Q250" s="73"/>
      <c r="R250" s="83">
        <v>47.224171900000002</v>
      </c>
      <c r="S250" s="84">
        <v>2.9813239835555557E-4</v>
      </c>
      <c r="T250" s="84">
        <f t="shared" si="3"/>
        <v>6.5951270771411031E-4</v>
      </c>
      <c r="U250" s="84">
        <f>R250/'סכום נכסי הקרן'!$C$42</f>
        <v>1.8030957951563649E-4</v>
      </c>
    </row>
    <row r="251" spans="2:21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83"/>
      <c r="P251" s="85"/>
      <c r="Q251" s="73"/>
      <c r="R251" s="73"/>
      <c r="S251" s="73"/>
      <c r="T251" s="84"/>
      <c r="U251" s="73"/>
    </row>
    <row r="252" spans="2:21">
      <c r="B252" s="92" t="s">
        <v>45</v>
      </c>
      <c r="C252" s="71"/>
      <c r="D252" s="71"/>
      <c r="E252" s="71"/>
      <c r="F252" s="71"/>
      <c r="G252" s="71"/>
      <c r="H252" s="71"/>
      <c r="I252" s="71"/>
      <c r="J252" s="71"/>
      <c r="K252" s="80">
        <v>3.3961974867291631</v>
      </c>
      <c r="L252" s="71"/>
      <c r="M252" s="71"/>
      <c r="N252" s="94">
        <v>5.6999436699236641E-2</v>
      </c>
      <c r="O252" s="80"/>
      <c r="P252" s="82"/>
      <c r="Q252" s="71"/>
      <c r="R252" s="80">
        <v>173.220136285</v>
      </c>
      <c r="S252" s="71"/>
      <c r="T252" s="81">
        <f t="shared" si="3"/>
        <v>2.4191187799722444E-3</v>
      </c>
      <c r="U252" s="81">
        <f>R252/'סכום נכסי הקרן'!$C$42</f>
        <v>6.6138269196816969E-4</v>
      </c>
    </row>
    <row r="253" spans="2:21">
      <c r="B253" s="76" t="s">
        <v>633</v>
      </c>
      <c r="C253" s="73">
        <v>1178250</v>
      </c>
      <c r="D253" s="86" t="s">
        <v>113</v>
      </c>
      <c r="E253" s="86" t="s">
        <v>27</v>
      </c>
      <c r="F253" s="73" t="s">
        <v>634</v>
      </c>
      <c r="G253" s="86" t="s">
        <v>524</v>
      </c>
      <c r="H253" s="73" t="s">
        <v>334</v>
      </c>
      <c r="I253" s="73" t="s">
        <v>299</v>
      </c>
      <c r="J253" s="73"/>
      <c r="K253" s="83">
        <v>3.0199999999879594</v>
      </c>
      <c r="L253" s="86" t="s">
        <v>122</v>
      </c>
      <c r="M253" s="87">
        <v>2.12E-2</v>
      </c>
      <c r="N253" s="87">
        <v>5.6899999999790334E-2</v>
      </c>
      <c r="O253" s="83">
        <v>136063.53657500003</v>
      </c>
      <c r="P253" s="85">
        <v>106.21</v>
      </c>
      <c r="Q253" s="73"/>
      <c r="R253" s="83">
        <v>144.51307478700002</v>
      </c>
      <c r="S253" s="84">
        <v>9.0709024383333356E-4</v>
      </c>
      <c r="T253" s="84">
        <f t="shared" si="3"/>
        <v>2.0182081637066481E-3</v>
      </c>
      <c r="U253" s="84">
        <f>R253/'סכום נכסי הקרן'!$C$42</f>
        <v>5.5177445577093759E-4</v>
      </c>
    </row>
    <row r="254" spans="2:21">
      <c r="B254" s="76" t="s">
        <v>635</v>
      </c>
      <c r="C254" s="73">
        <v>1178268</v>
      </c>
      <c r="D254" s="86" t="s">
        <v>113</v>
      </c>
      <c r="E254" s="86" t="s">
        <v>27</v>
      </c>
      <c r="F254" s="73" t="s">
        <v>634</v>
      </c>
      <c r="G254" s="86" t="s">
        <v>524</v>
      </c>
      <c r="H254" s="73" t="s">
        <v>334</v>
      </c>
      <c r="I254" s="73" t="s">
        <v>299</v>
      </c>
      <c r="J254" s="73"/>
      <c r="K254" s="83">
        <v>5.2899999999299814</v>
      </c>
      <c r="L254" s="86" t="s">
        <v>122</v>
      </c>
      <c r="M254" s="87">
        <v>2.6699999999999998E-2</v>
      </c>
      <c r="N254" s="87">
        <v>5.74999999993904E-2</v>
      </c>
      <c r="O254" s="83">
        <v>28532.992773000005</v>
      </c>
      <c r="P254" s="85">
        <v>100.61</v>
      </c>
      <c r="Q254" s="73"/>
      <c r="R254" s="83">
        <v>28.707043169000006</v>
      </c>
      <c r="S254" s="84">
        <v>1.6643136241833881E-4</v>
      </c>
      <c r="T254" s="84">
        <f t="shared" si="3"/>
        <v>4.0091036029057497E-4</v>
      </c>
      <c r="U254" s="84">
        <f>R254/'סכום נכסי הקרן'!$C$42</f>
        <v>1.0960816621412509E-4</v>
      </c>
    </row>
    <row r="255" spans="2:21">
      <c r="B255" s="76" t="s">
        <v>636</v>
      </c>
      <c r="C255" s="73">
        <v>2320174</v>
      </c>
      <c r="D255" s="86" t="s">
        <v>113</v>
      </c>
      <c r="E255" s="86" t="s">
        <v>27</v>
      </c>
      <c r="F255" s="73" t="s">
        <v>535</v>
      </c>
      <c r="G255" s="86" t="s">
        <v>116</v>
      </c>
      <c r="H255" s="73" t="s">
        <v>334</v>
      </c>
      <c r="I255" s="73" t="s">
        <v>299</v>
      </c>
      <c r="J255" s="73"/>
      <c r="K255" s="85">
        <v>0.97999951594382451</v>
      </c>
      <c r="L255" s="86" t="s">
        <v>122</v>
      </c>
      <c r="M255" s="87">
        <v>3.49E-2</v>
      </c>
      <c r="N255" s="87">
        <v>7.2700421940928281E-2</v>
      </c>
      <c r="O255" s="83">
        <v>7.0410000000000021E-3</v>
      </c>
      <c r="P255" s="85">
        <v>104.41</v>
      </c>
      <c r="Q255" s="73"/>
      <c r="R255" s="83">
        <v>7.347000000000001E-6</v>
      </c>
      <c r="S255" s="84">
        <v>8.3864000633778894E-12</v>
      </c>
      <c r="T255" s="84">
        <f t="shared" si="3"/>
        <v>1.0260507847201803E-10</v>
      </c>
      <c r="U255" s="84">
        <f>R255/'סכום נכסי הקרן'!$C$42</f>
        <v>2.805204257486157E-11</v>
      </c>
    </row>
    <row r="256" spans="2:21">
      <c r="B256" s="76" t="s">
        <v>637</v>
      </c>
      <c r="C256" s="73">
        <v>2320224</v>
      </c>
      <c r="D256" s="86" t="s">
        <v>113</v>
      </c>
      <c r="E256" s="86" t="s">
        <v>27</v>
      </c>
      <c r="F256" s="73" t="s">
        <v>535</v>
      </c>
      <c r="G256" s="86" t="s">
        <v>116</v>
      </c>
      <c r="H256" s="73" t="s">
        <v>334</v>
      </c>
      <c r="I256" s="73" t="s">
        <v>299</v>
      </c>
      <c r="J256" s="73"/>
      <c r="K256" s="85">
        <v>3.6500002698574616</v>
      </c>
      <c r="L256" s="86" t="s">
        <v>122</v>
      </c>
      <c r="M256" s="87">
        <v>3.7699999999999997E-2</v>
      </c>
      <c r="N256" s="87">
        <v>6.5701147331997806E-2</v>
      </c>
      <c r="O256" s="83">
        <v>1.0561000000000001E-2</v>
      </c>
      <c r="P256" s="85">
        <v>104</v>
      </c>
      <c r="Q256" s="73"/>
      <c r="R256" s="83">
        <v>1.0982000000000003E-5</v>
      </c>
      <c r="S256" s="84">
        <v>5.526625503484951E-11</v>
      </c>
      <c r="T256" s="84">
        <f t="shared" si="3"/>
        <v>1.5336994307604492E-10</v>
      </c>
      <c r="U256" s="84">
        <f>R256/'סכום נכסי הקרן'!$C$42</f>
        <v>4.1931064591959958E-11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70" t="s">
        <v>180</v>
      </c>
      <c r="C258" s="71"/>
      <c r="D258" s="71"/>
      <c r="E258" s="71"/>
      <c r="F258" s="71"/>
      <c r="G258" s="71"/>
      <c r="H258" s="71"/>
      <c r="I258" s="71"/>
      <c r="J258" s="71"/>
      <c r="K258" s="80">
        <v>4.9547745509328207</v>
      </c>
      <c r="L258" s="71"/>
      <c r="M258" s="71"/>
      <c r="N258" s="94">
        <v>7.7176571339034036E-2</v>
      </c>
      <c r="O258" s="80"/>
      <c r="P258" s="82"/>
      <c r="Q258" s="71"/>
      <c r="R258" s="80">
        <v>11481.446272886998</v>
      </c>
      <c r="S258" s="71"/>
      <c r="T258" s="81">
        <f t="shared" si="3"/>
        <v>0.16034499738693742</v>
      </c>
      <c r="U258" s="81">
        <f>R258/'סכום נכסי הקרן'!$C$42</f>
        <v>4.3838031804547671E-2</v>
      </c>
    </row>
    <row r="259" spans="2:21">
      <c r="B259" s="92" t="s">
        <v>60</v>
      </c>
      <c r="C259" s="71"/>
      <c r="D259" s="71"/>
      <c r="E259" s="71"/>
      <c r="F259" s="71"/>
      <c r="G259" s="71"/>
      <c r="H259" s="71"/>
      <c r="I259" s="71"/>
      <c r="J259" s="71"/>
      <c r="K259" s="80">
        <v>5.182158360522866</v>
      </c>
      <c r="L259" s="71"/>
      <c r="M259" s="71"/>
      <c r="N259" s="94">
        <v>7.7449467747476755E-2</v>
      </c>
      <c r="O259" s="80"/>
      <c r="P259" s="82"/>
      <c r="Q259" s="71"/>
      <c r="R259" s="80">
        <v>1998.6232137300008</v>
      </c>
      <c r="S259" s="71"/>
      <c r="T259" s="81">
        <f t="shared" si="3"/>
        <v>2.7911922101641971E-2</v>
      </c>
      <c r="U259" s="81">
        <f>R259/'סכום נכסי הקרן'!$C$42</f>
        <v>7.6310689373432191E-3</v>
      </c>
    </row>
    <row r="260" spans="2:21">
      <c r="B260" s="76" t="s">
        <v>638</v>
      </c>
      <c r="C260" s="73" t="s">
        <v>639</v>
      </c>
      <c r="D260" s="86" t="s">
        <v>27</v>
      </c>
      <c r="E260" s="86" t="s">
        <v>27</v>
      </c>
      <c r="F260" s="73" t="s">
        <v>308</v>
      </c>
      <c r="G260" s="86" t="s">
        <v>309</v>
      </c>
      <c r="H260" s="73" t="s">
        <v>640</v>
      </c>
      <c r="I260" s="73" t="s">
        <v>641</v>
      </c>
      <c r="J260" s="73"/>
      <c r="K260" s="83">
        <v>7.1000000000401302</v>
      </c>
      <c r="L260" s="86" t="s">
        <v>121</v>
      </c>
      <c r="M260" s="87">
        <v>3.7499999999999999E-2</v>
      </c>
      <c r="N260" s="87">
        <v>6.4700000000280922E-2</v>
      </c>
      <c r="O260" s="83">
        <v>21341.435500000003</v>
      </c>
      <c r="P260" s="85">
        <v>82.446830000000006</v>
      </c>
      <c r="Q260" s="73"/>
      <c r="R260" s="83">
        <v>67.284571612999997</v>
      </c>
      <c r="S260" s="84">
        <v>4.2682871000000005E-5</v>
      </c>
      <c r="T260" s="84">
        <f t="shared" si="3"/>
        <v>9.3966772156090655E-4</v>
      </c>
      <c r="U260" s="84">
        <f>R260/'סכום נכסי הקרן'!$C$42</f>
        <v>2.5690345277245105E-4</v>
      </c>
    </row>
    <row r="261" spans="2:21">
      <c r="B261" s="76" t="s">
        <v>642</v>
      </c>
      <c r="C261" s="73" t="s">
        <v>643</v>
      </c>
      <c r="D261" s="86" t="s">
        <v>27</v>
      </c>
      <c r="E261" s="86" t="s">
        <v>27</v>
      </c>
      <c r="F261" s="73" t="s">
        <v>304</v>
      </c>
      <c r="G261" s="86" t="s">
        <v>290</v>
      </c>
      <c r="H261" s="73" t="s">
        <v>644</v>
      </c>
      <c r="I261" s="73" t="s">
        <v>287</v>
      </c>
      <c r="J261" s="73"/>
      <c r="K261" s="83">
        <v>2.8899999999980044</v>
      </c>
      <c r="L261" s="86" t="s">
        <v>121</v>
      </c>
      <c r="M261" s="87">
        <v>3.2549999999999996E-2</v>
      </c>
      <c r="N261" s="87">
        <v>8.7299999999955344E-2</v>
      </c>
      <c r="O261" s="83">
        <v>64092.490000000013</v>
      </c>
      <c r="P261" s="85">
        <v>85.865880000000004</v>
      </c>
      <c r="Q261" s="73"/>
      <c r="R261" s="83">
        <v>210.44839977799998</v>
      </c>
      <c r="S261" s="84">
        <v>6.4092490000000016E-5</v>
      </c>
      <c r="T261" s="84">
        <f t="shared" si="3"/>
        <v>2.9390328805678923E-3</v>
      </c>
      <c r="U261" s="84">
        <f>R261/'סכום נכסי הקרן'!$C$42</f>
        <v>8.0352626519449336E-4</v>
      </c>
    </row>
    <row r="262" spans="2:21">
      <c r="B262" s="76" t="s">
        <v>645</v>
      </c>
      <c r="C262" s="73" t="s">
        <v>646</v>
      </c>
      <c r="D262" s="86" t="s">
        <v>27</v>
      </c>
      <c r="E262" s="86" t="s">
        <v>27</v>
      </c>
      <c r="F262" s="73" t="s">
        <v>289</v>
      </c>
      <c r="G262" s="86" t="s">
        <v>290</v>
      </c>
      <c r="H262" s="73" t="s">
        <v>644</v>
      </c>
      <c r="I262" s="73" t="s">
        <v>287</v>
      </c>
      <c r="J262" s="73"/>
      <c r="K262" s="83">
        <v>2.2399999999992271</v>
      </c>
      <c r="L262" s="86" t="s">
        <v>121</v>
      </c>
      <c r="M262" s="87">
        <v>3.2750000000000001E-2</v>
      </c>
      <c r="N262" s="87">
        <v>8.3899999999955246E-2</v>
      </c>
      <c r="O262" s="83">
        <v>90722.237760000018</v>
      </c>
      <c r="P262" s="85">
        <v>89.528930000000003</v>
      </c>
      <c r="Q262" s="73"/>
      <c r="R262" s="83">
        <v>310.59541070100005</v>
      </c>
      <c r="S262" s="84">
        <v>1.2096298368000003E-4</v>
      </c>
      <c r="T262" s="84">
        <f t="shared" si="3"/>
        <v>4.3376434582856642E-3</v>
      </c>
      <c r="U262" s="84">
        <f>R262/'סכום נכסי הקרן'!$C$42</f>
        <v>1.1859038634192279E-3</v>
      </c>
    </row>
    <row r="263" spans="2:21">
      <c r="B263" s="76" t="s">
        <v>647</v>
      </c>
      <c r="C263" s="73" t="s">
        <v>648</v>
      </c>
      <c r="D263" s="86" t="s">
        <v>27</v>
      </c>
      <c r="E263" s="86" t="s">
        <v>27</v>
      </c>
      <c r="F263" s="73" t="s">
        <v>289</v>
      </c>
      <c r="G263" s="86" t="s">
        <v>290</v>
      </c>
      <c r="H263" s="73" t="s">
        <v>644</v>
      </c>
      <c r="I263" s="73" t="s">
        <v>287</v>
      </c>
      <c r="J263" s="73"/>
      <c r="K263" s="83">
        <v>4.0699999999910963</v>
      </c>
      <c r="L263" s="86" t="s">
        <v>121</v>
      </c>
      <c r="M263" s="87">
        <v>7.1289999999999992E-2</v>
      </c>
      <c r="N263" s="87">
        <v>7.5799999999821926E-2</v>
      </c>
      <c r="O263" s="83">
        <v>51819.460000000006</v>
      </c>
      <c r="P263" s="85">
        <v>99.190799999999996</v>
      </c>
      <c r="Q263" s="73"/>
      <c r="R263" s="83">
        <v>196.55412362500005</v>
      </c>
      <c r="S263" s="84">
        <v>1.0363892000000001E-4</v>
      </c>
      <c r="T263" s="84">
        <f t="shared" si="3"/>
        <v>2.7449913268738067E-3</v>
      </c>
      <c r="U263" s="84">
        <f>R263/'סכום נכסי הקרן'!$C$42</f>
        <v>7.5047565594026197E-4</v>
      </c>
    </row>
    <row r="264" spans="2:21">
      <c r="B264" s="76" t="s">
        <v>649</v>
      </c>
      <c r="C264" s="73" t="s">
        <v>650</v>
      </c>
      <c r="D264" s="86" t="s">
        <v>27</v>
      </c>
      <c r="E264" s="86" t="s">
        <v>27</v>
      </c>
      <c r="F264" s="73" t="s">
        <v>526</v>
      </c>
      <c r="G264" s="86" t="s">
        <v>389</v>
      </c>
      <c r="H264" s="73" t="s">
        <v>651</v>
      </c>
      <c r="I264" s="73" t="s">
        <v>287</v>
      </c>
      <c r="J264" s="73"/>
      <c r="K264" s="83">
        <v>9.4599999999949702</v>
      </c>
      <c r="L264" s="86" t="s">
        <v>121</v>
      </c>
      <c r="M264" s="87">
        <v>6.3750000000000001E-2</v>
      </c>
      <c r="N264" s="87">
        <v>6.6499999999956025E-2</v>
      </c>
      <c r="O264" s="83">
        <v>129685.01700000004</v>
      </c>
      <c r="P264" s="85">
        <v>98.602000000000004</v>
      </c>
      <c r="Q264" s="73"/>
      <c r="R264" s="83">
        <v>488.98260625100005</v>
      </c>
      <c r="S264" s="84">
        <v>1.8710866685903916E-4</v>
      </c>
      <c r="T264" s="84">
        <f t="shared" si="3"/>
        <v>6.8289231912121605E-3</v>
      </c>
      <c r="U264" s="84">
        <f>R264/'סכום נכסי הקרן'!$C$42</f>
        <v>1.867015229198288E-3</v>
      </c>
    </row>
    <row r="265" spans="2:21">
      <c r="B265" s="76" t="s">
        <v>652</v>
      </c>
      <c r="C265" s="73" t="s">
        <v>653</v>
      </c>
      <c r="D265" s="86" t="s">
        <v>27</v>
      </c>
      <c r="E265" s="86" t="s">
        <v>27</v>
      </c>
      <c r="F265" s="73" t="s">
        <v>654</v>
      </c>
      <c r="G265" s="86" t="s">
        <v>290</v>
      </c>
      <c r="H265" s="73" t="s">
        <v>651</v>
      </c>
      <c r="I265" s="73" t="s">
        <v>641</v>
      </c>
      <c r="J265" s="73"/>
      <c r="K265" s="83">
        <v>2.430000000001701</v>
      </c>
      <c r="L265" s="86" t="s">
        <v>121</v>
      </c>
      <c r="M265" s="87">
        <v>3.0769999999999999E-2</v>
      </c>
      <c r="N265" s="87">
        <v>8.6900000000075306E-2</v>
      </c>
      <c r="O265" s="83">
        <v>72792.704600000012</v>
      </c>
      <c r="P265" s="85">
        <v>88.698670000000007</v>
      </c>
      <c r="Q265" s="73"/>
      <c r="R265" s="83">
        <v>246.90099750600007</v>
      </c>
      <c r="S265" s="84">
        <v>1.2132117433333336E-4</v>
      </c>
      <c r="T265" s="84">
        <f t="shared" si="3"/>
        <v>3.4481143628586714E-3</v>
      </c>
      <c r="U265" s="84">
        <f>R265/'סכום נכסי הקרן'!$C$42</f>
        <v>9.4270822020064017E-4</v>
      </c>
    </row>
    <row r="266" spans="2:21">
      <c r="B266" s="76" t="s">
        <v>655</v>
      </c>
      <c r="C266" s="73" t="s">
        <v>656</v>
      </c>
      <c r="D266" s="86" t="s">
        <v>27</v>
      </c>
      <c r="E266" s="86" t="s">
        <v>27</v>
      </c>
      <c r="F266" s="124">
        <v>516301843</v>
      </c>
      <c r="G266" s="86" t="s">
        <v>657</v>
      </c>
      <c r="H266" s="73" t="s">
        <v>658</v>
      </c>
      <c r="I266" s="73" t="s">
        <v>641</v>
      </c>
      <c r="J266" s="73"/>
      <c r="K266" s="83">
        <v>5.3299999999989618</v>
      </c>
      <c r="L266" s="86" t="s">
        <v>121</v>
      </c>
      <c r="M266" s="87">
        <v>8.5000000000000006E-2</v>
      </c>
      <c r="N266" s="87">
        <v>8.4799999999984887E-2</v>
      </c>
      <c r="O266" s="83">
        <v>54546.80000000001</v>
      </c>
      <c r="P266" s="85">
        <v>101.60928</v>
      </c>
      <c r="Q266" s="73"/>
      <c r="R266" s="83">
        <v>211.94370683400004</v>
      </c>
      <c r="S266" s="84">
        <v>7.2729066666666681E-5</v>
      </c>
      <c r="T266" s="84">
        <f t="shared" si="3"/>
        <v>2.9599157031921812E-3</v>
      </c>
      <c r="U266" s="84">
        <f>R266/'סכום נכסי הקרן'!$C$42</f>
        <v>8.0923559106864666E-4</v>
      </c>
    </row>
    <row r="267" spans="2:21">
      <c r="B267" s="76" t="s">
        <v>659</v>
      </c>
      <c r="C267" s="73" t="s">
        <v>660</v>
      </c>
      <c r="D267" s="86" t="s">
        <v>27</v>
      </c>
      <c r="E267" s="86" t="s">
        <v>27</v>
      </c>
      <c r="F267" s="73" t="s">
        <v>661</v>
      </c>
      <c r="G267" s="86" t="s">
        <v>662</v>
      </c>
      <c r="H267" s="73" t="s">
        <v>658</v>
      </c>
      <c r="I267" s="73" t="s">
        <v>287</v>
      </c>
      <c r="J267" s="73"/>
      <c r="K267" s="83">
        <v>5.6100000000513122</v>
      </c>
      <c r="L267" s="86" t="s">
        <v>123</v>
      </c>
      <c r="M267" s="87">
        <v>4.3749999999999997E-2</v>
      </c>
      <c r="N267" s="87">
        <v>7.1100000000616989E-2</v>
      </c>
      <c r="O267" s="83">
        <v>13636.700000000003</v>
      </c>
      <c r="P267" s="85">
        <v>87.09254</v>
      </c>
      <c r="Q267" s="73"/>
      <c r="R267" s="83">
        <v>48.136839273000007</v>
      </c>
      <c r="S267" s="84">
        <v>9.0911333333333352E-6</v>
      </c>
      <c r="T267" s="84">
        <f t="shared" ref="T267:T330" si="4">IFERROR(R267/$R$11,0)</f>
        <v>6.7225863223099012E-4</v>
      </c>
      <c r="U267" s="84">
        <f>R267/'סכום נכסי הקרן'!$C$42</f>
        <v>1.837942921880311E-4</v>
      </c>
    </row>
    <row r="268" spans="2:21">
      <c r="B268" s="76" t="s">
        <v>663</v>
      </c>
      <c r="C268" s="73" t="s">
        <v>664</v>
      </c>
      <c r="D268" s="86" t="s">
        <v>27</v>
      </c>
      <c r="E268" s="86" t="s">
        <v>27</v>
      </c>
      <c r="F268" s="73" t="s">
        <v>661</v>
      </c>
      <c r="G268" s="86" t="s">
        <v>662</v>
      </c>
      <c r="H268" s="73" t="s">
        <v>658</v>
      </c>
      <c r="I268" s="73" t="s">
        <v>287</v>
      </c>
      <c r="J268" s="73"/>
      <c r="K268" s="83">
        <v>4.7499999999913358</v>
      </c>
      <c r="L268" s="86" t="s">
        <v>123</v>
      </c>
      <c r="M268" s="87">
        <v>7.3749999999999996E-2</v>
      </c>
      <c r="N268" s="87">
        <v>6.9599999999913342E-2</v>
      </c>
      <c r="O268" s="83">
        <v>27955.235000000004</v>
      </c>
      <c r="P268" s="85">
        <v>101.86429</v>
      </c>
      <c r="Q268" s="73"/>
      <c r="R268" s="83">
        <v>115.41770540000003</v>
      </c>
      <c r="S268" s="84">
        <v>3.4944043750000004E-5</v>
      </c>
      <c r="T268" s="84">
        <f t="shared" si="4"/>
        <v>1.6118746045497836E-3</v>
      </c>
      <c r="U268" s="84">
        <f>R268/'סכום נכסי הקרן'!$C$42</f>
        <v>4.4068359681143738E-4</v>
      </c>
    </row>
    <row r="269" spans="2:21">
      <c r="B269" s="76" t="s">
        <v>665</v>
      </c>
      <c r="C269" s="73" t="s">
        <v>666</v>
      </c>
      <c r="D269" s="86" t="s">
        <v>27</v>
      </c>
      <c r="E269" s="86" t="s">
        <v>27</v>
      </c>
      <c r="F269" s="73" t="s">
        <v>661</v>
      </c>
      <c r="G269" s="86" t="s">
        <v>662</v>
      </c>
      <c r="H269" s="73" t="s">
        <v>658</v>
      </c>
      <c r="I269" s="73" t="s">
        <v>287</v>
      </c>
      <c r="J269" s="73"/>
      <c r="K269" s="83">
        <v>5.8799999999695185</v>
      </c>
      <c r="L269" s="86" t="s">
        <v>121</v>
      </c>
      <c r="M269" s="87">
        <v>8.1250000000000003E-2</v>
      </c>
      <c r="N269" s="87">
        <v>7.5299999999612136E-2</v>
      </c>
      <c r="O269" s="83">
        <v>25909.730000000003</v>
      </c>
      <c r="P269" s="85">
        <v>103.31054</v>
      </c>
      <c r="Q269" s="73"/>
      <c r="R269" s="83">
        <v>102.35885274900001</v>
      </c>
      <c r="S269" s="84">
        <v>5.1819460000000005E-5</v>
      </c>
      <c r="T269" s="84">
        <f t="shared" si="4"/>
        <v>1.4295002203099064E-3</v>
      </c>
      <c r="U269" s="84">
        <f>R269/'סכום נכסי הקרן'!$C$42</f>
        <v>3.9082277054973923E-4</v>
      </c>
    </row>
    <row r="270" spans="2:21">
      <c r="B270" s="72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83"/>
      <c r="P270" s="85"/>
      <c r="Q270" s="73"/>
      <c r="R270" s="73"/>
      <c r="S270" s="73"/>
      <c r="T270" s="84"/>
      <c r="U270" s="73"/>
    </row>
    <row r="271" spans="2:21">
      <c r="B271" s="92" t="s">
        <v>59</v>
      </c>
      <c r="C271" s="71"/>
      <c r="D271" s="71"/>
      <c r="E271" s="71"/>
      <c r="F271" s="71"/>
      <c r="G271" s="71"/>
      <c r="H271" s="71"/>
      <c r="I271" s="71"/>
      <c r="J271" s="71"/>
      <c r="K271" s="80">
        <v>4.9068505775086626</v>
      </c>
      <c r="L271" s="71"/>
      <c r="M271" s="71"/>
      <c r="N271" s="94">
        <v>7.7119055017844163E-2</v>
      </c>
      <c r="O271" s="80"/>
      <c r="P271" s="82"/>
      <c r="Q271" s="71"/>
      <c r="R271" s="80">
        <v>9482.8230591569991</v>
      </c>
      <c r="S271" s="71"/>
      <c r="T271" s="81">
        <f t="shared" si="4"/>
        <v>0.13243307528529547</v>
      </c>
      <c r="U271" s="81">
        <f>R271/'סכום נכסי הקרן'!$C$42</f>
        <v>3.6206962867204456E-2</v>
      </c>
    </row>
    <row r="272" spans="2:21">
      <c r="B272" s="76" t="s">
        <v>667</v>
      </c>
      <c r="C272" s="73" t="s">
        <v>668</v>
      </c>
      <c r="D272" s="86" t="s">
        <v>27</v>
      </c>
      <c r="E272" s="86" t="s">
        <v>27</v>
      </c>
      <c r="F272" s="73"/>
      <c r="G272" s="86" t="s">
        <v>669</v>
      </c>
      <c r="H272" s="73" t="s">
        <v>286</v>
      </c>
      <c r="I272" s="73" t="s">
        <v>641</v>
      </c>
      <c r="J272" s="73"/>
      <c r="K272" s="83">
        <v>7.3399999999649008</v>
      </c>
      <c r="L272" s="86" t="s">
        <v>123</v>
      </c>
      <c r="M272" s="87">
        <v>4.2519999999999995E-2</v>
      </c>
      <c r="N272" s="87">
        <v>5.569999999971606E-2</v>
      </c>
      <c r="O272" s="83">
        <v>27273.400000000005</v>
      </c>
      <c r="P272" s="85">
        <v>91.755489999999995</v>
      </c>
      <c r="Q272" s="73"/>
      <c r="R272" s="83">
        <v>101.42818678400002</v>
      </c>
      <c r="S272" s="84">
        <v>2.1818720000000003E-5</v>
      </c>
      <c r="T272" s="84">
        <f t="shared" si="4"/>
        <v>1.416502935109136E-3</v>
      </c>
      <c r="U272" s="84">
        <f>R272/'סכום נכסי הקרן'!$C$42</f>
        <v>3.8726933632173401E-4</v>
      </c>
    </row>
    <row r="273" spans="2:21">
      <c r="B273" s="76" t="s">
        <v>670</v>
      </c>
      <c r="C273" s="73" t="s">
        <v>671</v>
      </c>
      <c r="D273" s="86" t="s">
        <v>27</v>
      </c>
      <c r="E273" s="86" t="s">
        <v>27</v>
      </c>
      <c r="F273" s="73"/>
      <c r="G273" s="86" t="s">
        <v>669</v>
      </c>
      <c r="H273" s="73" t="s">
        <v>672</v>
      </c>
      <c r="I273" s="73" t="s">
        <v>641</v>
      </c>
      <c r="J273" s="73"/>
      <c r="K273" s="83">
        <v>0.93999998986873712</v>
      </c>
      <c r="L273" s="86" t="s">
        <v>121</v>
      </c>
      <c r="M273" s="87">
        <v>4.4999999999999998E-2</v>
      </c>
      <c r="N273" s="87">
        <v>8.7599999594749484E-2</v>
      </c>
      <c r="O273" s="83">
        <v>17.727710000000002</v>
      </c>
      <c r="P273" s="85">
        <v>96.096999999999994</v>
      </c>
      <c r="Q273" s="73"/>
      <c r="R273" s="83">
        <v>6.5144889000000011E-2</v>
      </c>
      <c r="S273" s="84">
        <v>3.5455420000000004E-8</v>
      </c>
      <c r="T273" s="84">
        <f t="shared" si="4"/>
        <v>9.0978582385952148E-7</v>
      </c>
      <c r="U273" s="84">
        <f>R273/'סכום נכסי הקרן'!$C$42</f>
        <v>2.4873379607494641E-7</v>
      </c>
    </row>
    <row r="274" spans="2:21">
      <c r="B274" s="76" t="s">
        <v>673</v>
      </c>
      <c r="C274" s="73" t="s">
        <v>674</v>
      </c>
      <c r="D274" s="86" t="s">
        <v>27</v>
      </c>
      <c r="E274" s="86" t="s">
        <v>27</v>
      </c>
      <c r="F274" s="73"/>
      <c r="G274" s="86" t="s">
        <v>669</v>
      </c>
      <c r="H274" s="73" t="s">
        <v>675</v>
      </c>
      <c r="I274" s="73" t="s">
        <v>676</v>
      </c>
      <c r="J274" s="73"/>
      <c r="K274" s="83">
        <v>6.6299999999884225</v>
      </c>
      <c r="L274" s="86" t="s">
        <v>121</v>
      </c>
      <c r="M274" s="87">
        <v>0.03</v>
      </c>
      <c r="N274" s="87">
        <v>7.0999999999859481E-2</v>
      </c>
      <c r="O274" s="83">
        <v>50455.790000000008</v>
      </c>
      <c r="P274" s="85">
        <v>77.453670000000002</v>
      </c>
      <c r="Q274" s="73"/>
      <c r="R274" s="83">
        <v>149.44138237100003</v>
      </c>
      <c r="S274" s="84">
        <v>2.8831880000000006E-5</v>
      </c>
      <c r="T274" s="84">
        <f t="shared" si="4"/>
        <v>2.0870348121877374E-3</v>
      </c>
      <c r="U274" s="84">
        <f>R274/'סכום נכסי הקרן'!$C$42</f>
        <v>5.705915367792922E-4</v>
      </c>
    </row>
    <row r="275" spans="2:21">
      <c r="B275" s="76" t="s">
        <v>677</v>
      </c>
      <c r="C275" s="73" t="s">
        <v>678</v>
      </c>
      <c r="D275" s="86" t="s">
        <v>27</v>
      </c>
      <c r="E275" s="86" t="s">
        <v>27</v>
      </c>
      <c r="F275" s="73"/>
      <c r="G275" s="86" t="s">
        <v>669</v>
      </c>
      <c r="H275" s="73" t="s">
        <v>675</v>
      </c>
      <c r="I275" s="73" t="s">
        <v>676</v>
      </c>
      <c r="J275" s="73"/>
      <c r="K275" s="83">
        <v>7.2600000000247151</v>
      </c>
      <c r="L275" s="86" t="s">
        <v>121</v>
      </c>
      <c r="M275" s="87">
        <v>3.5000000000000003E-2</v>
      </c>
      <c r="N275" s="87">
        <v>7.050000000017885E-2</v>
      </c>
      <c r="O275" s="83">
        <v>20455.050000000003</v>
      </c>
      <c r="P275" s="85">
        <v>78.625889999999998</v>
      </c>
      <c r="Q275" s="73"/>
      <c r="R275" s="83">
        <v>61.501257698000011</v>
      </c>
      <c r="S275" s="84">
        <v>4.0910100000000007E-5</v>
      </c>
      <c r="T275" s="84">
        <f t="shared" si="4"/>
        <v>8.5890041816130301E-4</v>
      </c>
      <c r="U275" s="84">
        <f>R275/'סכום נכסי הקרן'!$C$42</f>
        <v>2.3482181834106832E-4</v>
      </c>
    </row>
    <row r="276" spans="2:21">
      <c r="B276" s="76" t="s">
        <v>679</v>
      </c>
      <c r="C276" s="73" t="s">
        <v>680</v>
      </c>
      <c r="D276" s="86" t="s">
        <v>27</v>
      </c>
      <c r="E276" s="86" t="s">
        <v>27</v>
      </c>
      <c r="F276" s="73"/>
      <c r="G276" s="86" t="s">
        <v>669</v>
      </c>
      <c r="H276" s="73" t="s">
        <v>681</v>
      </c>
      <c r="I276" s="73" t="s">
        <v>676</v>
      </c>
      <c r="J276" s="73"/>
      <c r="K276" s="83">
        <v>3.7799999999946965</v>
      </c>
      <c r="L276" s="86" t="s">
        <v>121</v>
      </c>
      <c r="M276" s="87">
        <v>3.2000000000000001E-2</v>
      </c>
      <c r="N276" s="87">
        <v>0.12589999999992377</v>
      </c>
      <c r="O276" s="83">
        <v>43637.44000000001</v>
      </c>
      <c r="P276" s="85">
        <v>72.319329999999994</v>
      </c>
      <c r="Q276" s="73"/>
      <c r="R276" s="83">
        <v>120.67896098800001</v>
      </c>
      <c r="S276" s="84">
        <v>3.4909952000000005E-5</v>
      </c>
      <c r="T276" s="84">
        <f t="shared" si="4"/>
        <v>1.6853510633041162E-3</v>
      </c>
      <c r="U276" s="84">
        <f>R276/'סכום נכסי הקרן'!$C$42</f>
        <v>4.6077192752489918E-4</v>
      </c>
    </row>
    <row r="277" spans="2:21">
      <c r="B277" s="76" t="s">
        <v>682</v>
      </c>
      <c r="C277" s="73" t="s">
        <v>683</v>
      </c>
      <c r="D277" s="86" t="s">
        <v>27</v>
      </c>
      <c r="E277" s="86" t="s">
        <v>27</v>
      </c>
      <c r="F277" s="73"/>
      <c r="G277" s="86" t="s">
        <v>669</v>
      </c>
      <c r="H277" s="73" t="s">
        <v>684</v>
      </c>
      <c r="I277" s="73" t="s">
        <v>287</v>
      </c>
      <c r="J277" s="73"/>
      <c r="K277" s="83">
        <v>7.3500000000183867</v>
      </c>
      <c r="L277" s="86" t="s">
        <v>123</v>
      </c>
      <c r="M277" s="87">
        <v>4.2500000000000003E-2</v>
      </c>
      <c r="N277" s="87">
        <v>5.6800000000147094E-2</v>
      </c>
      <c r="O277" s="83">
        <v>54546.80000000001</v>
      </c>
      <c r="P277" s="85">
        <v>92.249340000000004</v>
      </c>
      <c r="Q277" s="73"/>
      <c r="R277" s="83">
        <v>203.94819967500004</v>
      </c>
      <c r="S277" s="84">
        <v>4.3637440000000006E-5</v>
      </c>
      <c r="T277" s="84">
        <f t="shared" si="4"/>
        <v>2.8482538494460567E-3</v>
      </c>
      <c r="U277" s="84">
        <f>R277/'סכום נכסי הקרן'!$C$42</f>
        <v>7.78707442541101E-4</v>
      </c>
    </row>
    <row r="278" spans="2:21">
      <c r="B278" s="76" t="s">
        <v>685</v>
      </c>
      <c r="C278" s="73" t="s">
        <v>686</v>
      </c>
      <c r="D278" s="86" t="s">
        <v>27</v>
      </c>
      <c r="E278" s="86" t="s">
        <v>27</v>
      </c>
      <c r="F278" s="73"/>
      <c r="G278" s="86" t="s">
        <v>687</v>
      </c>
      <c r="H278" s="73" t="s">
        <v>684</v>
      </c>
      <c r="I278" s="73" t="s">
        <v>641</v>
      </c>
      <c r="J278" s="73"/>
      <c r="K278" s="83">
        <v>7.6400000000106525</v>
      </c>
      <c r="L278" s="86" t="s">
        <v>121</v>
      </c>
      <c r="M278" s="87">
        <v>5.8749999999999997E-2</v>
      </c>
      <c r="N278" s="87">
        <v>6.4900000000052277E-2</v>
      </c>
      <c r="O278" s="83">
        <v>27273.400000000005</v>
      </c>
      <c r="P278" s="85">
        <v>97.216849999999994</v>
      </c>
      <c r="Q278" s="73"/>
      <c r="R278" s="83">
        <v>101.39083470300001</v>
      </c>
      <c r="S278" s="84">
        <v>2.4794000000000004E-5</v>
      </c>
      <c r="T278" s="84">
        <f t="shared" si="4"/>
        <v>1.4159812918258777E-3</v>
      </c>
      <c r="U278" s="84">
        <f>R278/'סכום נכסי הקרן'!$C$42</f>
        <v>3.871267199931003E-4</v>
      </c>
    </row>
    <row r="279" spans="2:21">
      <c r="B279" s="76" t="s">
        <v>688</v>
      </c>
      <c r="C279" s="73" t="s">
        <v>689</v>
      </c>
      <c r="D279" s="86" t="s">
        <v>27</v>
      </c>
      <c r="E279" s="86" t="s">
        <v>27</v>
      </c>
      <c r="F279" s="73"/>
      <c r="G279" s="86" t="s">
        <v>690</v>
      </c>
      <c r="H279" s="73" t="s">
        <v>684</v>
      </c>
      <c r="I279" s="73" t="s">
        <v>641</v>
      </c>
      <c r="J279" s="73"/>
      <c r="K279" s="83">
        <v>3.5699999999956979</v>
      </c>
      <c r="L279" s="86" t="s">
        <v>124</v>
      </c>
      <c r="M279" s="87">
        <v>4.6249999999999999E-2</v>
      </c>
      <c r="N279" s="87">
        <v>7.0099999999961513E-2</v>
      </c>
      <c r="O279" s="83">
        <v>40910.100000000006</v>
      </c>
      <c r="P279" s="85">
        <v>92.304349999999999</v>
      </c>
      <c r="Q279" s="73"/>
      <c r="R279" s="83">
        <v>176.64592776800004</v>
      </c>
      <c r="S279" s="84">
        <v>8.1820200000000013E-5</v>
      </c>
      <c r="T279" s="84">
        <f t="shared" si="4"/>
        <v>2.4669619273714537E-3</v>
      </c>
      <c r="U279" s="84">
        <f>R279/'סכום נכסי הקרן'!$C$42</f>
        <v>6.7446292179445459E-4</v>
      </c>
    </row>
    <row r="280" spans="2:21">
      <c r="B280" s="76" t="s">
        <v>691</v>
      </c>
      <c r="C280" s="73" t="s">
        <v>692</v>
      </c>
      <c r="D280" s="86" t="s">
        <v>27</v>
      </c>
      <c r="E280" s="86" t="s">
        <v>27</v>
      </c>
      <c r="F280" s="73"/>
      <c r="G280" s="86" t="s">
        <v>690</v>
      </c>
      <c r="H280" s="73" t="s">
        <v>640</v>
      </c>
      <c r="I280" s="73" t="s">
        <v>641</v>
      </c>
      <c r="J280" s="73"/>
      <c r="K280" s="83">
        <v>6.8500000000012511</v>
      </c>
      <c r="L280" s="86" t="s">
        <v>121</v>
      </c>
      <c r="M280" s="87">
        <v>6.7419999999999994E-2</v>
      </c>
      <c r="N280" s="87">
        <v>6.6800000000085125E-2</v>
      </c>
      <c r="O280" s="83">
        <v>20455.050000000003</v>
      </c>
      <c r="P280" s="85">
        <v>102.12251000000001</v>
      </c>
      <c r="Q280" s="73"/>
      <c r="R280" s="83">
        <v>79.880341774000016</v>
      </c>
      <c r="S280" s="84">
        <v>1.6364040000000004E-5</v>
      </c>
      <c r="T280" s="84">
        <f t="shared" si="4"/>
        <v>1.1155748926218714E-3</v>
      </c>
      <c r="U280" s="84">
        <f>R280/'סכום נכסי הקרן'!$C$42</f>
        <v>3.0499615466703979E-4</v>
      </c>
    </row>
    <row r="281" spans="2:21">
      <c r="B281" s="76" t="s">
        <v>693</v>
      </c>
      <c r="C281" s="73" t="s">
        <v>694</v>
      </c>
      <c r="D281" s="86" t="s">
        <v>27</v>
      </c>
      <c r="E281" s="86" t="s">
        <v>27</v>
      </c>
      <c r="F281" s="73"/>
      <c r="G281" s="86" t="s">
        <v>690</v>
      </c>
      <c r="H281" s="73" t="s">
        <v>640</v>
      </c>
      <c r="I281" s="73" t="s">
        <v>641</v>
      </c>
      <c r="J281" s="73"/>
      <c r="K281" s="83">
        <v>5.1700000000093329</v>
      </c>
      <c r="L281" s="86" t="s">
        <v>121</v>
      </c>
      <c r="M281" s="87">
        <v>3.9329999999999997E-2</v>
      </c>
      <c r="N281" s="87">
        <v>7.0200000000201032E-2</v>
      </c>
      <c r="O281" s="83">
        <v>42478.320500000009</v>
      </c>
      <c r="P281" s="85">
        <v>85.751649999999998</v>
      </c>
      <c r="Q281" s="73"/>
      <c r="R281" s="83">
        <v>139.29249141000003</v>
      </c>
      <c r="S281" s="84">
        <v>2.8318880333333339E-5</v>
      </c>
      <c r="T281" s="84">
        <f t="shared" si="4"/>
        <v>1.9452997157596225E-3</v>
      </c>
      <c r="U281" s="84">
        <f>R281/'סכום נכסי הקרן'!$C$42</f>
        <v>5.3184141818318493E-4</v>
      </c>
    </row>
    <row r="282" spans="2:21">
      <c r="B282" s="76" t="s">
        <v>695</v>
      </c>
      <c r="C282" s="73" t="s">
        <v>696</v>
      </c>
      <c r="D282" s="86" t="s">
        <v>27</v>
      </c>
      <c r="E282" s="86" t="s">
        <v>27</v>
      </c>
      <c r="F282" s="73"/>
      <c r="G282" s="86" t="s">
        <v>697</v>
      </c>
      <c r="H282" s="73" t="s">
        <v>640</v>
      </c>
      <c r="I282" s="73" t="s">
        <v>287</v>
      </c>
      <c r="J282" s="73"/>
      <c r="K282" s="83">
        <v>2.8000000000018606</v>
      </c>
      <c r="L282" s="86" t="s">
        <v>121</v>
      </c>
      <c r="M282" s="87">
        <v>4.7500000000000001E-2</v>
      </c>
      <c r="N282" s="87">
        <v>8.6099999999929344E-2</v>
      </c>
      <c r="O282" s="83">
        <v>31364.410000000003</v>
      </c>
      <c r="P282" s="85">
        <v>89.656170000000003</v>
      </c>
      <c r="Q282" s="73"/>
      <c r="R282" s="83">
        <v>107.53136831600001</v>
      </c>
      <c r="S282" s="84">
        <v>2.090960666666667E-5</v>
      </c>
      <c r="T282" s="84">
        <f t="shared" si="4"/>
        <v>1.5017373736581805E-3</v>
      </c>
      <c r="U282" s="84">
        <f>R282/'סכום נכסי הקרן'!$C$42</f>
        <v>4.1057227741031065E-4</v>
      </c>
    </row>
    <row r="283" spans="2:21">
      <c r="B283" s="76" t="s">
        <v>698</v>
      </c>
      <c r="C283" s="73" t="s">
        <v>699</v>
      </c>
      <c r="D283" s="86" t="s">
        <v>27</v>
      </c>
      <c r="E283" s="86" t="s">
        <v>27</v>
      </c>
      <c r="F283" s="73"/>
      <c r="G283" s="86" t="s">
        <v>697</v>
      </c>
      <c r="H283" s="73" t="s">
        <v>640</v>
      </c>
      <c r="I283" s="73" t="s">
        <v>287</v>
      </c>
      <c r="J283" s="73"/>
      <c r="K283" s="83">
        <v>5.8300000000323209</v>
      </c>
      <c r="L283" s="86" t="s">
        <v>121</v>
      </c>
      <c r="M283" s="87">
        <v>5.1249999999999997E-2</v>
      </c>
      <c r="N283" s="87">
        <v>8.2200000000355378E-2</v>
      </c>
      <c r="O283" s="83">
        <v>22432.371500000005</v>
      </c>
      <c r="P283" s="85">
        <v>83.315420000000003</v>
      </c>
      <c r="Q283" s="73"/>
      <c r="R283" s="83">
        <v>71.469121343000026</v>
      </c>
      <c r="S283" s="84">
        <v>1.4954914333333336E-5</v>
      </c>
      <c r="T283" s="84">
        <f t="shared" si="4"/>
        <v>9.9810736405671644E-4</v>
      </c>
      <c r="U283" s="84">
        <f>R283/'סכום נכסי הקרן'!$C$42</f>
        <v>2.7288074516153315E-4</v>
      </c>
    </row>
    <row r="284" spans="2:21">
      <c r="B284" s="76" t="s">
        <v>700</v>
      </c>
      <c r="C284" s="73" t="s">
        <v>701</v>
      </c>
      <c r="D284" s="86" t="s">
        <v>27</v>
      </c>
      <c r="E284" s="86" t="s">
        <v>27</v>
      </c>
      <c r="F284" s="73"/>
      <c r="G284" s="86" t="s">
        <v>702</v>
      </c>
      <c r="H284" s="73" t="s">
        <v>644</v>
      </c>
      <c r="I284" s="73" t="s">
        <v>287</v>
      </c>
      <c r="J284" s="73"/>
      <c r="K284" s="83">
        <v>7.1499999999972053</v>
      </c>
      <c r="L284" s="86" t="s">
        <v>121</v>
      </c>
      <c r="M284" s="87">
        <v>3.3000000000000002E-2</v>
      </c>
      <c r="N284" s="87">
        <v>6.4999999999960062E-2</v>
      </c>
      <c r="O284" s="83">
        <v>40910.100000000006</v>
      </c>
      <c r="P284" s="85">
        <v>80.058000000000007</v>
      </c>
      <c r="Q284" s="73"/>
      <c r="R284" s="83">
        <v>125.24291324900004</v>
      </c>
      <c r="S284" s="84">
        <v>1.0227525000000002E-5</v>
      </c>
      <c r="T284" s="84">
        <f t="shared" si="4"/>
        <v>1.7490892802474198E-3</v>
      </c>
      <c r="U284" s="84">
        <f>R284/'סכום נכסי הקרן'!$C$42</f>
        <v>4.7819784056902717E-4</v>
      </c>
    </row>
    <row r="285" spans="2:21">
      <c r="B285" s="76" t="s">
        <v>703</v>
      </c>
      <c r="C285" s="73" t="s">
        <v>704</v>
      </c>
      <c r="D285" s="86" t="s">
        <v>27</v>
      </c>
      <c r="E285" s="86" t="s">
        <v>27</v>
      </c>
      <c r="F285" s="73"/>
      <c r="G285" s="86" t="s">
        <v>669</v>
      </c>
      <c r="H285" s="73" t="s">
        <v>705</v>
      </c>
      <c r="I285" s="73" t="s">
        <v>676</v>
      </c>
      <c r="J285" s="73"/>
      <c r="K285" s="83">
        <v>6.7199999999743723</v>
      </c>
      <c r="L285" s="86" t="s">
        <v>123</v>
      </c>
      <c r="M285" s="87">
        <v>5.7999999999999996E-2</v>
      </c>
      <c r="N285" s="87">
        <v>5.3899999999807789E-2</v>
      </c>
      <c r="O285" s="83">
        <v>20455.050000000003</v>
      </c>
      <c r="P285" s="85">
        <v>103.53984</v>
      </c>
      <c r="Q285" s="73"/>
      <c r="R285" s="83">
        <v>85.841117034999996</v>
      </c>
      <c r="S285" s="84">
        <v>4.0910100000000007E-5</v>
      </c>
      <c r="T285" s="84">
        <f t="shared" si="4"/>
        <v>1.1988205457332049E-3</v>
      </c>
      <c r="U285" s="84">
        <f>R285/'סכום נכסי הקרן'!$C$42</f>
        <v>3.2775536541983046E-4</v>
      </c>
    </row>
    <row r="286" spans="2:21">
      <c r="B286" s="76" t="s">
        <v>706</v>
      </c>
      <c r="C286" s="73" t="s">
        <v>707</v>
      </c>
      <c r="D286" s="86" t="s">
        <v>27</v>
      </c>
      <c r="E286" s="86" t="s">
        <v>27</v>
      </c>
      <c r="F286" s="73"/>
      <c r="G286" s="86" t="s">
        <v>690</v>
      </c>
      <c r="H286" s="73" t="s">
        <v>644</v>
      </c>
      <c r="I286" s="73" t="s">
        <v>641</v>
      </c>
      <c r="J286" s="73"/>
      <c r="K286" s="83">
        <v>7.1900000000134918</v>
      </c>
      <c r="L286" s="86" t="s">
        <v>121</v>
      </c>
      <c r="M286" s="87">
        <v>6.1740000000000003E-2</v>
      </c>
      <c r="N286" s="87">
        <v>6.7900000000161137E-2</v>
      </c>
      <c r="O286" s="83">
        <v>20455.050000000003</v>
      </c>
      <c r="P286" s="85">
        <v>97.583749999999995</v>
      </c>
      <c r="Q286" s="73"/>
      <c r="R286" s="83">
        <v>76.330117763000018</v>
      </c>
      <c r="S286" s="84">
        <v>6.3922031250000006E-6</v>
      </c>
      <c r="T286" s="84">
        <f t="shared" si="4"/>
        <v>1.0659939734382732E-3</v>
      </c>
      <c r="U286" s="84">
        <f>R286/'סכום נכסי הקרן'!$C$42</f>
        <v>2.9144082118305072E-4</v>
      </c>
    </row>
    <row r="287" spans="2:21">
      <c r="B287" s="76" t="s">
        <v>708</v>
      </c>
      <c r="C287" s="73" t="s">
        <v>709</v>
      </c>
      <c r="D287" s="86" t="s">
        <v>27</v>
      </c>
      <c r="E287" s="86" t="s">
        <v>27</v>
      </c>
      <c r="F287" s="73"/>
      <c r="G287" s="86" t="s">
        <v>710</v>
      </c>
      <c r="H287" s="73" t="s">
        <v>644</v>
      </c>
      <c r="I287" s="73" t="s">
        <v>287</v>
      </c>
      <c r="J287" s="73"/>
      <c r="K287" s="83">
        <v>6.999999999955187</v>
      </c>
      <c r="L287" s="86" t="s">
        <v>121</v>
      </c>
      <c r="M287" s="87">
        <v>6.4000000000000001E-2</v>
      </c>
      <c r="N287" s="87">
        <v>6.7499999999589208E-2</v>
      </c>
      <c r="O287" s="83">
        <v>17727.710000000003</v>
      </c>
      <c r="P287" s="85">
        <v>98.754000000000005</v>
      </c>
      <c r="Q287" s="73"/>
      <c r="R287" s="83">
        <v>66.946090133000013</v>
      </c>
      <c r="S287" s="84">
        <v>1.7727710000000004E-5</v>
      </c>
      <c r="T287" s="84">
        <f t="shared" si="4"/>
        <v>9.3494063311436735E-4</v>
      </c>
      <c r="U287" s="84">
        <f>R287/'סכום נכסי הקרן'!$C$42</f>
        <v>2.5561107535476197E-4</v>
      </c>
    </row>
    <row r="288" spans="2:21">
      <c r="B288" s="76" t="s">
        <v>711</v>
      </c>
      <c r="C288" s="73" t="s">
        <v>712</v>
      </c>
      <c r="D288" s="86" t="s">
        <v>27</v>
      </c>
      <c r="E288" s="86" t="s">
        <v>27</v>
      </c>
      <c r="F288" s="73"/>
      <c r="G288" s="86" t="s">
        <v>690</v>
      </c>
      <c r="H288" s="73" t="s">
        <v>644</v>
      </c>
      <c r="I288" s="73" t="s">
        <v>641</v>
      </c>
      <c r="J288" s="73"/>
      <c r="K288" s="83">
        <v>4.279999999998453</v>
      </c>
      <c r="L288" s="86" t="s">
        <v>123</v>
      </c>
      <c r="M288" s="87">
        <v>4.1250000000000002E-2</v>
      </c>
      <c r="N288" s="87">
        <v>5.5399999999979375E-2</v>
      </c>
      <c r="O288" s="83">
        <v>40500.999000000011</v>
      </c>
      <c r="P288" s="85">
        <v>94.556010000000001</v>
      </c>
      <c r="Q288" s="73"/>
      <c r="R288" s="83">
        <v>155.21803610800004</v>
      </c>
      <c r="S288" s="84">
        <v>4.0500999000000008E-5</v>
      </c>
      <c r="T288" s="84">
        <f t="shared" si="4"/>
        <v>2.1677091023729234E-3</v>
      </c>
      <c r="U288" s="84">
        <f>R288/'סכום נכסי הקרן'!$C$42</f>
        <v>5.9264774156635592E-4</v>
      </c>
    </row>
    <row r="289" spans="2:21">
      <c r="B289" s="76" t="s">
        <v>713</v>
      </c>
      <c r="C289" s="73" t="s">
        <v>714</v>
      </c>
      <c r="D289" s="86" t="s">
        <v>27</v>
      </c>
      <c r="E289" s="86" t="s">
        <v>27</v>
      </c>
      <c r="F289" s="73"/>
      <c r="G289" s="86" t="s">
        <v>715</v>
      </c>
      <c r="H289" s="73" t="s">
        <v>644</v>
      </c>
      <c r="I289" s="73" t="s">
        <v>641</v>
      </c>
      <c r="J289" s="73"/>
      <c r="K289" s="83">
        <v>6.919999999999356</v>
      </c>
      <c r="L289" s="86" t="s">
        <v>121</v>
      </c>
      <c r="M289" s="87">
        <v>6.7979999999999999E-2</v>
      </c>
      <c r="N289" s="87">
        <v>7.0699999999985497E-2</v>
      </c>
      <c r="O289" s="83">
        <v>65456.160000000011</v>
      </c>
      <c r="P289" s="85">
        <v>99.102599999999995</v>
      </c>
      <c r="Q289" s="73"/>
      <c r="R289" s="83">
        <v>248.05812454800002</v>
      </c>
      <c r="S289" s="84">
        <v>6.5456160000000016E-5</v>
      </c>
      <c r="T289" s="84">
        <f t="shared" si="4"/>
        <v>3.4642743071824091E-3</v>
      </c>
      <c r="U289" s="84">
        <f>R289/'סכום נכסי הקרן'!$C$42</f>
        <v>9.4712631970339045E-4</v>
      </c>
    </row>
    <row r="290" spans="2:21">
      <c r="B290" s="76" t="s">
        <v>716</v>
      </c>
      <c r="C290" s="73" t="s">
        <v>717</v>
      </c>
      <c r="D290" s="86" t="s">
        <v>27</v>
      </c>
      <c r="E290" s="86" t="s">
        <v>27</v>
      </c>
      <c r="F290" s="73"/>
      <c r="G290" s="86" t="s">
        <v>669</v>
      </c>
      <c r="H290" s="73" t="s">
        <v>644</v>
      </c>
      <c r="I290" s="73" t="s">
        <v>287</v>
      </c>
      <c r="J290" s="73"/>
      <c r="K290" s="83">
        <v>6.7499999999790443</v>
      </c>
      <c r="L290" s="86" t="s">
        <v>121</v>
      </c>
      <c r="M290" s="87">
        <v>0.06</v>
      </c>
      <c r="N290" s="87">
        <v>7.3199999999761942E-2</v>
      </c>
      <c r="O290" s="83">
        <v>34091.750000000007</v>
      </c>
      <c r="P290" s="85">
        <v>91.508330000000001</v>
      </c>
      <c r="Q290" s="73"/>
      <c r="R290" s="83">
        <v>119.29653346200003</v>
      </c>
      <c r="S290" s="84">
        <v>2.8409791666666672E-5</v>
      </c>
      <c r="T290" s="84">
        <f t="shared" si="4"/>
        <v>1.6660446682058303E-3</v>
      </c>
      <c r="U290" s="84">
        <f>R290/'סכום נכסי הקרן'!$C$42</f>
        <v>4.5549359408049846E-4</v>
      </c>
    </row>
    <row r="291" spans="2:21">
      <c r="B291" s="76" t="s">
        <v>718</v>
      </c>
      <c r="C291" s="73" t="s">
        <v>719</v>
      </c>
      <c r="D291" s="86" t="s">
        <v>27</v>
      </c>
      <c r="E291" s="86" t="s">
        <v>27</v>
      </c>
      <c r="F291" s="73"/>
      <c r="G291" s="86" t="s">
        <v>710</v>
      </c>
      <c r="H291" s="73" t="s">
        <v>644</v>
      </c>
      <c r="I291" s="73" t="s">
        <v>641</v>
      </c>
      <c r="J291" s="73"/>
      <c r="K291" s="83">
        <v>6.9100000000380959</v>
      </c>
      <c r="L291" s="86" t="s">
        <v>121</v>
      </c>
      <c r="M291" s="87">
        <v>6.3750000000000001E-2</v>
      </c>
      <c r="N291" s="87">
        <v>6.6200000000343803E-2</v>
      </c>
      <c r="O291" s="83">
        <v>11454.828000000001</v>
      </c>
      <c r="P291" s="85">
        <v>98.280749999999998</v>
      </c>
      <c r="Q291" s="73"/>
      <c r="R291" s="83">
        <v>43.050174695999999</v>
      </c>
      <c r="S291" s="84">
        <v>1.6364040000000001E-5</v>
      </c>
      <c r="T291" s="84">
        <f t="shared" si="4"/>
        <v>6.0122043731008091E-4</v>
      </c>
      <c r="U291" s="84">
        <f>R291/'סכום נכסי הקרן'!$C$42</f>
        <v>1.6437257838946781E-4</v>
      </c>
    </row>
    <row r="292" spans="2:21">
      <c r="B292" s="76" t="s">
        <v>720</v>
      </c>
      <c r="C292" s="73" t="s">
        <v>721</v>
      </c>
      <c r="D292" s="86" t="s">
        <v>27</v>
      </c>
      <c r="E292" s="86" t="s">
        <v>27</v>
      </c>
      <c r="F292" s="73"/>
      <c r="G292" s="86" t="s">
        <v>690</v>
      </c>
      <c r="H292" s="73" t="s">
        <v>644</v>
      </c>
      <c r="I292" s="73" t="s">
        <v>641</v>
      </c>
      <c r="J292" s="73"/>
      <c r="K292" s="83">
        <v>3.4600000000030451</v>
      </c>
      <c r="L292" s="86" t="s">
        <v>121</v>
      </c>
      <c r="M292" s="87">
        <v>8.1250000000000003E-2</v>
      </c>
      <c r="N292" s="87">
        <v>8.1600000000068534E-2</v>
      </c>
      <c r="O292" s="83">
        <v>27273.400000000005</v>
      </c>
      <c r="P292" s="85">
        <v>100.77016999999999</v>
      </c>
      <c r="Q292" s="73"/>
      <c r="R292" s="83">
        <v>105.09671520799999</v>
      </c>
      <c r="S292" s="84">
        <v>1.5584800000000004E-5</v>
      </c>
      <c r="T292" s="84">
        <f t="shared" si="4"/>
        <v>1.467736043428361E-3</v>
      </c>
      <c r="U292" s="84">
        <f>R292/'סכום נכסי הקרן'!$C$42</f>
        <v>4.0127637532229711E-4</v>
      </c>
    </row>
    <row r="293" spans="2:21">
      <c r="B293" s="76" t="s">
        <v>722</v>
      </c>
      <c r="C293" s="73" t="s">
        <v>723</v>
      </c>
      <c r="D293" s="86" t="s">
        <v>27</v>
      </c>
      <c r="E293" s="86" t="s">
        <v>27</v>
      </c>
      <c r="F293" s="73"/>
      <c r="G293" s="86" t="s">
        <v>690</v>
      </c>
      <c r="H293" s="73" t="s">
        <v>651</v>
      </c>
      <c r="I293" s="73" t="s">
        <v>641</v>
      </c>
      <c r="J293" s="73"/>
      <c r="K293" s="83">
        <v>4.2000000000061837</v>
      </c>
      <c r="L293" s="86" t="s">
        <v>123</v>
      </c>
      <c r="M293" s="87">
        <v>7.2499999999999995E-2</v>
      </c>
      <c r="N293" s="87">
        <v>7.6000000000133947E-2</v>
      </c>
      <c r="O293" s="83">
        <v>48683.019</v>
      </c>
      <c r="P293" s="85">
        <v>98.366420000000005</v>
      </c>
      <c r="Q293" s="73"/>
      <c r="R293" s="83">
        <v>194.093816979</v>
      </c>
      <c r="S293" s="84">
        <v>3.8946415200000001E-5</v>
      </c>
      <c r="T293" s="84">
        <f t="shared" si="4"/>
        <v>2.7106317302387091E-3</v>
      </c>
      <c r="U293" s="84">
        <f>R293/'סכום נכסי הקרן'!$C$42</f>
        <v>7.4108180446608098E-4</v>
      </c>
    </row>
    <row r="294" spans="2:21">
      <c r="B294" s="76" t="s">
        <v>724</v>
      </c>
      <c r="C294" s="73" t="s">
        <v>725</v>
      </c>
      <c r="D294" s="86" t="s">
        <v>27</v>
      </c>
      <c r="E294" s="86" t="s">
        <v>27</v>
      </c>
      <c r="F294" s="73"/>
      <c r="G294" s="86" t="s">
        <v>690</v>
      </c>
      <c r="H294" s="73" t="s">
        <v>651</v>
      </c>
      <c r="I294" s="73" t="s">
        <v>641</v>
      </c>
      <c r="J294" s="73"/>
      <c r="K294" s="83">
        <v>7.0000000000000009</v>
      </c>
      <c r="L294" s="86" t="s">
        <v>121</v>
      </c>
      <c r="M294" s="87">
        <v>7.1190000000000003E-2</v>
      </c>
      <c r="N294" s="87">
        <v>7.6599999999952997E-2</v>
      </c>
      <c r="O294" s="83">
        <v>27273.400000000005</v>
      </c>
      <c r="P294" s="85">
        <v>97.892080000000007</v>
      </c>
      <c r="Q294" s="73"/>
      <c r="R294" s="83">
        <v>102.095053228</v>
      </c>
      <c r="S294" s="84">
        <v>1.818226666666667E-5</v>
      </c>
      <c r="T294" s="84">
        <f t="shared" si="4"/>
        <v>1.4258161083522249E-3</v>
      </c>
      <c r="U294" s="84">
        <f>R294/'סכום נכסי הקרן'!$C$42</f>
        <v>3.8981554101464731E-4</v>
      </c>
    </row>
    <row r="295" spans="2:21">
      <c r="B295" s="76" t="s">
        <v>726</v>
      </c>
      <c r="C295" s="73" t="s">
        <v>727</v>
      </c>
      <c r="D295" s="86" t="s">
        <v>27</v>
      </c>
      <c r="E295" s="86" t="s">
        <v>27</v>
      </c>
      <c r="F295" s="73"/>
      <c r="G295" s="86" t="s">
        <v>715</v>
      </c>
      <c r="H295" s="73" t="s">
        <v>651</v>
      </c>
      <c r="I295" s="73" t="s">
        <v>641</v>
      </c>
      <c r="J295" s="73"/>
      <c r="K295" s="83">
        <v>3.0500000000100318</v>
      </c>
      <c r="L295" s="86" t="s">
        <v>121</v>
      </c>
      <c r="M295" s="87">
        <v>2.6249999999999999E-2</v>
      </c>
      <c r="N295" s="87">
        <v>7.6100000000299192E-2</v>
      </c>
      <c r="O295" s="83">
        <v>34575.852850000003</v>
      </c>
      <c r="P295" s="85">
        <v>86.704629999999995</v>
      </c>
      <c r="Q295" s="73"/>
      <c r="R295" s="83">
        <v>114.63917423700002</v>
      </c>
      <c r="S295" s="84">
        <v>2.7846182408734026E-5</v>
      </c>
      <c r="T295" s="84">
        <f t="shared" si="4"/>
        <v>1.6010019693146499E-3</v>
      </c>
      <c r="U295" s="84">
        <f>R295/'סכום נכסי הקרן'!$C$42</f>
        <v>4.377110380350208E-4</v>
      </c>
    </row>
    <row r="296" spans="2:21">
      <c r="B296" s="76" t="s">
        <v>728</v>
      </c>
      <c r="C296" s="73" t="s">
        <v>729</v>
      </c>
      <c r="D296" s="86" t="s">
        <v>27</v>
      </c>
      <c r="E296" s="86" t="s">
        <v>27</v>
      </c>
      <c r="F296" s="73"/>
      <c r="G296" s="86" t="s">
        <v>715</v>
      </c>
      <c r="H296" s="73" t="s">
        <v>651</v>
      </c>
      <c r="I296" s="73" t="s">
        <v>641</v>
      </c>
      <c r="J296" s="73"/>
      <c r="K296" s="83">
        <v>1.8900000000149446</v>
      </c>
      <c r="L296" s="86" t="s">
        <v>121</v>
      </c>
      <c r="M296" s="87">
        <v>7.0499999999999993E-2</v>
      </c>
      <c r="N296" s="87">
        <v>6.9300000000739562E-2</v>
      </c>
      <c r="O296" s="83">
        <v>13636.700000000003</v>
      </c>
      <c r="P296" s="85">
        <v>100.08857999999999</v>
      </c>
      <c r="Q296" s="73"/>
      <c r="R296" s="83">
        <v>52.192934098000002</v>
      </c>
      <c r="S296" s="84">
        <v>1.7178969062814155E-5</v>
      </c>
      <c r="T296" s="84">
        <f t="shared" si="4"/>
        <v>7.2890432813531444E-4</v>
      </c>
      <c r="U296" s="84">
        <f>R296/'סכום נכסי הקרן'!$C$42</f>
        <v>1.9928112282891522E-4</v>
      </c>
    </row>
    <row r="297" spans="2:21">
      <c r="B297" s="76" t="s">
        <v>730</v>
      </c>
      <c r="C297" s="73" t="s">
        <v>731</v>
      </c>
      <c r="D297" s="86" t="s">
        <v>27</v>
      </c>
      <c r="E297" s="86" t="s">
        <v>27</v>
      </c>
      <c r="F297" s="73"/>
      <c r="G297" s="86" t="s">
        <v>657</v>
      </c>
      <c r="H297" s="73" t="s">
        <v>651</v>
      </c>
      <c r="I297" s="73" t="s">
        <v>287</v>
      </c>
      <c r="J297" s="73"/>
      <c r="K297" s="83">
        <v>3.3999999999750887</v>
      </c>
      <c r="L297" s="86" t="s">
        <v>121</v>
      </c>
      <c r="M297" s="87">
        <v>5.5E-2</v>
      </c>
      <c r="N297" s="87">
        <v>9.53999999991966E-2</v>
      </c>
      <c r="O297" s="83">
        <v>9545.6900000000023</v>
      </c>
      <c r="P297" s="85">
        <v>87.977109999999996</v>
      </c>
      <c r="Q297" s="73"/>
      <c r="R297" s="83">
        <v>32.114037277000008</v>
      </c>
      <c r="S297" s="84">
        <v>9.5456900000000018E-6</v>
      </c>
      <c r="T297" s="84">
        <f t="shared" si="4"/>
        <v>4.484909915421121E-4</v>
      </c>
      <c r="U297" s="84">
        <f>R297/'סכום נכסי הקרן'!$C$42</f>
        <v>1.2261662460121079E-4</v>
      </c>
    </row>
    <row r="298" spans="2:21">
      <c r="B298" s="76" t="s">
        <v>732</v>
      </c>
      <c r="C298" s="73" t="s">
        <v>733</v>
      </c>
      <c r="D298" s="86" t="s">
        <v>27</v>
      </c>
      <c r="E298" s="86" t="s">
        <v>27</v>
      </c>
      <c r="F298" s="73"/>
      <c r="G298" s="86" t="s">
        <v>657</v>
      </c>
      <c r="H298" s="73" t="s">
        <v>651</v>
      </c>
      <c r="I298" s="73" t="s">
        <v>287</v>
      </c>
      <c r="J298" s="73"/>
      <c r="K298" s="83">
        <v>2.9800000000071387</v>
      </c>
      <c r="L298" s="86" t="s">
        <v>121</v>
      </c>
      <c r="M298" s="87">
        <v>0.06</v>
      </c>
      <c r="N298" s="87">
        <v>9.0700000000245889E-2</v>
      </c>
      <c r="O298" s="83">
        <v>42969.241700000006</v>
      </c>
      <c r="P298" s="85">
        <v>92.069670000000002</v>
      </c>
      <c r="Q298" s="73"/>
      <c r="R298" s="83">
        <v>151.28370220400004</v>
      </c>
      <c r="S298" s="84">
        <v>5.7292322266666674E-5</v>
      </c>
      <c r="T298" s="84">
        <f t="shared" si="4"/>
        <v>2.1127638677254429E-3</v>
      </c>
      <c r="U298" s="84">
        <f>R298/'סכום נכסי הקרן'!$C$42</f>
        <v>5.7762581395253679E-4</v>
      </c>
    </row>
    <row r="299" spans="2:21">
      <c r="B299" s="76" t="s">
        <v>734</v>
      </c>
      <c r="C299" s="73" t="s">
        <v>735</v>
      </c>
      <c r="D299" s="86" t="s">
        <v>27</v>
      </c>
      <c r="E299" s="86" t="s">
        <v>27</v>
      </c>
      <c r="F299" s="73"/>
      <c r="G299" s="86" t="s">
        <v>736</v>
      </c>
      <c r="H299" s="73" t="s">
        <v>651</v>
      </c>
      <c r="I299" s="73" t="s">
        <v>287</v>
      </c>
      <c r="J299" s="73"/>
      <c r="K299" s="83">
        <v>6.0900000000047898</v>
      </c>
      <c r="L299" s="86" t="s">
        <v>123</v>
      </c>
      <c r="M299" s="87">
        <v>6.6250000000000003E-2</v>
      </c>
      <c r="N299" s="87">
        <v>6.4600000000067409E-2</v>
      </c>
      <c r="O299" s="83">
        <v>54546.80000000001</v>
      </c>
      <c r="P299" s="85">
        <v>101.98945000000001</v>
      </c>
      <c r="Q299" s="73"/>
      <c r="R299" s="83">
        <v>225.48198798800004</v>
      </c>
      <c r="S299" s="84">
        <v>7.2729066666666681E-5</v>
      </c>
      <c r="T299" s="84">
        <f t="shared" si="4"/>
        <v>3.1489855820791297E-3</v>
      </c>
      <c r="U299" s="84">
        <f>R299/'סכום נכסי הקרן'!$C$42</f>
        <v>8.6092695343729432E-4</v>
      </c>
    </row>
    <row r="300" spans="2:21">
      <c r="B300" s="76" t="s">
        <v>737</v>
      </c>
      <c r="C300" s="73" t="s">
        <v>738</v>
      </c>
      <c r="D300" s="86" t="s">
        <v>27</v>
      </c>
      <c r="E300" s="86" t="s">
        <v>27</v>
      </c>
      <c r="F300" s="73"/>
      <c r="G300" s="86" t="s">
        <v>715</v>
      </c>
      <c r="H300" s="73" t="s">
        <v>651</v>
      </c>
      <c r="I300" s="73" t="s">
        <v>287</v>
      </c>
      <c r="J300" s="73"/>
      <c r="K300" s="83">
        <v>1.3300000000009975</v>
      </c>
      <c r="L300" s="86" t="s">
        <v>121</v>
      </c>
      <c r="M300" s="87">
        <v>4.2500000000000003E-2</v>
      </c>
      <c r="N300" s="87">
        <v>7.6200000000048965E-2</v>
      </c>
      <c r="O300" s="83">
        <v>30000.740000000005</v>
      </c>
      <c r="P300" s="85">
        <v>96.11806</v>
      </c>
      <c r="Q300" s="73"/>
      <c r="R300" s="83">
        <v>110.26935323300002</v>
      </c>
      <c r="S300" s="84">
        <v>6.3159452631578956E-5</v>
      </c>
      <c r="T300" s="84">
        <f t="shared" si="4"/>
        <v>1.5399749069730012E-3</v>
      </c>
      <c r="U300" s="84">
        <f>R300/'סכום נכסי הקרן'!$C$42</f>
        <v>4.2102634974745682E-4</v>
      </c>
    </row>
    <row r="301" spans="2:21">
      <c r="B301" s="76" t="s">
        <v>739</v>
      </c>
      <c r="C301" s="73" t="s">
        <v>740</v>
      </c>
      <c r="D301" s="86" t="s">
        <v>27</v>
      </c>
      <c r="E301" s="86" t="s">
        <v>27</v>
      </c>
      <c r="F301" s="73"/>
      <c r="G301" s="86" t="s">
        <v>715</v>
      </c>
      <c r="H301" s="73" t="s">
        <v>651</v>
      </c>
      <c r="I301" s="73" t="s">
        <v>287</v>
      </c>
      <c r="J301" s="73"/>
      <c r="K301" s="83">
        <v>4.5600000000593859</v>
      </c>
      <c r="L301" s="86" t="s">
        <v>121</v>
      </c>
      <c r="M301" s="87">
        <v>3.125E-2</v>
      </c>
      <c r="N301" s="87">
        <v>7.6600000000849044E-2</v>
      </c>
      <c r="O301" s="83">
        <v>13636.700000000003</v>
      </c>
      <c r="P301" s="85">
        <v>82.666330000000002</v>
      </c>
      <c r="Q301" s="73"/>
      <c r="R301" s="83">
        <v>43.107798549000009</v>
      </c>
      <c r="S301" s="84">
        <v>1.818226666666667E-5</v>
      </c>
      <c r="T301" s="84">
        <f t="shared" si="4"/>
        <v>6.0202518754268273E-4</v>
      </c>
      <c r="U301" s="84">
        <f>R301/'סכום נכסי הקרן'!$C$42</f>
        <v>1.6459259564517543E-4</v>
      </c>
    </row>
    <row r="302" spans="2:21">
      <c r="B302" s="76" t="s">
        <v>741</v>
      </c>
      <c r="C302" s="73" t="s">
        <v>742</v>
      </c>
      <c r="D302" s="86" t="s">
        <v>27</v>
      </c>
      <c r="E302" s="86" t="s">
        <v>27</v>
      </c>
      <c r="F302" s="73"/>
      <c r="G302" s="86" t="s">
        <v>736</v>
      </c>
      <c r="H302" s="73" t="s">
        <v>651</v>
      </c>
      <c r="I302" s="73" t="s">
        <v>641</v>
      </c>
      <c r="J302" s="73"/>
      <c r="K302" s="83">
        <v>4.3600000000029935</v>
      </c>
      <c r="L302" s="86" t="s">
        <v>123</v>
      </c>
      <c r="M302" s="87">
        <v>4.8750000000000002E-2</v>
      </c>
      <c r="N302" s="87">
        <v>5.7099999999972104E-2</v>
      </c>
      <c r="O302" s="83">
        <v>37364.558000000005</v>
      </c>
      <c r="P302" s="85">
        <v>97.068420000000003</v>
      </c>
      <c r="Q302" s="73"/>
      <c r="R302" s="83">
        <v>147.00263517100004</v>
      </c>
      <c r="S302" s="84">
        <v>3.7364558000000003E-5</v>
      </c>
      <c r="T302" s="84">
        <f t="shared" si="4"/>
        <v>2.052976305609622E-3</v>
      </c>
      <c r="U302" s="84">
        <f>R302/'סכום נכסי הקרן'!$C$42</f>
        <v>5.6128000278123525E-4</v>
      </c>
    </row>
    <row r="303" spans="2:21">
      <c r="B303" s="76" t="s">
        <v>743</v>
      </c>
      <c r="C303" s="73" t="s">
        <v>744</v>
      </c>
      <c r="D303" s="86" t="s">
        <v>27</v>
      </c>
      <c r="E303" s="86" t="s">
        <v>27</v>
      </c>
      <c r="F303" s="73"/>
      <c r="G303" s="86" t="s">
        <v>745</v>
      </c>
      <c r="H303" s="73" t="s">
        <v>651</v>
      </c>
      <c r="I303" s="73" t="s">
        <v>641</v>
      </c>
      <c r="J303" s="73"/>
      <c r="K303" s="83">
        <v>7.2500000000252331</v>
      </c>
      <c r="L303" s="86" t="s">
        <v>121</v>
      </c>
      <c r="M303" s="87">
        <v>5.9000000000000004E-2</v>
      </c>
      <c r="N303" s="87">
        <v>6.6400000000175929E-2</v>
      </c>
      <c r="O303" s="83">
        <v>38182.760000000009</v>
      </c>
      <c r="P303" s="85">
        <v>94.992279999999994</v>
      </c>
      <c r="Q303" s="73"/>
      <c r="R303" s="83">
        <v>138.69905525400003</v>
      </c>
      <c r="S303" s="84">
        <v>7.6365520000000014E-5</v>
      </c>
      <c r="T303" s="84">
        <f t="shared" si="4"/>
        <v>1.9370120387003451E-3</v>
      </c>
      <c r="U303" s="84">
        <f>R303/'סכום נכסי הקרן'!$C$42</f>
        <v>5.2957558228913652E-4</v>
      </c>
    </row>
    <row r="304" spans="2:21">
      <c r="B304" s="76" t="s">
        <v>746</v>
      </c>
      <c r="C304" s="73" t="s">
        <v>747</v>
      </c>
      <c r="D304" s="86" t="s">
        <v>27</v>
      </c>
      <c r="E304" s="86" t="s">
        <v>27</v>
      </c>
      <c r="F304" s="73"/>
      <c r="G304" s="86" t="s">
        <v>748</v>
      </c>
      <c r="H304" s="73" t="s">
        <v>651</v>
      </c>
      <c r="I304" s="73" t="s">
        <v>641</v>
      </c>
      <c r="J304" s="73"/>
      <c r="K304" s="83">
        <v>6.8599999999997499</v>
      </c>
      <c r="L304" s="86" t="s">
        <v>121</v>
      </c>
      <c r="M304" s="87">
        <v>3.15E-2</v>
      </c>
      <c r="N304" s="87">
        <v>7.190000000008355E-2</v>
      </c>
      <c r="O304" s="83">
        <v>27273.400000000005</v>
      </c>
      <c r="P304" s="85">
        <v>76.870750000000001</v>
      </c>
      <c r="Q304" s="73"/>
      <c r="R304" s="83">
        <v>80.171181507000014</v>
      </c>
      <c r="S304" s="84">
        <v>4.2064756534493589E-5</v>
      </c>
      <c r="T304" s="84">
        <f t="shared" si="4"/>
        <v>1.1196366366843795E-3</v>
      </c>
      <c r="U304" s="84">
        <f>R304/'סכום נכסי הקרן'!$C$42</f>
        <v>3.0610662813547278E-4</v>
      </c>
    </row>
    <row r="305" spans="2:21">
      <c r="B305" s="76" t="s">
        <v>749</v>
      </c>
      <c r="C305" s="73" t="s">
        <v>750</v>
      </c>
      <c r="D305" s="86" t="s">
        <v>27</v>
      </c>
      <c r="E305" s="86" t="s">
        <v>27</v>
      </c>
      <c r="F305" s="73"/>
      <c r="G305" s="86" t="s">
        <v>751</v>
      </c>
      <c r="H305" s="73" t="s">
        <v>651</v>
      </c>
      <c r="I305" s="73" t="s">
        <v>287</v>
      </c>
      <c r="J305" s="73"/>
      <c r="K305" s="83">
        <v>7.2099999999769739</v>
      </c>
      <c r="L305" s="86" t="s">
        <v>121</v>
      </c>
      <c r="M305" s="87">
        <v>6.25E-2</v>
      </c>
      <c r="N305" s="87">
        <v>6.7399999999820479E-2</v>
      </c>
      <c r="O305" s="83">
        <v>34091.750000000007</v>
      </c>
      <c r="P305" s="85">
        <v>98.270499999999998</v>
      </c>
      <c r="Q305" s="73"/>
      <c r="R305" s="83">
        <v>128.112157295</v>
      </c>
      <c r="S305" s="84">
        <v>5.6819583333333344E-5</v>
      </c>
      <c r="T305" s="84">
        <f t="shared" si="4"/>
        <v>1.7891599227539117E-3</v>
      </c>
      <c r="U305" s="84">
        <f>R305/'סכום נכסי הקרן'!$C$42</f>
        <v>4.8915308163831523E-4</v>
      </c>
    </row>
    <row r="306" spans="2:21">
      <c r="B306" s="76" t="s">
        <v>752</v>
      </c>
      <c r="C306" s="73" t="s">
        <v>753</v>
      </c>
      <c r="D306" s="86" t="s">
        <v>27</v>
      </c>
      <c r="E306" s="86" t="s">
        <v>27</v>
      </c>
      <c r="F306" s="73"/>
      <c r="G306" s="86" t="s">
        <v>702</v>
      </c>
      <c r="H306" s="73" t="s">
        <v>651</v>
      </c>
      <c r="I306" s="73" t="s">
        <v>287</v>
      </c>
      <c r="J306" s="73"/>
      <c r="K306" s="83">
        <v>4.3699999999929506</v>
      </c>
      <c r="L306" s="86" t="s">
        <v>121</v>
      </c>
      <c r="M306" s="87">
        <v>4.4999999999999998E-2</v>
      </c>
      <c r="N306" s="87">
        <v>6.9799999999859016E-2</v>
      </c>
      <c r="O306" s="83">
        <v>41124.19619000001</v>
      </c>
      <c r="P306" s="85">
        <v>90.208500000000001</v>
      </c>
      <c r="Q306" s="73"/>
      <c r="R306" s="83">
        <v>141.86091850000003</v>
      </c>
      <c r="S306" s="84">
        <v>6.8540326983333345E-5</v>
      </c>
      <c r="T306" s="84">
        <f t="shared" si="4"/>
        <v>1.9811692765489388E-3</v>
      </c>
      <c r="U306" s="84">
        <f>R306/'סכום נכסי הקרן'!$C$42</f>
        <v>5.4164809112167785E-4</v>
      </c>
    </row>
    <row r="307" spans="2:21">
      <c r="B307" s="76" t="s">
        <v>754</v>
      </c>
      <c r="C307" s="73" t="s">
        <v>755</v>
      </c>
      <c r="D307" s="86" t="s">
        <v>27</v>
      </c>
      <c r="E307" s="86" t="s">
        <v>27</v>
      </c>
      <c r="F307" s="73"/>
      <c r="G307" s="86" t="s">
        <v>657</v>
      </c>
      <c r="H307" s="73" t="s">
        <v>651</v>
      </c>
      <c r="I307" s="73" t="s">
        <v>287</v>
      </c>
      <c r="J307" s="73"/>
      <c r="K307" s="83">
        <v>6.9300000000243767</v>
      </c>
      <c r="L307" s="86" t="s">
        <v>121</v>
      </c>
      <c r="M307" s="87">
        <v>0.04</v>
      </c>
      <c r="N307" s="87">
        <v>6.5500000000204409E-2</v>
      </c>
      <c r="O307" s="83">
        <v>20455.050000000003</v>
      </c>
      <c r="P307" s="85">
        <v>84.433329999999998</v>
      </c>
      <c r="Q307" s="73"/>
      <c r="R307" s="83">
        <v>66.043847223000014</v>
      </c>
      <c r="S307" s="84">
        <v>2.0455050000000003E-5</v>
      </c>
      <c r="T307" s="84">
        <f t="shared" si="4"/>
        <v>9.2234029221585482E-4</v>
      </c>
      <c r="U307" s="84">
        <f>R307/'סכום נכסי הקרן'!$C$42</f>
        <v>2.5216616497988962E-4</v>
      </c>
    </row>
    <row r="308" spans="2:21">
      <c r="B308" s="76" t="s">
        <v>756</v>
      </c>
      <c r="C308" s="73" t="s">
        <v>757</v>
      </c>
      <c r="D308" s="86" t="s">
        <v>27</v>
      </c>
      <c r="E308" s="86" t="s">
        <v>27</v>
      </c>
      <c r="F308" s="73"/>
      <c r="G308" s="86" t="s">
        <v>657</v>
      </c>
      <c r="H308" s="73" t="s">
        <v>651</v>
      </c>
      <c r="I308" s="73" t="s">
        <v>287</v>
      </c>
      <c r="J308" s="73"/>
      <c r="K308" s="83">
        <v>2.9499999999939455</v>
      </c>
      <c r="L308" s="86" t="s">
        <v>121</v>
      </c>
      <c r="M308" s="87">
        <v>6.8750000000000006E-2</v>
      </c>
      <c r="N308" s="87">
        <v>6.8399999999806255E-2</v>
      </c>
      <c r="O308" s="83">
        <v>34091.750000000007</v>
      </c>
      <c r="P308" s="85">
        <v>101.36229</v>
      </c>
      <c r="Q308" s="73"/>
      <c r="R308" s="83">
        <v>132.14282878400005</v>
      </c>
      <c r="S308" s="84">
        <v>5.0184077346342167E-5</v>
      </c>
      <c r="T308" s="84">
        <f t="shared" si="4"/>
        <v>1.8454505671562224E-3</v>
      </c>
      <c r="U308" s="84">
        <f>R308/'סכום נכסי הקרן'!$C$42</f>
        <v>5.0454284184176012E-4</v>
      </c>
    </row>
    <row r="309" spans="2:21">
      <c r="B309" s="76" t="s">
        <v>758</v>
      </c>
      <c r="C309" s="73" t="s">
        <v>759</v>
      </c>
      <c r="D309" s="86" t="s">
        <v>27</v>
      </c>
      <c r="E309" s="86" t="s">
        <v>27</v>
      </c>
      <c r="F309" s="73"/>
      <c r="G309" s="86" t="s">
        <v>710</v>
      </c>
      <c r="H309" s="73" t="s">
        <v>651</v>
      </c>
      <c r="I309" s="73" t="s">
        <v>287</v>
      </c>
      <c r="J309" s="73"/>
      <c r="K309" s="83">
        <v>4.2500000000479012</v>
      </c>
      <c r="L309" s="86" t="s">
        <v>121</v>
      </c>
      <c r="M309" s="87">
        <v>7.0499999999999993E-2</v>
      </c>
      <c r="N309" s="87">
        <v>7.060000000042152E-2</v>
      </c>
      <c r="O309" s="83">
        <v>4091.0100000000007</v>
      </c>
      <c r="P309" s="85">
        <v>100.08575</v>
      </c>
      <c r="Q309" s="73"/>
      <c r="R309" s="83">
        <v>15.657436989000002</v>
      </c>
      <c r="S309" s="84">
        <v>5.8443000000000009E-6</v>
      </c>
      <c r="T309" s="84">
        <f t="shared" si="4"/>
        <v>2.1866510833360865E-4</v>
      </c>
      <c r="U309" s="84">
        <f>R309/'סכום נכסי הקרן'!$C$42</f>
        <v>5.9782644484638676E-5</v>
      </c>
    </row>
    <row r="310" spans="2:21">
      <c r="B310" s="76" t="s">
        <v>760</v>
      </c>
      <c r="C310" s="73" t="s">
        <v>761</v>
      </c>
      <c r="D310" s="86" t="s">
        <v>27</v>
      </c>
      <c r="E310" s="86" t="s">
        <v>27</v>
      </c>
      <c r="F310" s="73"/>
      <c r="G310" s="86" t="s">
        <v>690</v>
      </c>
      <c r="H310" s="73" t="s">
        <v>651</v>
      </c>
      <c r="I310" s="73" t="s">
        <v>641</v>
      </c>
      <c r="J310" s="73"/>
      <c r="K310" s="83">
        <v>3.7600000000052667</v>
      </c>
      <c r="L310" s="86" t="s">
        <v>124</v>
      </c>
      <c r="M310" s="87">
        <v>7.4160000000000004E-2</v>
      </c>
      <c r="N310" s="87">
        <v>7.5800000000126211E-2</v>
      </c>
      <c r="O310" s="83">
        <v>46364.780000000006</v>
      </c>
      <c r="P310" s="85">
        <v>101.56543000000001</v>
      </c>
      <c r="Q310" s="73"/>
      <c r="R310" s="83">
        <v>220.28505425899999</v>
      </c>
      <c r="S310" s="84">
        <v>7.1330430769230775E-5</v>
      </c>
      <c r="T310" s="84">
        <f t="shared" si="4"/>
        <v>3.0764074150615816E-3</v>
      </c>
      <c r="U310" s="84">
        <f>R310/'סכום נכסי הקרן'!$C$42</f>
        <v>8.4108421405732381E-4</v>
      </c>
    </row>
    <row r="311" spans="2:21">
      <c r="B311" s="76" t="s">
        <v>762</v>
      </c>
      <c r="C311" s="73" t="s">
        <v>763</v>
      </c>
      <c r="D311" s="86" t="s">
        <v>27</v>
      </c>
      <c r="E311" s="86" t="s">
        <v>27</v>
      </c>
      <c r="F311" s="73"/>
      <c r="G311" s="86" t="s">
        <v>687</v>
      </c>
      <c r="H311" s="73" t="s">
        <v>651</v>
      </c>
      <c r="I311" s="73" t="s">
        <v>641</v>
      </c>
      <c r="J311" s="73"/>
      <c r="K311" s="83">
        <v>3.0999999999856382</v>
      </c>
      <c r="L311" s="86" t="s">
        <v>121</v>
      </c>
      <c r="M311" s="87">
        <v>4.7E-2</v>
      </c>
      <c r="N311" s="87">
        <v>7.8399999999633208E-2</v>
      </c>
      <c r="O311" s="83">
        <v>25909.730000000003</v>
      </c>
      <c r="P311" s="85">
        <v>91.355890000000002</v>
      </c>
      <c r="Q311" s="73"/>
      <c r="R311" s="83">
        <v>90.514325323000008</v>
      </c>
      <c r="S311" s="84">
        <v>5.2247892720306522E-5</v>
      </c>
      <c r="T311" s="84">
        <f t="shared" si="4"/>
        <v>1.2640845859001203E-3</v>
      </c>
      <c r="U311" s="84">
        <f>R311/'סכום נכסי הקרן'!$C$42</f>
        <v>3.4559843576911211E-4</v>
      </c>
    </row>
    <row r="312" spans="2:21">
      <c r="B312" s="76" t="s">
        <v>764</v>
      </c>
      <c r="C312" s="73" t="s">
        <v>765</v>
      </c>
      <c r="D312" s="86" t="s">
        <v>27</v>
      </c>
      <c r="E312" s="86" t="s">
        <v>27</v>
      </c>
      <c r="F312" s="73"/>
      <c r="G312" s="86" t="s">
        <v>715</v>
      </c>
      <c r="H312" s="73" t="s">
        <v>651</v>
      </c>
      <c r="I312" s="73" t="s">
        <v>641</v>
      </c>
      <c r="J312" s="73"/>
      <c r="K312" s="83">
        <v>3.9100000000109909</v>
      </c>
      <c r="L312" s="86" t="s">
        <v>121</v>
      </c>
      <c r="M312" s="87">
        <v>7.9500000000000001E-2</v>
      </c>
      <c r="N312" s="87">
        <v>8.1800000000159162E-2</v>
      </c>
      <c r="O312" s="83">
        <v>20455.050000000003</v>
      </c>
      <c r="P312" s="85">
        <v>101.19292</v>
      </c>
      <c r="Q312" s="73"/>
      <c r="R312" s="83">
        <v>79.153211943000017</v>
      </c>
      <c r="S312" s="84">
        <v>3.1469307692307695E-5</v>
      </c>
      <c r="T312" s="84">
        <f t="shared" si="4"/>
        <v>1.105420106536517E-3</v>
      </c>
      <c r="U312" s="84">
        <f>R312/'סכום נכסי הקרן'!$C$42</f>
        <v>3.0221985454771709E-4</v>
      </c>
    </row>
    <row r="313" spans="2:21">
      <c r="B313" s="76" t="s">
        <v>766</v>
      </c>
      <c r="C313" s="73" t="s">
        <v>767</v>
      </c>
      <c r="D313" s="86" t="s">
        <v>27</v>
      </c>
      <c r="E313" s="86" t="s">
        <v>27</v>
      </c>
      <c r="F313" s="73"/>
      <c r="G313" s="86" t="s">
        <v>690</v>
      </c>
      <c r="H313" s="73" t="s">
        <v>768</v>
      </c>
      <c r="I313" s="73" t="s">
        <v>676</v>
      </c>
      <c r="J313" s="73"/>
      <c r="K313" s="83">
        <v>3.2899999999750924</v>
      </c>
      <c r="L313" s="86" t="s">
        <v>121</v>
      </c>
      <c r="M313" s="87">
        <v>6.8750000000000006E-2</v>
      </c>
      <c r="N313" s="87">
        <v>8.4799999999409612E-2</v>
      </c>
      <c r="O313" s="83">
        <v>14727.636000000004</v>
      </c>
      <c r="P313" s="85">
        <v>96.239750000000001</v>
      </c>
      <c r="Q313" s="73"/>
      <c r="R313" s="83">
        <v>54.200764415000002</v>
      </c>
      <c r="S313" s="84">
        <v>2.9455272000000009E-5</v>
      </c>
      <c r="T313" s="84">
        <f t="shared" si="4"/>
        <v>7.5694483272688675E-4</v>
      </c>
      <c r="U313" s="84">
        <f>R313/'סכום נכסי הקרן'!$C$42</f>
        <v>2.0694734598606531E-4</v>
      </c>
    </row>
    <row r="314" spans="2:21">
      <c r="B314" s="76" t="s">
        <v>769</v>
      </c>
      <c r="C314" s="73" t="s">
        <v>770</v>
      </c>
      <c r="D314" s="86" t="s">
        <v>27</v>
      </c>
      <c r="E314" s="86" t="s">
        <v>27</v>
      </c>
      <c r="F314" s="73"/>
      <c r="G314" s="86" t="s">
        <v>669</v>
      </c>
      <c r="H314" s="73" t="s">
        <v>651</v>
      </c>
      <c r="I314" s="73" t="s">
        <v>287</v>
      </c>
      <c r="J314" s="73"/>
      <c r="K314" s="83">
        <v>1.8100000000011693</v>
      </c>
      <c r="L314" s="86" t="s">
        <v>121</v>
      </c>
      <c r="M314" s="87">
        <v>5.7500000000000002E-2</v>
      </c>
      <c r="N314" s="87">
        <v>7.9099999999660928E-2</v>
      </c>
      <c r="O314" s="83">
        <v>11557.103250000002</v>
      </c>
      <c r="P314" s="85">
        <v>96.763720000000006</v>
      </c>
      <c r="Q314" s="73"/>
      <c r="R314" s="83">
        <v>42.764110495000011</v>
      </c>
      <c r="S314" s="84">
        <v>1.6510147500000003E-5</v>
      </c>
      <c r="T314" s="84">
        <f t="shared" si="4"/>
        <v>5.9722538629719958E-4</v>
      </c>
      <c r="U314" s="84">
        <f>R314/'סכום נכסי הקרן'!$C$42</f>
        <v>1.6328033867998157E-4</v>
      </c>
    </row>
    <row r="315" spans="2:21">
      <c r="B315" s="76" t="s">
        <v>771</v>
      </c>
      <c r="C315" s="73" t="s">
        <v>772</v>
      </c>
      <c r="D315" s="86" t="s">
        <v>27</v>
      </c>
      <c r="E315" s="86" t="s">
        <v>27</v>
      </c>
      <c r="F315" s="73"/>
      <c r="G315" s="86" t="s">
        <v>736</v>
      </c>
      <c r="H315" s="73" t="s">
        <v>651</v>
      </c>
      <c r="I315" s="73" t="s">
        <v>641</v>
      </c>
      <c r="J315" s="73"/>
      <c r="K315" s="83">
        <v>3.9500000000072415</v>
      </c>
      <c r="L315" s="86" t="s">
        <v>123</v>
      </c>
      <c r="M315" s="87">
        <v>0.04</v>
      </c>
      <c r="N315" s="87">
        <v>6.0700000000123898E-2</v>
      </c>
      <c r="O315" s="83">
        <v>32728.080000000005</v>
      </c>
      <c r="P315" s="85">
        <v>93.701669999999993</v>
      </c>
      <c r="Q315" s="73"/>
      <c r="R315" s="83">
        <v>124.29543047800001</v>
      </c>
      <c r="S315" s="84">
        <v>3.2728080000000008E-5</v>
      </c>
      <c r="T315" s="84">
        <f t="shared" si="4"/>
        <v>1.7358571386836056E-3</v>
      </c>
      <c r="U315" s="84">
        <f>R315/'סכום נכסי הקרן'!$C$42</f>
        <v>4.7458019703683167E-4</v>
      </c>
    </row>
    <row r="316" spans="2:21">
      <c r="B316" s="76" t="s">
        <v>773</v>
      </c>
      <c r="C316" s="73" t="s">
        <v>774</v>
      </c>
      <c r="D316" s="86" t="s">
        <v>27</v>
      </c>
      <c r="E316" s="86" t="s">
        <v>27</v>
      </c>
      <c r="F316" s="73"/>
      <c r="G316" s="86" t="s">
        <v>775</v>
      </c>
      <c r="H316" s="73" t="s">
        <v>651</v>
      </c>
      <c r="I316" s="73" t="s">
        <v>641</v>
      </c>
      <c r="J316" s="73"/>
      <c r="K316" s="83">
        <v>3.7400000000051024</v>
      </c>
      <c r="L316" s="86" t="s">
        <v>123</v>
      </c>
      <c r="M316" s="87">
        <v>4.6249999999999999E-2</v>
      </c>
      <c r="N316" s="87">
        <v>5.7100000000094117E-2</v>
      </c>
      <c r="O316" s="83">
        <v>27955.235000000004</v>
      </c>
      <c r="P316" s="85">
        <v>100.33504000000001</v>
      </c>
      <c r="Q316" s="73"/>
      <c r="R316" s="83">
        <v>113.68498248300001</v>
      </c>
      <c r="S316" s="84">
        <v>4.6592058333333339E-5</v>
      </c>
      <c r="T316" s="84">
        <f t="shared" si="4"/>
        <v>1.5876761329465373E-3</v>
      </c>
      <c r="U316" s="84">
        <f>R316/'סכום נכסי הקרן'!$C$42</f>
        <v>4.340677785130676E-4</v>
      </c>
    </row>
    <row r="317" spans="2:21">
      <c r="B317" s="76" t="s">
        <v>776</v>
      </c>
      <c r="C317" s="73" t="s">
        <v>777</v>
      </c>
      <c r="D317" s="86" t="s">
        <v>27</v>
      </c>
      <c r="E317" s="86" t="s">
        <v>27</v>
      </c>
      <c r="F317" s="73"/>
      <c r="G317" s="86" t="s">
        <v>710</v>
      </c>
      <c r="H317" s="73" t="s">
        <v>651</v>
      </c>
      <c r="I317" s="73" t="s">
        <v>641</v>
      </c>
      <c r="J317" s="73"/>
      <c r="K317" s="83">
        <v>4.279999999982353</v>
      </c>
      <c r="L317" s="86" t="s">
        <v>123</v>
      </c>
      <c r="M317" s="87">
        <v>4.6249999999999999E-2</v>
      </c>
      <c r="N317" s="87">
        <v>7.3699999999827806E-2</v>
      </c>
      <c r="O317" s="83">
        <v>19227.747000000003</v>
      </c>
      <c r="P317" s="85">
        <v>90.165480000000002</v>
      </c>
      <c r="Q317" s="73"/>
      <c r="R317" s="83">
        <v>70.267743633000009</v>
      </c>
      <c r="S317" s="84">
        <v>1.2818498000000002E-5</v>
      </c>
      <c r="T317" s="84">
        <f t="shared" si="4"/>
        <v>9.8132943371656589E-4</v>
      </c>
      <c r="U317" s="84">
        <f>R317/'סכום נכסי הקרן'!$C$42</f>
        <v>2.6829368940143922E-4</v>
      </c>
    </row>
    <row r="318" spans="2:21">
      <c r="B318" s="76" t="s">
        <v>778</v>
      </c>
      <c r="C318" s="73" t="s">
        <v>779</v>
      </c>
      <c r="D318" s="86" t="s">
        <v>27</v>
      </c>
      <c r="E318" s="86" t="s">
        <v>27</v>
      </c>
      <c r="F318" s="73"/>
      <c r="G318" s="86" t="s">
        <v>736</v>
      </c>
      <c r="H318" s="73" t="s">
        <v>651</v>
      </c>
      <c r="I318" s="73" t="s">
        <v>641</v>
      </c>
      <c r="J318" s="73"/>
      <c r="K318" s="83">
        <v>6.7199999999957853</v>
      </c>
      <c r="L318" s="86" t="s">
        <v>123</v>
      </c>
      <c r="M318" s="87">
        <v>7.8750000000000001E-2</v>
      </c>
      <c r="N318" s="87">
        <v>7.6199999999938095E-2</v>
      </c>
      <c r="O318" s="83">
        <v>36819.089999999997</v>
      </c>
      <c r="P318" s="85">
        <v>101.75939</v>
      </c>
      <c r="Q318" s="73"/>
      <c r="R318" s="83">
        <v>151.85702208700002</v>
      </c>
      <c r="S318" s="84">
        <v>4.9092119999999998E-5</v>
      </c>
      <c r="T318" s="84">
        <f t="shared" si="4"/>
        <v>2.1207706094683015E-3</v>
      </c>
      <c r="U318" s="84">
        <f>R318/'סכום נכסי הקרן'!$C$42</f>
        <v>5.7981484264001874E-4</v>
      </c>
    </row>
    <row r="319" spans="2:21">
      <c r="B319" s="76" t="s">
        <v>780</v>
      </c>
      <c r="C319" s="73" t="s">
        <v>781</v>
      </c>
      <c r="D319" s="86" t="s">
        <v>27</v>
      </c>
      <c r="E319" s="86" t="s">
        <v>27</v>
      </c>
      <c r="F319" s="73"/>
      <c r="G319" s="86" t="s">
        <v>782</v>
      </c>
      <c r="H319" s="73" t="s">
        <v>651</v>
      </c>
      <c r="I319" s="73" t="s">
        <v>287</v>
      </c>
      <c r="J319" s="73"/>
      <c r="K319" s="83">
        <v>7.0300000000132377</v>
      </c>
      <c r="L319" s="86" t="s">
        <v>121</v>
      </c>
      <c r="M319" s="87">
        <v>4.2790000000000002E-2</v>
      </c>
      <c r="N319" s="87">
        <v>6.6600000000083731E-2</v>
      </c>
      <c r="O319" s="83">
        <v>54546.80000000001</v>
      </c>
      <c r="P319" s="85">
        <v>84.753290000000007</v>
      </c>
      <c r="Q319" s="73"/>
      <c r="R319" s="83">
        <v>176.78431732200002</v>
      </c>
      <c r="S319" s="84">
        <v>1.0934868862081465E-5</v>
      </c>
      <c r="T319" s="84">
        <f t="shared" si="4"/>
        <v>2.4688946170472229E-3</v>
      </c>
      <c r="U319" s="84">
        <f>R319/'סכום נכסי הקרן'!$C$42</f>
        <v>6.7499131565054878E-4</v>
      </c>
    </row>
    <row r="320" spans="2:21">
      <c r="B320" s="76" t="s">
        <v>783</v>
      </c>
      <c r="C320" s="73" t="s">
        <v>784</v>
      </c>
      <c r="D320" s="86" t="s">
        <v>27</v>
      </c>
      <c r="E320" s="86" t="s">
        <v>27</v>
      </c>
      <c r="F320" s="73"/>
      <c r="G320" s="86" t="s">
        <v>702</v>
      </c>
      <c r="H320" s="73" t="s">
        <v>785</v>
      </c>
      <c r="I320" s="73" t="s">
        <v>287</v>
      </c>
      <c r="J320" s="73"/>
      <c r="K320" s="83">
        <v>1.6100000000007741</v>
      </c>
      <c r="L320" s="86" t="s">
        <v>121</v>
      </c>
      <c r="M320" s="87">
        <v>6.5000000000000002E-2</v>
      </c>
      <c r="N320" s="87">
        <v>7.8499999999883899E-2</v>
      </c>
      <c r="O320" s="83">
        <v>13636.700000000003</v>
      </c>
      <c r="P320" s="85">
        <v>99.104830000000007</v>
      </c>
      <c r="Q320" s="73"/>
      <c r="R320" s="83">
        <v>51.679940536000011</v>
      </c>
      <c r="S320" s="84">
        <v>2.7273400000000006E-5</v>
      </c>
      <c r="T320" s="84">
        <f t="shared" si="4"/>
        <v>7.2174007814420932E-4</v>
      </c>
      <c r="U320" s="84">
        <f>R320/'סכום נכסי הקרן'!$C$42</f>
        <v>1.9732242986010432E-4</v>
      </c>
    </row>
    <row r="321" spans="2:21">
      <c r="B321" s="76" t="s">
        <v>786</v>
      </c>
      <c r="C321" s="73" t="s">
        <v>787</v>
      </c>
      <c r="D321" s="86" t="s">
        <v>27</v>
      </c>
      <c r="E321" s="86" t="s">
        <v>27</v>
      </c>
      <c r="F321" s="73"/>
      <c r="G321" s="86" t="s">
        <v>736</v>
      </c>
      <c r="H321" s="73" t="s">
        <v>785</v>
      </c>
      <c r="I321" s="73" t="s">
        <v>287</v>
      </c>
      <c r="J321" s="73"/>
      <c r="K321" s="83">
        <v>4.2299999999987765</v>
      </c>
      <c r="L321" s="86" t="s">
        <v>121</v>
      </c>
      <c r="M321" s="87">
        <v>4.1250000000000002E-2</v>
      </c>
      <c r="N321" s="87">
        <v>7.5299999999987766E-2</v>
      </c>
      <c r="O321" s="83">
        <v>48819.386000000006</v>
      </c>
      <c r="P321" s="85">
        <v>87.540130000000005</v>
      </c>
      <c r="Q321" s="73"/>
      <c r="R321" s="83">
        <v>163.42457304000001</v>
      </c>
      <c r="S321" s="84">
        <v>1.2204846500000002E-4</v>
      </c>
      <c r="T321" s="84">
        <f t="shared" si="4"/>
        <v>2.2823181082108671E-3</v>
      </c>
      <c r="U321" s="84">
        <f>R321/'סכום נכסי הקרן'!$C$42</f>
        <v>6.2398163613674345E-4</v>
      </c>
    </row>
    <row r="322" spans="2:21">
      <c r="B322" s="76" t="s">
        <v>788</v>
      </c>
      <c r="C322" s="73" t="s">
        <v>789</v>
      </c>
      <c r="D322" s="86" t="s">
        <v>27</v>
      </c>
      <c r="E322" s="86" t="s">
        <v>27</v>
      </c>
      <c r="F322" s="73"/>
      <c r="G322" s="86" t="s">
        <v>790</v>
      </c>
      <c r="H322" s="73" t="s">
        <v>785</v>
      </c>
      <c r="I322" s="73" t="s">
        <v>641</v>
      </c>
      <c r="J322" s="73"/>
      <c r="K322" s="83">
        <v>3.7900000000018848</v>
      </c>
      <c r="L322" s="86" t="s">
        <v>123</v>
      </c>
      <c r="M322" s="87">
        <v>3.125E-2</v>
      </c>
      <c r="N322" s="87">
        <v>6.7599999999886876E-2</v>
      </c>
      <c r="O322" s="83">
        <v>20455.050000000003</v>
      </c>
      <c r="P322" s="85">
        <v>89.575850000000003</v>
      </c>
      <c r="Q322" s="73"/>
      <c r="R322" s="83">
        <v>74.264078934000025</v>
      </c>
      <c r="S322" s="84">
        <v>2.7273400000000006E-5</v>
      </c>
      <c r="T322" s="84">
        <f t="shared" si="4"/>
        <v>1.037140553515069E-3</v>
      </c>
      <c r="U322" s="84">
        <f>R322/'סכום נכסי הקרן'!$C$42</f>
        <v>2.8355234844691012E-4</v>
      </c>
    </row>
    <row r="323" spans="2:21">
      <c r="B323" s="76" t="s">
        <v>791</v>
      </c>
      <c r="C323" s="73" t="s">
        <v>792</v>
      </c>
      <c r="D323" s="86" t="s">
        <v>27</v>
      </c>
      <c r="E323" s="86" t="s">
        <v>27</v>
      </c>
      <c r="F323" s="73"/>
      <c r="G323" s="86" t="s">
        <v>793</v>
      </c>
      <c r="H323" s="73" t="s">
        <v>785</v>
      </c>
      <c r="I323" s="73" t="s">
        <v>641</v>
      </c>
      <c r="J323" s="73"/>
      <c r="K323" s="83">
        <v>4.5700000000164573</v>
      </c>
      <c r="L323" s="86" t="s">
        <v>123</v>
      </c>
      <c r="M323" s="87">
        <v>6.6250000000000003E-2</v>
      </c>
      <c r="N323" s="87">
        <v>6.8400000000253855E-2</v>
      </c>
      <c r="O323" s="83">
        <v>23182.390000000003</v>
      </c>
      <c r="P323" s="85">
        <v>98.946749999999994</v>
      </c>
      <c r="Q323" s="73"/>
      <c r="R323" s="83">
        <v>92.970908671000004</v>
      </c>
      <c r="S323" s="84">
        <v>3.0909853333333335E-5</v>
      </c>
      <c r="T323" s="84">
        <f t="shared" si="4"/>
        <v>1.2983921845382844E-3</v>
      </c>
      <c r="U323" s="84">
        <f>R323/'סכום נכסי הקרן'!$C$42</f>
        <v>3.5497807108513115E-4</v>
      </c>
    </row>
    <row r="324" spans="2:21">
      <c r="B324" s="76" t="s">
        <v>794</v>
      </c>
      <c r="C324" s="73" t="s">
        <v>795</v>
      </c>
      <c r="D324" s="86" t="s">
        <v>27</v>
      </c>
      <c r="E324" s="86" t="s">
        <v>27</v>
      </c>
      <c r="F324" s="73"/>
      <c r="G324" s="86" t="s">
        <v>690</v>
      </c>
      <c r="H324" s="73" t="s">
        <v>796</v>
      </c>
      <c r="I324" s="73" t="s">
        <v>676</v>
      </c>
      <c r="J324" s="73"/>
      <c r="K324" s="83">
        <v>4.7500000000121121</v>
      </c>
      <c r="L324" s="86" t="s">
        <v>121</v>
      </c>
      <c r="M324" s="87">
        <v>7.7499999999999999E-2</v>
      </c>
      <c r="N324" s="87">
        <v>8.7700000000223821E-2</v>
      </c>
      <c r="O324" s="83">
        <v>28155.694490000005</v>
      </c>
      <c r="P324" s="85">
        <v>95.854219999999998</v>
      </c>
      <c r="Q324" s="73"/>
      <c r="R324" s="83">
        <v>103.20372559700002</v>
      </c>
      <c r="S324" s="84">
        <v>1.4077847245000002E-5</v>
      </c>
      <c r="T324" s="84">
        <f t="shared" si="4"/>
        <v>1.4412993553130258E-3</v>
      </c>
      <c r="U324" s="84">
        <f>R324/'סכום נכסי הקרן'!$C$42</f>
        <v>3.9404863268427588E-4</v>
      </c>
    </row>
    <row r="325" spans="2:21">
      <c r="B325" s="76" t="s">
        <v>797</v>
      </c>
      <c r="C325" s="73" t="s">
        <v>798</v>
      </c>
      <c r="D325" s="86" t="s">
        <v>27</v>
      </c>
      <c r="E325" s="86" t="s">
        <v>27</v>
      </c>
      <c r="F325" s="73"/>
      <c r="G325" s="86" t="s">
        <v>775</v>
      </c>
      <c r="H325" s="73" t="s">
        <v>785</v>
      </c>
      <c r="I325" s="73" t="s">
        <v>287</v>
      </c>
      <c r="J325" s="73"/>
      <c r="K325" s="83">
        <v>4.329999999988428</v>
      </c>
      <c r="L325" s="86" t="s">
        <v>124</v>
      </c>
      <c r="M325" s="87">
        <v>8.3750000000000005E-2</v>
      </c>
      <c r="N325" s="87">
        <v>8.3599999999799279E-2</v>
      </c>
      <c r="O325" s="83">
        <v>40910.100000000006</v>
      </c>
      <c r="P325" s="85">
        <v>102.05441</v>
      </c>
      <c r="Q325" s="73"/>
      <c r="R325" s="83">
        <v>195.30495202200004</v>
      </c>
      <c r="S325" s="84">
        <v>5.8443000000000009E-5</v>
      </c>
      <c r="T325" s="84">
        <f t="shared" si="4"/>
        <v>2.727545927343273E-3</v>
      </c>
      <c r="U325" s="84">
        <f>R325/'סכום נכסי הקרן'!$C$42</f>
        <v>7.4570611531270454E-4</v>
      </c>
    </row>
    <row r="326" spans="2:21">
      <c r="B326" s="76" t="s">
        <v>799</v>
      </c>
      <c r="C326" s="73" t="s">
        <v>800</v>
      </c>
      <c r="D326" s="86" t="s">
        <v>27</v>
      </c>
      <c r="E326" s="86" t="s">
        <v>27</v>
      </c>
      <c r="F326" s="73"/>
      <c r="G326" s="86" t="s">
        <v>710</v>
      </c>
      <c r="H326" s="73" t="s">
        <v>785</v>
      </c>
      <c r="I326" s="73" t="s">
        <v>641</v>
      </c>
      <c r="J326" s="73"/>
      <c r="K326" s="83">
        <v>6.8600000000641419</v>
      </c>
      <c r="L326" s="86" t="s">
        <v>121</v>
      </c>
      <c r="M326" s="87">
        <v>6.0999999999999999E-2</v>
      </c>
      <c r="N326" s="87">
        <v>7.0000000000811941E-2</v>
      </c>
      <c r="O326" s="83">
        <v>6818.3500000000013</v>
      </c>
      <c r="P326" s="85">
        <v>94.474720000000005</v>
      </c>
      <c r="Q326" s="73"/>
      <c r="R326" s="83">
        <v>24.632744247000002</v>
      </c>
      <c r="S326" s="84">
        <v>3.8962000000000009E-6</v>
      </c>
      <c r="T326" s="84">
        <f t="shared" si="4"/>
        <v>3.440104337068988E-4</v>
      </c>
      <c r="U326" s="84">
        <f>R326/'סכום נכסי הקרן'!$C$42</f>
        <v>9.4051829366070556E-5</v>
      </c>
    </row>
    <row r="327" spans="2:21">
      <c r="B327" s="76" t="s">
        <v>801</v>
      </c>
      <c r="C327" s="73" t="s">
        <v>802</v>
      </c>
      <c r="D327" s="86" t="s">
        <v>27</v>
      </c>
      <c r="E327" s="86" t="s">
        <v>27</v>
      </c>
      <c r="F327" s="73"/>
      <c r="G327" s="86" t="s">
        <v>710</v>
      </c>
      <c r="H327" s="73" t="s">
        <v>785</v>
      </c>
      <c r="I327" s="73" t="s">
        <v>641</v>
      </c>
      <c r="J327" s="73"/>
      <c r="K327" s="83">
        <v>4.0800000000048255</v>
      </c>
      <c r="L327" s="86" t="s">
        <v>123</v>
      </c>
      <c r="M327" s="87">
        <v>6.1249999999999999E-2</v>
      </c>
      <c r="N327" s="87">
        <v>5.3700000000115461E-2</v>
      </c>
      <c r="O327" s="83">
        <v>27273.400000000005</v>
      </c>
      <c r="P327" s="85">
        <v>104.98788</v>
      </c>
      <c r="Q327" s="73"/>
      <c r="R327" s="83">
        <v>116.05550521800002</v>
      </c>
      <c r="S327" s="84">
        <v>4.5455666666666673E-5</v>
      </c>
      <c r="T327" s="84">
        <f t="shared" si="4"/>
        <v>1.6207818456516385E-3</v>
      </c>
      <c r="U327" s="84">
        <f>R327/'סכום נכסי הקרן'!$C$42</f>
        <v>4.4311882039232411E-4</v>
      </c>
    </row>
    <row r="328" spans="2:21">
      <c r="B328" s="76" t="s">
        <v>803</v>
      </c>
      <c r="C328" s="73" t="s">
        <v>804</v>
      </c>
      <c r="D328" s="86" t="s">
        <v>27</v>
      </c>
      <c r="E328" s="86" t="s">
        <v>27</v>
      </c>
      <c r="F328" s="73"/>
      <c r="G328" s="86" t="s">
        <v>710</v>
      </c>
      <c r="H328" s="73" t="s">
        <v>785</v>
      </c>
      <c r="I328" s="73" t="s">
        <v>641</v>
      </c>
      <c r="J328" s="73"/>
      <c r="K328" s="83">
        <v>3.4400000000013793</v>
      </c>
      <c r="L328" s="86" t="s">
        <v>121</v>
      </c>
      <c r="M328" s="87">
        <v>7.3499999999999996E-2</v>
      </c>
      <c r="N328" s="87">
        <v>6.8700000000058617E-2</v>
      </c>
      <c r="O328" s="83">
        <v>21818.720000000005</v>
      </c>
      <c r="P328" s="85">
        <v>104.29483</v>
      </c>
      <c r="Q328" s="73"/>
      <c r="R328" s="83">
        <v>87.018170227000013</v>
      </c>
      <c r="S328" s="84">
        <v>1.4545813333333336E-5</v>
      </c>
      <c r="T328" s="84">
        <f t="shared" si="4"/>
        <v>1.2152587701963738E-3</v>
      </c>
      <c r="U328" s="84">
        <f>R328/'סכום נכסי הקרן'!$C$42</f>
        <v>3.3224954620856889E-4</v>
      </c>
    </row>
    <row r="329" spans="2:21">
      <c r="B329" s="76" t="s">
        <v>805</v>
      </c>
      <c r="C329" s="73" t="s">
        <v>806</v>
      </c>
      <c r="D329" s="86" t="s">
        <v>27</v>
      </c>
      <c r="E329" s="86" t="s">
        <v>27</v>
      </c>
      <c r="F329" s="73"/>
      <c r="G329" s="86" t="s">
        <v>690</v>
      </c>
      <c r="H329" s="73" t="s">
        <v>796</v>
      </c>
      <c r="I329" s="73" t="s">
        <v>676</v>
      </c>
      <c r="J329" s="73"/>
      <c r="K329" s="83">
        <v>4.1800000000091497</v>
      </c>
      <c r="L329" s="86" t="s">
        <v>121</v>
      </c>
      <c r="M329" s="87">
        <v>7.4999999999999997E-2</v>
      </c>
      <c r="N329" s="87">
        <v>9.5200000000179627E-2</v>
      </c>
      <c r="O329" s="83">
        <v>32728.080000000005</v>
      </c>
      <c r="P329" s="85">
        <v>94.310670000000002</v>
      </c>
      <c r="Q329" s="73"/>
      <c r="R329" s="83">
        <v>118.03185334400001</v>
      </c>
      <c r="S329" s="84">
        <v>3.2728080000000008E-5</v>
      </c>
      <c r="T329" s="84">
        <f t="shared" si="4"/>
        <v>1.6483826833481479E-3</v>
      </c>
      <c r="U329" s="84">
        <f>R329/'סכום נכסי הקרן'!$C$42</f>
        <v>4.5066483941686466E-4</v>
      </c>
    </row>
    <row r="330" spans="2:21">
      <c r="B330" s="76" t="s">
        <v>807</v>
      </c>
      <c r="C330" s="73" t="s">
        <v>808</v>
      </c>
      <c r="D330" s="86" t="s">
        <v>27</v>
      </c>
      <c r="E330" s="86" t="s">
        <v>27</v>
      </c>
      <c r="F330" s="73"/>
      <c r="G330" s="86" t="s">
        <v>751</v>
      </c>
      <c r="H330" s="73" t="s">
        <v>785</v>
      </c>
      <c r="I330" s="73" t="s">
        <v>287</v>
      </c>
      <c r="J330" s="73"/>
      <c r="K330" s="83">
        <v>4.9700000000596978</v>
      </c>
      <c r="L330" s="86" t="s">
        <v>121</v>
      </c>
      <c r="M330" s="87">
        <v>3.7499999999999999E-2</v>
      </c>
      <c r="N330" s="87">
        <v>6.5900000000588321E-2</v>
      </c>
      <c r="O330" s="83">
        <v>13636.700000000003</v>
      </c>
      <c r="P330" s="85">
        <v>88.659580000000005</v>
      </c>
      <c r="Q330" s="73"/>
      <c r="R330" s="83">
        <v>46.233083092000008</v>
      </c>
      <c r="S330" s="84">
        <v>2.2727833333333336E-5</v>
      </c>
      <c r="T330" s="84">
        <f t="shared" si="4"/>
        <v>6.4567158277636992E-4</v>
      </c>
      <c r="U330" s="84">
        <f>R330/'סכום נכסי הקרן'!$C$42</f>
        <v>1.76525441032244E-4</v>
      </c>
    </row>
    <row r="331" spans="2:21">
      <c r="B331" s="76" t="s">
        <v>809</v>
      </c>
      <c r="C331" s="73" t="s">
        <v>810</v>
      </c>
      <c r="D331" s="86" t="s">
        <v>27</v>
      </c>
      <c r="E331" s="86" t="s">
        <v>27</v>
      </c>
      <c r="F331" s="73"/>
      <c r="G331" s="86" t="s">
        <v>782</v>
      </c>
      <c r="H331" s="73" t="s">
        <v>785</v>
      </c>
      <c r="I331" s="73" t="s">
        <v>641</v>
      </c>
      <c r="J331" s="73"/>
      <c r="K331" s="83">
        <v>6.7399999999910465</v>
      </c>
      <c r="L331" s="86" t="s">
        <v>121</v>
      </c>
      <c r="M331" s="87">
        <v>5.1249999999999997E-2</v>
      </c>
      <c r="N331" s="87">
        <v>7.1099999999814825E-2</v>
      </c>
      <c r="O331" s="83">
        <v>29318.905000000006</v>
      </c>
      <c r="P331" s="85">
        <v>87.669629999999998</v>
      </c>
      <c r="Q331" s="73"/>
      <c r="R331" s="83">
        <v>98.29123206200002</v>
      </c>
      <c r="S331" s="84">
        <v>5.863781000000001E-5</v>
      </c>
      <c r="T331" s="84">
        <f t="shared" ref="T331:T361" si="5">IFERROR(R331/$R$11,0)</f>
        <v>1.3726935591170334E-3</v>
      </c>
      <c r="U331" s="84">
        <f>R331/'סכום נכסי הקרן'!$C$42</f>
        <v>3.7529193229057068E-4</v>
      </c>
    </row>
    <row r="332" spans="2:21">
      <c r="B332" s="76" t="s">
        <v>811</v>
      </c>
      <c r="C332" s="73" t="s">
        <v>812</v>
      </c>
      <c r="D332" s="86" t="s">
        <v>27</v>
      </c>
      <c r="E332" s="86" t="s">
        <v>27</v>
      </c>
      <c r="F332" s="73"/>
      <c r="G332" s="86" t="s">
        <v>702</v>
      </c>
      <c r="H332" s="73" t="s">
        <v>785</v>
      </c>
      <c r="I332" s="73" t="s">
        <v>641</v>
      </c>
      <c r="J332" s="73"/>
      <c r="K332" s="83">
        <v>7.0099999999770866</v>
      </c>
      <c r="L332" s="86" t="s">
        <v>121</v>
      </c>
      <c r="M332" s="87">
        <v>6.4000000000000001E-2</v>
      </c>
      <c r="N332" s="87">
        <v>6.9399999999743681E-2</v>
      </c>
      <c r="O332" s="83">
        <v>34091.750000000007</v>
      </c>
      <c r="P332" s="85">
        <v>98.756330000000005</v>
      </c>
      <c r="Q332" s="73"/>
      <c r="R332" s="83">
        <v>128.74552289500002</v>
      </c>
      <c r="S332" s="84">
        <v>2.7273400000000006E-5</v>
      </c>
      <c r="T332" s="84">
        <f t="shared" si="5"/>
        <v>1.7980052374523573E-3</v>
      </c>
      <c r="U332" s="84">
        <f>R332/'סכום נכסי הקרן'!$C$42</f>
        <v>4.9157137465269569E-4</v>
      </c>
    </row>
    <row r="333" spans="2:21">
      <c r="B333" s="76" t="s">
        <v>813</v>
      </c>
      <c r="C333" s="73" t="s">
        <v>814</v>
      </c>
      <c r="D333" s="86" t="s">
        <v>27</v>
      </c>
      <c r="E333" s="86" t="s">
        <v>27</v>
      </c>
      <c r="F333" s="73"/>
      <c r="G333" s="86" t="s">
        <v>690</v>
      </c>
      <c r="H333" s="73" t="s">
        <v>796</v>
      </c>
      <c r="I333" s="73" t="s">
        <v>676</v>
      </c>
      <c r="J333" s="73"/>
      <c r="K333" s="83">
        <v>4.1699999999938884</v>
      </c>
      <c r="L333" s="86" t="s">
        <v>121</v>
      </c>
      <c r="M333" s="87">
        <v>7.6249999999999998E-2</v>
      </c>
      <c r="N333" s="87">
        <v>9.3499999999866093E-2</v>
      </c>
      <c r="O333" s="83">
        <v>40910.100000000006</v>
      </c>
      <c r="P333" s="85">
        <v>93.07535</v>
      </c>
      <c r="Q333" s="73"/>
      <c r="R333" s="83">
        <v>145.60728021699998</v>
      </c>
      <c r="S333" s="84">
        <v>8.1820200000000013E-5</v>
      </c>
      <c r="T333" s="84">
        <f t="shared" si="5"/>
        <v>2.0334893715478969E-3</v>
      </c>
      <c r="U333" s="84">
        <f>R333/'סכום נכסי הקרן'!$C$42</f>
        <v>5.5595231031129464E-4</v>
      </c>
    </row>
    <row r="334" spans="2:21">
      <c r="B334" s="76" t="s">
        <v>815</v>
      </c>
      <c r="C334" s="73" t="s">
        <v>816</v>
      </c>
      <c r="D334" s="86" t="s">
        <v>27</v>
      </c>
      <c r="E334" s="86" t="s">
        <v>27</v>
      </c>
      <c r="F334" s="73"/>
      <c r="G334" s="86" t="s">
        <v>657</v>
      </c>
      <c r="H334" s="73" t="s">
        <v>796</v>
      </c>
      <c r="I334" s="73" t="s">
        <v>676</v>
      </c>
      <c r="J334" s="73"/>
      <c r="K334" s="83">
        <v>3.1699999999997113</v>
      </c>
      <c r="L334" s="86" t="s">
        <v>121</v>
      </c>
      <c r="M334" s="87">
        <v>5.2999999999999999E-2</v>
      </c>
      <c r="N334" s="87">
        <v>0.10100000000005764</v>
      </c>
      <c r="O334" s="83">
        <v>42205.586500000005</v>
      </c>
      <c r="P334" s="85">
        <v>85.987830000000002</v>
      </c>
      <c r="Q334" s="73"/>
      <c r="R334" s="83">
        <v>138.77934371200004</v>
      </c>
      <c r="S334" s="84">
        <v>2.8137057666666671E-5</v>
      </c>
      <c r="T334" s="84">
        <f t="shared" si="5"/>
        <v>1.9381333131706716E-3</v>
      </c>
      <c r="U334" s="84">
        <f>R334/'סכום נכסי הקרן'!$C$42</f>
        <v>5.2988213669802255E-4</v>
      </c>
    </row>
    <row r="335" spans="2:21">
      <c r="B335" s="76" t="s">
        <v>817</v>
      </c>
      <c r="C335" s="73" t="s">
        <v>818</v>
      </c>
      <c r="D335" s="86" t="s">
        <v>27</v>
      </c>
      <c r="E335" s="86" t="s">
        <v>27</v>
      </c>
      <c r="F335" s="73"/>
      <c r="G335" s="86" t="s">
        <v>775</v>
      </c>
      <c r="H335" s="73" t="s">
        <v>785</v>
      </c>
      <c r="I335" s="73" t="s">
        <v>287</v>
      </c>
      <c r="J335" s="73"/>
      <c r="K335" s="83">
        <v>6.1899999999288982</v>
      </c>
      <c r="L335" s="86" t="s">
        <v>121</v>
      </c>
      <c r="M335" s="87">
        <v>4.1250000000000002E-2</v>
      </c>
      <c r="N335" s="87">
        <v>8.4199999999051978E-2</v>
      </c>
      <c r="O335" s="83">
        <v>14318.535000000002</v>
      </c>
      <c r="P335" s="85">
        <v>77.059169999999995</v>
      </c>
      <c r="Q335" s="73"/>
      <c r="R335" s="83">
        <v>42.193036100000008</v>
      </c>
      <c r="S335" s="84">
        <v>1.4318535000000001E-5</v>
      </c>
      <c r="T335" s="84">
        <f t="shared" si="5"/>
        <v>5.892500040850945E-4</v>
      </c>
      <c r="U335" s="84">
        <f>R335/'סכום נכסי הקרן'!$C$42</f>
        <v>1.6109988363139665E-4</v>
      </c>
    </row>
    <row r="336" spans="2:21">
      <c r="B336" s="76" t="s">
        <v>819</v>
      </c>
      <c r="C336" s="73" t="s">
        <v>820</v>
      </c>
      <c r="D336" s="86" t="s">
        <v>27</v>
      </c>
      <c r="E336" s="86" t="s">
        <v>27</v>
      </c>
      <c r="F336" s="73"/>
      <c r="G336" s="86" t="s">
        <v>775</v>
      </c>
      <c r="H336" s="73" t="s">
        <v>785</v>
      </c>
      <c r="I336" s="73" t="s">
        <v>287</v>
      </c>
      <c r="J336" s="73"/>
      <c r="K336" s="83">
        <v>0.74999999999655642</v>
      </c>
      <c r="L336" s="86" t="s">
        <v>121</v>
      </c>
      <c r="M336" s="87">
        <v>6.25E-2</v>
      </c>
      <c r="N336" s="87">
        <v>8.2099999999808534E-2</v>
      </c>
      <c r="O336" s="83">
        <v>36401.806980000008</v>
      </c>
      <c r="P336" s="85">
        <v>104.31292000000001</v>
      </c>
      <c r="Q336" s="73"/>
      <c r="R336" s="83">
        <v>145.20411191800005</v>
      </c>
      <c r="S336" s="84">
        <v>3.7297239096222109E-5</v>
      </c>
      <c r="T336" s="84">
        <f t="shared" si="5"/>
        <v>2.0278588944883736E-3</v>
      </c>
      <c r="U336" s="84">
        <f>R336/'סכום נכסי הקרן'!$C$42</f>
        <v>5.5441294808339478E-4</v>
      </c>
    </row>
    <row r="337" spans="2:21">
      <c r="B337" s="76" t="s">
        <v>821</v>
      </c>
      <c r="C337" s="73" t="s">
        <v>822</v>
      </c>
      <c r="D337" s="86" t="s">
        <v>27</v>
      </c>
      <c r="E337" s="86" t="s">
        <v>27</v>
      </c>
      <c r="F337" s="73"/>
      <c r="G337" s="86" t="s">
        <v>775</v>
      </c>
      <c r="H337" s="73" t="s">
        <v>785</v>
      </c>
      <c r="I337" s="73" t="s">
        <v>287</v>
      </c>
      <c r="J337" s="73"/>
      <c r="K337" s="83">
        <v>4.8799999999761567</v>
      </c>
      <c r="L337" s="86" t="s">
        <v>123</v>
      </c>
      <c r="M337" s="87">
        <v>6.5000000000000002E-2</v>
      </c>
      <c r="N337" s="87">
        <v>6.2799999999761574E-2</v>
      </c>
      <c r="O337" s="83">
        <v>16364.040000000003</v>
      </c>
      <c r="P337" s="85">
        <v>101.17655000000001</v>
      </c>
      <c r="Q337" s="73"/>
      <c r="R337" s="83">
        <v>67.105435995000008</v>
      </c>
      <c r="S337" s="84">
        <v>2.1818720000000003E-5</v>
      </c>
      <c r="T337" s="84">
        <f t="shared" si="5"/>
        <v>9.3716598967823032E-4</v>
      </c>
      <c r="U337" s="84">
        <f>R337/'סכום נכסי הקרן'!$C$42</f>
        <v>2.5621948380786554E-4</v>
      </c>
    </row>
    <row r="338" spans="2:21">
      <c r="B338" s="76" t="s">
        <v>823</v>
      </c>
      <c r="C338" s="73" t="s">
        <v>824</v>
      </c>
      <c r="D338" s="86" t="s">
        <v>27</v>
      </c>
      <c r="E338" s="86" t="s">
        <v>27</v>
      </c>
      <c r="F338" s="73"/>
      <c r="G338" s="86" t="s">
        <v>702</v>
      </c>
      <c r="H338" s="73" t="s">
        <v>785</v>
      </c>
      <c r="I338" s="73" t="s">
        <v>641</v>
      </c>
      <c r="J338" s="73"/>
      <c r="K338" s="83">
        <v>2.670000000021354</v>
      </c>
      <c r="L338" s="86" t="s">
        <v>123</v>
      </c>
      <c r="M338" s="87">
        <v>5.7500000000000002E-2</v>
      </c>
      <c r="N338" s="87">
        <v>5.7400000000545716E-2</v>
      </c>
      <c r="O338" s="83">
        <v>12409.397000000003</v>
      </c>
      <c r="P338" s="85">
        <v>100.5562</v>
      </c>
      <c r="Q338" s="73"/>
      <c r="R338" s="83">
        <v>50.576277376000007</v>
      </c>
      <c r="S338" s="84">
        <v>1.9091380000000004E-5</v>
      </c>
      <c r="T338" s="84">
        <f t="shared" si="5"/>
        <v>7.0632678766667078E-4</v>
      </c>
      <c r="U338" s="84">
        <f>R338/'סכום נכסי הקרן'!$C$42</f>
        <v>1.9310846416626651E-4</v>
      </c>
    </row>
    <row r="339" spans="2:21">
      <c r="B339" s="76" t="s">
        <v>825</v>
      </c>
      <c r="C339" s="73" t="s">
        <v>826</v>
      </c>
      <c r="D339" s="86" t="s">
        <v>27</v>
      </c>
      <c r="E339" s="86" t="s">
        <v>27</v>
      </c>
      <c r="F339" s="73"/>
      <c r="G339" s="86" t="s">
        <v>702</v>
      </c>
      <c r="H339" s="73" t="s">
        <v>785</v>
      </c>
      <c r="I339" s="73" t="s">
        <v>641</v>
      </c>
      <c r="J339" s="73"/>
      <c r="K339" s="83">
        <v>4.7700000000022564</v>
      </c>
      <c r="L339" s="86" t="s">
        <v>123</v>
      </c>
      <c r="M339" s="87">
        <v>6.1249999999999999E-2</v>
      </c>
      <c r="N339" s="87">
        <v>6.0900000000022568E-2</v>
      </c>
      <c r="O339" s="83">
        <v>27273.400000000005</v>
      </c>
      <c r="P339" s="85">
        <v>100.17949</v>
      </c>
      <c r="Q339" s="73"/>
      <c r="R339" s="83">
        <v>110.74023407500003</v>
      </c>
      <c r="S339" s="84">
        <v>4.1959076923076933E-5</v>
      </c>
      <c r="T339" s="84">
        <f t="shared" si="5"/>
        <v>1.5465510286205282E-3</v>
      </c>
      <c r="U339" s="84">
        <f>R339/'סכום נכסי הקרן'!$C$42</f>
        <v>4.2282424949258694E-4</v>
      </c>
    </row>
    <row r="340" spans="2:21">
      <c r="B340" s="76" t="s">
        <v>827</v>
      </c>
      <c r="C340" s="73" t="s">
        <v>828</v>
      </c>
      <c r="D340" s="86" t="s">
        <v>27</v>
      </c>
      <c r="E340" s="86" t="s">
        <v>27</v>
      </c>
      <c r="F340" s="73"/>
      <c r="G340" s="86" t="s">
        <v>702</v>
      </c>
      <c r="H340" s="73" t="s">
        <v>829</v>
      </c>
      <c r="I340" s="73" t="s">
        <v>676</v>
      </c>
      <c r="J340" s="73"/>
      <c r="K340" s="83">
        <v>6.3099999999841341</v>
      </c>
      <c r="L340" s="86" t="s">
        <v>121</v>
      </c>
      <c r="M340" s="87">
        <v>3.7499999999999999E-2</v>
      </c>
      <c r="N340" s="87">
        <v>7.1099999999841332E-2</v>
      </c>
      <c r="O340" s="83">
        <v>43637.44000000001</v>
      </c>
      <c r="P340" s="85">
        <v>81.206999999999994</v>
      </c>
      <c r="Q340" s="73"/>
      <c r="R340" s="83">
        <v>135.50977216500004</v>
      </c>
      <c r="S340" s="84">
        <v>4.3637440000000013E-5</v>
      </c>
      <c r="T340" s="84">
        <f t="shared" si="5"/>
        <v>1.8924718669817765E-3</v>
      </c>
      <c r="U340" s="84">
        <f>R340/'סכום נכסי הקרן'!$C$42</f>
        <v>5.173983800302671E-4</v>
      </c>
    </row>
    <row r="341" spans="2:21">
      <c r="B341" s="76" t="s">
        <v>830</v>
      </c>
      <c r="C341" s="73" t="s">
        <v>831</v>
      </c>
      <c r="D341" s="86" t="s">
        <v>27</v>
      </c>
      <c r="E341" s="86" t="s">
        <v>27</v>
      </c>
      <c r="F341" s="73"/>
      <c r="G341" s="86" t="s">
        <v>702</v>
      </c>
      <c r="H341" s="73" t="s">
        <v>829</v>
      </c>
      <c r="I341" s="73" t="s">
        <v>676</v>
      </c>
      <c r="J341" s="73"/>
      <c r="K341" s="83">
        <v>4.7699999999078866</v>
      </c>
      <c r="L341" s="86" t="s">
        <v>121</v>
      </c>
      <c r="M341" s="87">
        <v>5.8749999999999997E-2</v>
      </c>
      <c r="N341" s="87">
        <v>7.0999999998398011E-2</v>
      </c>
      <c r="O341" s="83">
        <v>4091.0100000000007</v>
      </c>
      <c r="P341" s="85">
        <v>95.765010000000004</v>
      </c>
      <c r="Q341" s="73"/>
      <c r="R341" s="83">
        <v>14.981500094000003</v>
      </c>
      <c r="S341" s="84">
        <v>8.182020000000002E-6</v>
      </c>
      <c r="T341" s="84">
        <f t="shared" si="5"/>
        <v>2.0922526102809522E-4</v>
      </c>
      <c r="U341" s="84">
        <f>R341/'סכום נכסי הקרן'!$C$42</f>
        <v>5.7201807332541257E-5</v>
      </c>
    </row>
    <row r="342" spans="2:21">
      <c r="B342" s="76" t="s">
        <v>832</v>
      </c>
      <c r="C342" s="73" t="s">
        <v>833</v>
      </c>
      <c r="D342" s="86" t="s">
        <v>27</v>
      </c>
      <c r="E342" s="86" t="s">
        <v>27</v>
      </c>
      <c r="F342" s="73"/>
      <c r="G342" s="86" t="s">
        <v>790</v>
      </c>
      <c r="H342" s="73" t="s">
        <v>834</v>
      </c>
      <c r="I342" s="73" t="s">
        <v>641</v>
      </c>
      <c r="J342" s="73"/>
      <c r="K342" s="83">
        <v>6.4000000000197863</v>
      </c>
      <c r="L342" s="86" t="s">
        <v>121</v>
      </c>
      <c r="M342" s="87">
        <v>0.04</v>
      </c>
      <c r="N342" s="87">
        <v>6.6800000000176565E-2</v>
      </c>
      <c r="O342" s="83">
        <v>40910.100000000006</v>
      </c>
      <c r="P342" s="85">
        <v>83.989670000000004</v>
      </c>
      <c r="Q342" s="73"/>
      <c r="R342" s="83">
        <v>131.39362132600002</v>
      </c>
      <c r="S342" s="84">
        <v>8.1820200000000013E-5</v>
      </c>
      <c r="T342" s="84">
        <f t="shared" si="5"/>
        <v>1.8349874543183409E-3</v>
      </c>
      <c r="U342" s="84">
        <f>R342/'סכום נכסי הקרן'!$C$42</f>
        <v>5.0168224574686148E-4</v>
      </c>
    </row>
    <row r="343" spans="2:21">
      <c r="B343" s="76" t="s">
        <v>835</v>
      </c>
      <c r="C343" s="73" t="s">
        <v>836</v>
      </c>
      <c r="D343" s="86" t="s">
        <v>27</v>
      </c>
      <c r="E343" s="86" t="s">
        <v>27</v>
      </c>
      <c r="F343" s="73"/>
      <c r="G343" s="86" t="s">
        <v>710</v>
      </c>
      <c r="H343" s="73" t="s">
        <v>834</v>
      </c>
      <c r="I343" s="73" t="s">
        <v>641</v>
      </c>
      <c r="J343" s="73"/>
      <c r="K343" s="83">
        <v>5.5799999999835439</v>
      </c>
      <c r="L343" s="86" t="s">
        <v>121</v>
      </c>
      <c r="M343" s="87">
        <v>3.7499999999999999E-2</v>
      </c>
      <c r="N343" s="87">
        <v>7.0499999999745891E-2</v>
      </c>
      <c r="O343" s="83">
        <v>25909.730000000003</v>
      </c>
      <c r="P343" s="85">
        <v>83.414580000000001</v>
      </c>
      <c r="Q343" s="73"/>
      <c r="R343" s="83">
        <v>82.646174442000017</v>
      </c>
      <c r="S343" s="84">
        <v>6.4774325000000003E-5</v>
      </c>
      <c r="T343" s="84">
        <f t="shared" si="5"/>
        <v>1.1542013357878729E-3</v>
      </c>
      <c r="U343" s="84">
        <f>R343/'סכום נכסי הקרן'!$C$42</f>
        <v>3.1555655425294957E-4</v>
      </c>
    </row>
    <row r="344" spans="2:21">
      <c r="B344" s="76" t="s">
        <v>837</v>
      </c>
      <c r="C344" s="73" t="s">
        <v>838</v>
      </c>
      <c r="D344" s="86" t="s">
        <v>27</v>
      </c>
      <c r="E344" s="86" t="s">
        <v>27</v>
      </c>
      <c r="F344" s="73"/>
      <c r="G344" s="86" t="s">
        <v>657</v>
      </c>
      <c r="H344" s="73" t="s">
        <v>829</v>
      </c>
      <c r="I344" s="73" t="s">
        <v>676</v>
      </c>
      <c r="J344" s="73"/>
      <c r="K344" s="83">
        <v>4.1500000000139829</v>
      </c>
      <c r="L344" s="86" t="s">
        <v>121</v>
      </c>
      <c r="M344" s="87">
        <v>5.1249999999999997E-2</v>
      </c>
      <c r="N344" s="87">
        <v>7.1000000000164917E-2</v>
      </c>
      <c r="O344" s="83">
        <v>39092.327890000008</v>
      </c>
      <c r="P344" s="85">
        <v>93.291790000000006</v>
      </c>
      <c r="Q344" s="73"/>
      <c r="R344" s="83">
        <v>139.46102416700003</v>
      </c>
      <c r="S344" s="84">
        <v>7.1076959800000012E-5</v>
      </c>
      <c r="T344" s="84">
        <f t="shared" si="5"/>
        <v>1.9476533725933088E-3</v>
      </c>
      <c r="U344" s="84">
        <f>R344/'סכום נכסי הקרן'!$C$42</f>
        <v>5.3248490369762938E-4</v>
      </c>
    </row>
    <row r="345" spans="2:21">
      <c r="B345" s="76" t="s">
        <v>839</v>
      </c>
      <c r="C345" s="73" t="s">
        <v>840</v>
      </c>
      <c r="D345" s="86" t="s">
        <v>27</v>
      </c>
      <c r="E345" s="86" t="s">
        <v>27</v>
      </c>
      <c r="F345" s="73"/>
      <c r="G345" s="86" t="s">
        <v>841</v>
      </c>
      <c r="H345" s="73" t="s">
        <v>829</v>
      </c>
      <c r="I345" s="73" t="s">
        <v>676</v>
      </c>
      <c r="J345" s="73"/>
      <c r="K345" s="83">
        <v>6.380000000044145</v>
      </c>
      <c r="L345" s="86" t="s">
        <v>121</v>
      </c>
      <c r="M345" s="87">
        <v>0.04</v>
      </c>
      <c r="N345" s="87">
        <v>6.7200000000476601E-2</v>
      </c>
      <c r="O345" s="83">
        <v>15682.205000000002</v>
      </c>
      <c r="P345" s="85">
        <v>85.367559999999997</v>
      </c>
      <c r="Q345" s="73"/>
      <c r="R345" s="83">
        <v>51.193857623000021</v>
      </c>
      <c r="S345" s="84">
        <v>1.4256550000000002E-5</v>
      </c>
      <c r="T345" s="84">
        <f t="shared" si="5"/>
        <v>7.149516508361555E-4</v>
      </c>
      <c r="U345" s="84">
        <f>R345/'סכום נכסי הקרן'!$C$42</f>
        <v>1.9546648613199917E-4</v>
      </c>
    </row>
    <row r="346" spans="2:21">
      <c r="B346" s="76" t="s">
        <v>842</v>
      </c>
      <c r="C346" s="73" t="s">
        <v>843</v>
      </c>
      <c r="D346" s="86" t="s">
        <v>27</v>
      </c>
      <c r="E346" s="86" t="s">
        <v>27</v>
      </c>
      <c r="F346" s="73"/>
      <c r="G346" s="86" t="s">
        <v>690</v>
      </c>
      <c r="H346" s="73" t="s">
        <v>834</v>
      </c>
      <c r="I346" s="73" t="s">
        <v>641</v>
      </c>
      <c r="J346" s="73"/>
      <c r="K346" s="83">
        <v>4.6600000000020003</v>
      </c>
      <c r="L346" s="86" t="s">
        <v>123</v>
      </c>
      <c r="M346" s="87">
        <v>7.8750000000000001E-2</v>
      </c>
      <c r="N346" s="87">
        <v>8.8000000000037493E-2</v>
      </c>
      <c r="O346" s="83">
        <v>40637.366000000009</v>
      </c>
      <c r="P346" s="85">
        <v>97.086560000000006</v>
      </c>
      <c r="Q346" s="73"/>
      <c r="R346" s="83">
        <v>159.90865919800004</v>
      </c>
      <c r="S346" s="84">
        <v>4.0637366000000012E-5</v>
      </c>
      <c r="T346" s="84">
        <f t="shared" si="5"/>
        <v>2.233216350260784E-3</v>
      </c>
      <c r="U346" s="84">
        <f>R346/'סכום נכסי הקרן'!$C$42</f>
        <v>6.1055730446594873E-4</v>
      </c>
    </row>
    <row r="347" spans="2:21">
      <c r="B347" s="76" t="s">
        <v>844</v>
      </c>
      <c r="C347" s="73" t="s">
        <v>845</v>
      </c>
      <c r="D347" s="86" t="s">
        <v>27</v>
      </c>
      <c r="E347" s="86" t="s">
        <v>27</v>
      </c>
      <c r="F347" s="73"/>
      <c r="G347" s="86" t="s">
        <v>775</v>
      </c>
      <c r="H347" s="73" t="s">
        <v>834</v>
      </c>
      <c r="I347" s="73" t="s">
        <v>641</v>
      </c>
      <c r="J347" s="73"/>
      <c r="K347" s="83">
        <v>5.7299999999629181</v>
      </c>
      <c r="L347" s="86" t="s">
        <v>123</v>
      </c>
      <c r="M347" s="87">
        <v>6.1349999999999995E-2</v>
      </c>
      <c r="N347" s="87">
        <v>6.4199999999692489E-2</v>
      </c>
      <c r="O347" s="83">
        <v>13636.700000000003</v>
      </c>
      <c r="P347" s="85">
        <v>100.02007999999999</v>
      </c>
      <c r="Q347" s="73"/>
      <c r="R347" s="83">
        <v>55.282009385000002</v>
      </c>
      <c r="S347" s="84">
        <v>1.3636700000000003E-5</v>
      </c>
      <c r="T347" s="84">
        <f t="shared" si="5"/>
        <v>7.72045040293829E-4</v>
      </c>
      <c r="U347" s="84">
        <f>R347/'סכום נכסי הקרן'!$C$42</f>
        <v>2.1107571537932717E-4</v>
      </c>
    </row>
    <row r="348" spans="2:21">
      <c r="B348" s="76" t="s">
        <v>846</v>
      </c>
      <c r="C348" s="73" t="s">
        <v>847</v>
      </c>
      <c r="D348" s="86" t="s">
        <v>27</v>
      </c>
      <c r="E348" s="86" t="s">
        <v>27</v>
      </c>
      <c r="F348" s="73"/>
      <c r="G348" s="86" t="s">
        <v>775</v>
      </c>
      <c r="H348" s="73" t="s">
        <v>834</v>
      </c>
      <c r="I348" s="73" t="s">
        <v>641</v>
      </c>
      <c r="J348" s="73"/>
      <c r="K348" s="83">
        <v>4.0599999999991114</v>
      </c>
      <c r="L348" s="86" t="s">
        <v>123</v>
      </c>
      <c r="M348" s="87">
        <v>7.1249999999999994E-2</v>
      </c>
      <c r="N348" s="87">
        <v>6.4000000000033308E-2</v>
      </c>
      <c r="O348" s="83">
        <v>40910.100000000006</v>
      </c>
      <c r="P348" s="85">
        <v>108.63289</v>
      </c>
      <c r="Q348" s="73"/>
      <c r="R348" s="83">
        <v>180.12715723600002</v>
      </c>
      <c r="S348" s="84">
        <v>5.4546800000000011E-5</v>
      </c>
      <c r="T348" s="84">
        <f t="shared" si="5"/>
        <v>2.5155792981000828E-3</v>
      </c>
      <c r="U348" s="84">
        <f>R348/'סכום נכסי הקרן'!$C$42</f>
        <v>6.8775482287641973E-4</v>
      </c>
    </row>
    <row r="349" spans="2:21">
      <c r="B349" s="76" t="s">
        <v>848</v>
      </c>
      <c r="C349" s="73" t="s">
        <v>849</v>
      </c>
      <c r="D349" s="86" t="s">
        <v>27</v>
      </c>
      <c r="E349" s="86" t="s">
        <v>27</v>
      </c>
      <c r="F349" s="73"/>
      <c r="G349" s="86" t="s">
        <v>745</v>
      </c>
      <c r="H349" s="73" t="s">
        <v>658</v>
      </c>
      <c r="I349" s="73" t="s">
        <v>641</v>
      </c>
      <c r="J349" s="73"/>
      <c r="K349" s="83">
        <v>4.0999999999831136</v>
      </c>
      <c r="L349" s="86" t="s">
        <v>121</v>
      </c>
      <c r="M349" s="87">
        <v>4.6249999999999999E-2</v>
      </c>
      <c r="N349" s="87">
        <v>7.3199999999729828E-2</v>
      </c>
      <c r="O349" s="83">
        <v>34095.841010000004</v>
      </c>
      <c r="P349" s="85">
        <v>90.838380000000001</v>
      </c>
      <c r="Q349" s="73"/>
      <c r="R349" s="83">
        <v>118.43734066000002</v>
      </c>
      <c r="S349" s="84">
        <v>6.1992438200000007E-5</v>
      </c>
      <c r="T349" s="84">
        <f t="shared" si="5"/>
        <v>1.6540455468131796E-3</v>
      </c>
      <c r="U349" s="84">
        <f>R349/'סכום נכסי הקרן'!$C$42</f>
        <v>4.522130560293594E-4</v>
      </c>
    </row>
    <row r="350" spans="2:21">
      <c r="B350" s="76" t="s">
        <v>850</v>
      </c>
      <c r="C350" s="73" t="s">
        <v>851</v>
      </c>
      <c r="D350" s="86" t="s">
        <v>27</v>
      </c>
      <c r="E350" s="86" t="s">
        <v>27</v>
      </c>
      <c r="F350" s="73"/>
      <c r="G350" s="86" t="s">
        <v>690</v>
      </c>
      <c r="H350" s="73" t="s">
        <v>658</v>
      </c>
      <c r="I350" s="73" t="s">
        <v>641</v>
      </c>
      <c r="J350" s="73"/>
      <c r="K350" s="83">
        <v>3.6700000000177124</v>
      </c>
      <c r="L350" s="86" t="s">
        <v>124</v>
      </c>
      <c r="M350" s="87">
        <v>8.8749999999999996E-2</v>
      </c>
      <c r="N350" s="87">
        <v>0.10890000000039167</v>
      </c>
      <c r="O350" s="83">
        <v>27682.501000000004</v>
      </c>
      <c r="P350" s="85">
        <v>92.862729999999999</v>
      </c>
      <c r="Q350" s="73"/>
      <c r="R350" s="83">
        <v>120.25349176100001</v>
      </c>
      <c r="S350" s="84">
        <v>2.2146000800000004E-5</v>
      </c>
      <c r="T350" s="84">
        <f t="shared" si="5"/>
        <v>1.6794091409652345E-3</v>
      </c>
      <c r="U350" s="84">
        <f>R350/'סכום נכסי הקרן'!$C$42</f>
        <v>4.5914741672183702E-4</v>
      </c>
    </row>
    <row r="351" spans="2:21">
      <c r="B351" s="76" t="s">
        <v>852</v>
      </c>
      <c r="C351" s="73" t="s">
        <v>853</v>
      </c>
      <c r="D351" s="86" t="s">
        <v>27</v>
      </c>
      <c r="E351" s="86" t="s">
        <v>27</v>
      </c>
      <c r="F351" s="73"/>
      <c r="G351" s="86" t="s">
        <v>790</v>
      </c>
      <c r="H351" s="73" t="s">
        <v>854</v>
      </c>
      <c r="I351" s="73" t="s">
        <v>676</v>
      </c>
      <c r="J351" s="73"/>
      <c r="K351" s="83">
        <v>5.8799999999795958</v>
      </c>
      <c r="L351" s="86" t="s">
        <v>121</v>
      </c>
      <c r="M351" s="87">
        <v>6.3750000000000001E-2</v>
      </c>
      <c r="N351" s="87">
        <v>6.8699999999767322E-2</v>
      </c>
      <c r="O351" s="83">
        <v>38182.760000000009</v>
      </c>
      <c r="P351" s="85">
        <v>98.00779</v>
      </c>
      <c r="Q351" s="73"/>
      <c r="R351" s="83">
        <v>143.10203345900001</v>
      </c>
      <c r="S351" s="84">
        <v>7.6365520000000014E-5</v>
      </c>
      <c r="T351" s="84">
        <f t="shared" si="5"/>
        <v>1.9985021604145971E-3</v>
      </c>
      <c r="U351" s="84">
        <f>R351/'סכום נכסי הקרן'!$C$42</f>
        <v>5.4638687017029167E-4</v>
      </c>
    </row>
    <row r="352" spans="2:21">
      <c r="B352" s="76" t="s">
        <v>855</v>
      </c>
      <c r="C352" s="73" t="s">
        <v>856</v>
      </c>
      <c r="D352" s="86" t="s">
        <v>27</v>
      </c>
      <c r="E352" s="86" t="s">
        <v>27</v>
      </c>
      <c r="F352" s="73"/>
      <c r="G352" s="86" t="s">
        <v>690</v>
      </c>
      <c r="H352" s="73" t="s">
        <v>658</v>
      </c>
      <c r="I352" s="73" t="s">
        <v>641</v>
      </c>
      <c r="J352" s="73"/>
      <c r="K352" s="83">
        <v>3.739999999979517</v>
      </c>
      <c r="L352" s="86" t="s">
        <v>124</v>
      </c>
      <c r="M352" s="87">
        <v>8.5000000000000006E-2</v>
      </c>
      <c r="N352" s="87">
        <v>0.10269999999961216</v>
      </c>
      <c r="O352" s="83">
        <v>13636.700000000003</v>
      </c>
      <c r="P352" s="85">
        <v>93.369050000000001</v>
      </c>
      <c r="Q352" s="73"/>
      <c r="R352" s="83">
        <v>59.561164853000008</v>
      </c>
      <c r="S352" s="84">
        <v>1.818226666666667E-5</v>
      </c>
      <c r="T352" s="84">
        <f t="shared" si="5"/>
        <v>8.3180590630554875E-4</v>
      </c>
      <c r="U352" s="84">
        <f>R352/'סכום נכסי הקרן'!$C$42</f>
        <v>2.2741422788413019E-4</v>
      </c>
    </row>
    <row r="353" spans="2:21">
      <c r="B353" s="76" t="s">
        <v>857</v>
      </c>
      <c r="C353" s="73" t="s">
        <v>858</v>
      </c>
      <c r="D353" s="86" t="s">
        <v>27</v>
      </c>
      <c r="E353" s="86" t="s">
        <v>27</v>
      </c>
      <c r="F353" s="73"/>
      <c r="G353" s="86" t="s">
        <v>690</v>
      </c>
      <c r="H353" s="73" t="s">
        <v>658</v>
      </c>
      <c r="I353" s="73" t="s">
        <v>641</v>
      </c>
      <c r="J353" s="73"/>
      <c r="K353" s="83">
        <v>4.0699999999749812</v>
      </c>
      <c r="L353" s="86" t="s">
        <v>124</v>
      </c>
      <c r="M353" s="87">
        <v>8.5000000000000006E-2</v>
      </c>
      <c r="N353" s="87">
        <v>0.10459999999954726</v>
      </c>
      <c r="O353" s="83">
        <v>13636.700000000003</v>
      </c>
      <c r="P353" s="85">
        <v>92.106049999999996</v>
      </c>
      <c r="Q353" s="73"/>
      <c r="R353" s="83">
        <v>58.755483021000011</v>
      </c>
      <c r="S353" s="84">
        <v>1.818226666666667E-5</v>
      </c>
      <c r="T353" s="84">
        <f t="shared" si="5"/>
        <v>8.2055409637008686E-4</v>
      </c>
      <c r="U353" s="84">
        <f>R353/'סכום נכסי הקרן'!$C$42</f>
        <v>2.2433800343155686E-4</v>
      </c>
    </row>
    <row r="354" spans="2:21">
      <c r="B354" s="76" t="s">
        <v>859</v>
      </c>
      <c r="C354" s="73" t="s">
        <v>860</v>
      </c>
      <c r="D354" s="86" t="s">
        <v>27</v>
      </c>
      <c r="E354" s="86" t="s">
        <v>27</v>
      </c>
      <c r="F354" s="73"/>
      <c r="G354" s="86" t="s">
        <v>782</v>
      </c>
      <c r="H354" s="73" t="s">
        <v>854</v>
      </c>
      <c r="I354" s="73" t="s">
        <v>676</v>
      </c>
      <c r="J354" s="73"/>
      <c r="K354" s="83">
        <v>5.8699999999999992</v>
      </c>
      <c r="L354" s="86" t="s">
        <v>121</v>
      </c>
      <c r="M354" s="87">
        <v>4.1250000000000002E-2</v>
      </c>
      <c r="N354" s="87">
        <v>7.3500000000139648E-2</v>
      </c>
      <c r="O354" s="83">
        <v>22536.010420000002</v>
      </c>
      <c r="P354" s="85">
        <v>83.088040000000007</v>
      </c>
      <c r="Q354" s="73"/>
      <c r="R354" s="83">
        <v>71.603366500000021</v>
      </c>
      <c r="S354" s="84">
        <v>4.5072020840000005E-5</v>
      </c>
      <c r="T354" s="84">
        <f t="shared" si="5"/>
        <v>9.9998217484594627E-4</v>
      </c>
      <c r="U354" s="84">
        <f>R354/'סכום נכסי הקרן'!$C$42</f>
        <v>2.7339331503490092E-4</v>
      </c>
    </row>
    <row r="355" spans="2:21">
      <c r="B355" s="76" t="s">
        <v>861</v>
      </c>
      <c r="C355" s="73" t="s">
        <v>862</v>
      </c>
      <c r="D355" s="86" t="s">
        <v>27</v>
      </c>
      <c r="E355" s="86" t="s">
        <v>27</v>
      </c>
      <c r="F355" s="73"/>
      <c r="G355" s="86" t="s">
        <v>697</v>
      </c>
      <c r="H355" s="73" t="s">
        <v>863</v>
      </c>
      <c r="I355" s="73" t="s">
        <v>676</v>
      </c>
      <c r="J355" s="73"/>
      <c r="K355" s="83">
        <v>3.7499999999764984</v>
      </c>
      <c r="L355" s="86" t="s">
        <v>123</v>
      </c>
      <c r="M355" s="87">
        <v>2.6249999999999999E-2</v>
      </c>
      <c r="N355" s="87">
        <v>0.10709999999941043</v>
      </c>
      <c r="O355" s="83">
        <v>24614.243500000004</v>
      </c>
      <c r="P355" s="85">
        <v>74.637299999999996</v>
      </c>
      <c r="Q355" s="73"/>
      <c r="R355" s="83">
        <v>74.461152009000017</v>
      </c>
      <c r="S355" s="84">
        <v>9.6322468106754345E-5</v>
      </c>
      <c r="T355" s="84">
        <f t="shared" si="5"/>
        <v>1.0398927922962173E-3</v>
      </c>
      <c r="U355" s="84">
        <f>R355/'סכום נכסי הקרן'!$C$42</f>
        <v>2.8430480554371955E-4</v>
      </c>
    </row>
    <row r="356" spans="2:21">
      <c r="B356" s="76" t="s">
        <v>864</v>
      </c>
      <c r="C356" s="73" t="s">
        <v>865</v>
      </c>
      <c r="D356" s="86" t="s">
        <v>27</v>
      </c>
      <c r="E356" s="86" t="s">
        <v>27</v>
      </c>
      <c r="F356" s="73"/>
      <c r="G356" s="86" t="s">
        <v>782</v>
      </c>
      <c r="H356" s="73" t="s">
        <v>863</v>
      </c>
      <c r="I356" s="73" t="s">
        <v>676</v>
      </c>
      <c r="J356" s="73"/>
      <c r="K356" s="83">
        <v>5.489999999998858</v>
      </c>
      <c r="L356" s="86" t="s">
        <v>121</v>
      </c>
      <c r="M356" s="87">
        <v>4.7500000000000001E-2</v>
      </c>
      <c r="N356" s="87">
        <v>7.9799999999977153E-2</v>
      </c>
      <c r="O356" s="83">
        <v>2727.3400000000006</v>
      </c>
      <c r="P356" s="85">
        <v>83.946640000000002</v>
      </c>
      <c r="Q356" s="73"/>
      <c r="R356" s="83">
        <v>8.7550872490000025</v>
      </c>
      <c r="S356" s="84">
        <v>8.9420983606557395E-7</v>
      </c>
      <c r="T356" s="84">
        <f t="shared" si="5"/>
        <v>1.2226982635266226E-4</v>
      </c>
      <c r="U356" s="84">
        <f>R356/'סכום נכסי הקרן'!$C$42</f>
        <v>3.3428349020767073E-5</v>
      </c>
    </row>
    <row r="357" spans="2:21">
      <c r="B357" s="76" t="s">
        <v>866</v>
      </c>
      <c r="C357" s="73" t="s">
        <v>867</v>
      </c>
      <c r="D357" s="86" t="s">
        <v>27</v>
      </c>
      <c r="E357" s="86" t="s">
        <v>27</v>
      </c>
      <c r="F357" s="73"/>
      <c r="G357" s="86" t="s">
        <v>782</v>
      </c>
      <c r="H357" s="73" t="s">
        <v>863</v>
      </c>
      <c r="I357" s="73" t="s">
        <v>676</v>
      </c>
      <c r="J357" s="73"/>
      <c r="K357" s="83">
        <v>5.7700000000163119</v>
      </c>
      <c r="L357" s="86" t="s">
        <v>121</v>
      </c>
      <c r="M357" s="87">
        <v>7.3749999999999996E-2</v>
      </c>
      <c r="N357" s="87">
        <v>7.980000000024963E-2</v>
      </c>
      <c r="O357" s="83">
        <v>40910.100000000006</v>
      </c>
      <c r="P357" s="85">
        <v>96.795100000000005</v>
      </c>
      <c r="Q357" s="73"/>
      <c r="R357" s="83">
        <v>151.42646538900001</v>
      </c>
      <c r="S357" s="84">
        <v>3.7191000000000004E-5</v>
      </c>
      <c r="T357" s="84">
        <f t="shared" si="5"/>
        <v>2.1147576376723378E-3</v>
      </c>
      <c r="U357" s="84">
        <f>R357/'סכום נכסי הקרן'!$C$42</f>
        <v>5.781709070441037E-4</v>
      </c>
    </row>
    <row r="358" spans="2:21">
      <c r="B358" s="76" t="s">
        <v>868</v>
      </c>
      <c r="C358" s="73" t="s">
        <v>869</v>
      </c>
      <c r="D358" s="86" t="s">
        <v>27</v>
      </c>
      <c r="E358" s="86" t="s">
        <v>27</v>
      </c>
      <c r="F358" s="73"/>
      <c r="G358" s="86" t="s">
        <v>736</v>
      </c>
      <c r="H358" s="73" t="s">
        <v>870</v>
      </c>
      <c r="I358" s="73" t="s">
        <v>641</v>
      </c>
      <c r="J358" s="73"/>
      <c r="K358" s="83">
        <v>2.1699999999963793</v>
      </c>
      <c r="L358" s="86" t="s">
        <v>124</v>
      </c>
      <c r="M358" s="87">
        <v>0.06</v>
      </c>
      <c r="N358" s="87">
        <v>9.5199999999818236E-2</v>
      </c>
      <c r="O358" s="83">
        <v>32318.979000000003</v>
      </c>
      <c r="P358" s="85">
        <v>93.164330000000007</v>
      </c>
      <c r="Q358" s="73"/>
      <c r="R358" s="83">
        <v>140.85045250300004</v>
      </c>
      <c r="S358" s="84">
        <v>2.5855183200000003E-5</v>
      </c>
      <c r="T358" s="84">
        <f t="shared" si="5"/>
        <v>1.9670575380277074E-3</v>
      </c>
      <c r="U358" s="84">
        <f>R358/'סכום נכסי הקרן'!$C$42</f>
        <v>5.3778996737480255E-4</v>
      </c>
    </row>
    <row r="359" spans="2:21">
      <c r="B359" s="76" t="s">
        <v>871</v>
      </c>
      <c r="C359" s="73" t="s">
        <v>872</v>
      </c>
      <c r="D359" s="86" t="s">
        <v>27</v>
      </c>
      <c r="E359" s="86" t="s">
        <v>27</v>
      </c>
      <c r="F359" s="73"/>
      <c r="G359" s="86" t="s">
        <v>736</v>
      </c>
      <c r="H359" s="73" t="s">
        <v>870</v>
      </c>
      <c r="I359" s="73" t="s">
        <v>641</v>
      </c>
      <c r="J359" s="73"/>
      <c r="K359" s="83">
        <v>2.1599999999985351</v>
      </c>
      <c r="L359" s="86" t="s">
        <v>123</v>
      </c>
      <c r="M359" s="87">
        <v>0.05</v>
      </c>
      <c r="N359" s="87">
        <v>7.0099999999747281E-2</v>
      </c>
      <c r="O359" s="83">
        <v>13636.700000000003</v>
      </c>
      <c r="P359" s="85">
        <v>98.800359999999998</v>
      </c>
      <c r="Q359" s="73"/>
      <c r="R359" s="83">
        <v>54.607854738000007</v>
      </c>
      <c r="S359" s="84">
        <v>1.3636700000000003E-5</v>
      </c>
      <c r="T359" s="84">
        <f t="shared" si="5"/>
        <v>7.626300831061728E-4</v>
      </c>
      <c r="U359" s="84">
        <f>R359/'סכום נכסי הקרן'!$C$42</f>
        <v>2.0850168314036097E-4</v>
      </c>
    </row>
    <row r="360" spans="2:21">
      <c r="B360" s="76" t="s">
        <v>873</v>
      </c>
      <c r="C360" s="73" t="s">
        <v>874</v>
      </c>
      <c r="D360" s="86" t="s">
        <v>27</v>
      </c>
      <c r="E360" s="86" t="s">
        <v>27</v>
      </c>
      <c r="F360" s="73"/>
      <c r="G360" s="86" t="s">
        <v>790</v>
      </c>
      <c r="H360" s="73" t="s">
        <v>863</v>
      </c>
      <c r="I360" s="73" t="s">
        <v>676</v>
      </c>
      <c r="J360" s="73"/>
      <c r="K360" s="83">
        <v>6.0400000000165814</v>
      </c>
      <c r="L360" s="86" t="s">
        <v>121</v>
      </c>
      <c r="M360" s="87">
        <v>5.1249999999999997E-2</v>
      </c>
      <c r="N360" s="87">
        <v>8.8000000000265921E-2</v>
      </c>
      <c r="O360" s="83">
        <v>40910.100000000006</v>
      </c>
      <c r="P360" s="85">
        <v>81.72842</v>
      </c>
      <c r="Q360" s="73"/>
      <c r="R360" s="83">
        <v>127.85611679700003</v>
      </c>
      <c r="S360" s="84">
        <v>2.0455050000000003E-5</v>
      </c>
      <c r="T360" s="84">
        <f t="shared" si="5"/>
        <v>1.7855841700127519E-3</v>
      </c>
      <c r="U360" s="84">
        <f>R360/'סכום נכסי הקרן'!$C$42</f>
        <v>4.8817547731671673E-4</v>
      </c>
    </row>
    <row r="361" spans="2:21">
      <c r="B361" s="76" t="s">
        <v>875</v>
      </c>
      <c r="C361" s="73" t="s">
        <v>876</v>
      </c>
      <c r="D361" s="86" t="s">
        <v>27</v>
      </c>
      <c r="E361" s="86" t="s">
        <v>27</v>
      </c>
      <c r="F361" s="73"/>
      <c r="G361" s="86" t="s">
        <v>697</v>
      </c>
      <c r="H361" s="73" t="s">
        <v>877</v>
      </c>
      <c r="I361" s="73" t="s">
        <v>676</v>
      </c>
      <c r="J361" s="73"/>
      <c r="K361" s="83">
        <v>2.6599999999825847</v>
      </c>
      <c r="L361" s="86" t="s">
        <v>123</v>
      </c>
      <c r="M361" s="87">
        <v>3.6249999999999998E-2</v>
      </c>
      <c r="N361" s="87">
        <v>0.46459999999674007</v>
      </c>
      <c r="O361" s="83">
        <v>42273.77</v>
      </c>
      <c r="P361" s="85">
        <v>38.2044</v>
      </c>
      <c r="Q361" s="73"/>
      <c r="R361" s="83">
        <v>65.459344429000012</v>
      </c>
      <c r="S361" s="84">
        <v>1.207822E-4</v>
      </c>
      <c r="T361" s="84">
        <f t="shared" si="5"/>
        <v>9.1417737469231001E-4</v>
      </c>
      <c r="U361" s="84">
        <f>R361/'סכום נכסי הקרן'!$C$42</f>
        <v>2.4993443811689611E-4</v>
      </c>
    </row>
    <row r="362" spans="2:21">
      <c r="B362" s="117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</row>
    <row r="363" spans="2:21">
      <c r="B363" s="117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</row>
    <row r="364" spans="2:21">
      <c r="B364" s="117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</row>
    <row r="365" spans="2:21">
      <c r="B365" s="116" t="s">
        <v>201</v>
      </c>
      <c r="C365" s="120"/>
      <c r="D365" s="120"/>
      <c r="E365" s="120"/>
      <c r="F365" s="120"/>
      <c r="G365" s="120"/>
      <c r="H365" s="120"/>
      <c r="I365" s="120"/>
      <c r="J365" s="120"/>
      <c r="K365" s="120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</row>
    <row r="366" spans="2:21">
      <c r="B366" s="116" t="s">
        <v>105</v>
      </c>
      <c r="C366" s="120"/>
      <c r="D366" s="120"/>
      <c r="E366" s="120"/>
      <c r="F366" s="120"/>
      <c r="G366" s="120"/>
      <c r="H366" s="120"/>
      <c r="I366" s="120"/>
      <c r="J366" s="120"/>
      <c r="K366" s="120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</row>
    <row r="367" spans="2:21">
      <c r="B367" s="116" t="s">
        <v>184</v>
      </c>
      <c r="C367" s="120"/>
      <c r="D367" s="120"/>
      <c r="E367" s="120"/>
      <c r="F367" s="120"/>
      <c r="G367" s="120"/>
      <c r="H367" s="120"/>
      <c r="I367" s="120"/>
      <c r="J367" s="120"/>
      <c r="K367" s="120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</row>
    <row r="368" spans="2:21">
      <c r="B368" s="116" t="s">
        <v>192</v>
      </c>
      <c r="C368" s="120"/>
      <c r="D368" s="120"/>
      <c r="E368" s="120"/>
      <c r="F368" s="120"/>
      <c r="G368" s="120"/>
      <c r="H368" s="120"/>
      <c r="I368" s="120"/>
      <c r="J368" s="120"/>
      <c r="K368" s="120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</row>
    <row r="369" spans="2:21">
      <c r="B369" s="158" t="s">
        <v>197</v>
      </c>
      <c r="C369" s="158"/>
      <c r="D369" s="158"/>
      <c r="E369" s="158"/>
      <c r="F369" s="158"/>
      <c r="G369" s="158"/>
      <c r="H369" s="158"/>
      <c r="I369" s="158"/>
      <c r="J369" s="158"/>
      <c r="K369" s="15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</row>
    <row r="370" spans="2:21">
      <c r="B370" s="117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</row>
    <row r="371" spans="2:21">
      <c r="B371" s="117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</row>
    <row r="372" spans="2:21">
      <c r="B372" s="117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</row>
    <row r="373" spans="2:21">
      <c r="B373" s="117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</row>
    <row r="374" spans="2:21">
      <c r="B374" s="117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</row>
    <row r="375" spans="2:21">
      <c r="B375" s="117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</row>
    <row r="376" spans="2:21">
      <c r="B376" s="117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</row>
    <row r="377" spans="2:21">
      <c r="B377" s="117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</row>
    <row r="378" spans="2:21">
      <c r="B378" s="117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</row>
    <row r="379" spans="2:21">
      <c r="B379" s="117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</row>
    <row r="380" spans="2:21">
      <c r="B380" s="117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</row>
    <row r="381" spans="2:21">
      <c r="B381" s="117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</row>
    <row r="382" spans="2:21">
      <c r="B382" s="117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</row>
    <row r="383" spans="2:21">
      <c r="B383" s="117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</row>
    <row r="384" spans="2:21">
      <c r="B384" s="117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</row>
    <row r="385" spans="2:21">
      <c r="B385" s="117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</row>
    <row r="386" spans="2:21">
      <c r="B386" s="117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</row>
    <row r="387" spans="2:21">
      <c r="B387" s="117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</row>
    <row r="388" spans="2:21">
      <c r="B388" s="117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</row>
    <row r="389" spans="2:21">
      <c r="B389" s="117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</row>
    <row r="390" spans="2:21">
      <c r="B390" s="117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</row>
    <row r="391" spans="2:21">
      <c r="B391" s="117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</row>
    <row r="392" spans="2:21">
      <c r="B392" s="117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</row>
    <row r="393" spans="2:21">
      <c r="B393" s="117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</row>
    <row r="394" spans="2:21">
      <c r="B394" s="117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</row>
    <row r="395" spans="2:21">
      <c r="B395" s="117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</row>
    <row r="396" spans="2:21">
      <c r="B396" s="117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</row>
    <row r="397" spans="2:21">
      <c r="B397" s="117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</row>
    <row r="398" spans="2:21">
      <c r="B398" s="117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</row>
    <row r="399" spans="2:21">
      <c r="B399" s="117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</row>
    <row r="400" spans="2:21">
      <c r="B400" s="117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</row>
    <row r="401" spans="2:21">
      <c r="B401" s="117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</row>
    <row r="402" spans="2:21">
      <c r="B402" s="117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</row>
    <row r="403" spans="2:21">
      <c r="B403" s="117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</row>
    <row r="404" spans="2:21">
      <c r="B404" s="117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</row>
    <row r="405" spans="2:21">
      <c r="B405" s="117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</row>
    <row r="406" spans="2:21">
      <c r="B406" s="117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</row>
    <row r="407" spans="2:21">
      <c r="B407" s="117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</row>
    <row r="408" spans="2:21">
      <c r="B408" s="117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</row>
    <row r="409" spans="2:21">
      <c r="B409" s="117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</row>
    <row r="410" spans="2:21">
      <c r="B410" s="117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</row>
    <row r="411" spans="2:21">
      <c r="B411" s="117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</row>
    <row r="412" spans="2:21">
      <c r="B412" s="117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</row>
    <row r="413" spans="2:21">
      <c r="B413" s="117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</row>
    <row r="414" spans="2:21">
      <c r="B414" s="117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</row>
    <row r="415" spans="2:21">
      <c r="B415" s="117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</row>
    <row r="416" spans="2:21">
      <c r="B416" s="117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</row>
    <row r="417" spans="2:21">
      <c r="B417" s="117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</row>
    <row r="418" spans="2:21">
      <c r="B418" s="117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</row>
    <row r="419" spans="2:21">
      <c r="B419" s="117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</row>
    <row r="420" spans="2:21">
      <c r="B420" s="117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</row>
    <row r="421" spans="2:21">
      <c r="B421" s="117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</row>
    <row r="422" spans="2:21">
      <c r="B422" s="117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</row>
    <row r="423" spans="2:21">
      <c r="B423" s="117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</row>
    <row r="424" spans="2:21">
      <c r="B424" s="117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</row>
    <row r="425" spans="2:21">
      <c r="B425" s="117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</row>
    <row r="426" spans="2:21">
      <c r="B426" s="117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</row>
    <row r="427" spans="2:21">
      <c r="B427" s="117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</row>
    <row r="428" spans="2:21">
      <c r="B428" s="117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</row>
    <row r="429" spans="2:21">
      <c r="B429" s="117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</row>
    <row r="430" spans="2:21">
      <c r="B430" s="117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</row>
    <row r="431" spans="2:21">
      <c r="B431" s="117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</row>
    <row r="432" spans="2:21">
      <c r="B432" s="117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</row>
    <row r="433" spans="2:21">
      <c r="B433" s="117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</row>
    <row r="434" spans="2:21">
      <c r="B434" s="117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</row>
    <row r="435" spans="2:21">
      <c r="B435" s="117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</row>
    <row r="436" spans="2:21">
      <c r="B436" s="117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</row>
    <row r="437" spans="2:21">
      <c r="B437" s="117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</row>
    <row r="438" spans="2:21">
      <c r="B438" s="117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</row>
    <row r="439" spans="2:21">
      <c r="B439" s="117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</row>
    <row r="440" spans="2:21">
      <c r="B440" s="117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</row>
    <row r="441" spans="2:21">
      <c r="B441" s="117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</row>
    <row r="442" spans="2:21">
      <c r="B442" s="117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</row>
    <row r="443" spans="2:21">
      <c r="B443" s="117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</row>
    <row r="444" spans="2:21">
      <c r="B444" s="117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</row>
    <row r="445" spans="2:21">
      <c r="B445" s="117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</row>
    <row r="446" spans="2:21">
      <c r="B446" s="117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</row>
    <row r="447" spans="2:21">
      <c r="B447" s="117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</row>
    <row r="448" spans="2:21">
      <c r="B448" s="117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</row>
    <row r="449" spans="2:21">
      <c r="B449" s="117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</row>
    <row r="450" spans="2:21">
      <c r="B450" s="117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</row>
    <row r="451" spans="2:21">
      <c r="B451" s="117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</row>
    <row r="452" spans="2:21">
      <c r="B452" s="117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</row>
    <row r="453" spans="2:21">
      <c r="B453" s="117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</row>
    <row r="454" spans="2:21">
      <c r="B454" s="117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</row>
    <row r="455" spans="2:21">
      <c r="B455" s="117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</row>
    <row r="456" spans="2:21">
      <c r="B456" s="117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</row>
    <row r="457" spans="2:21">
      <c r="B457" s="117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</row>
    <row r="458" spans="2:21">
      <c r="B458" s="117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</row>
    <row r="459" spans="2:21">
      <c r="B459" s="117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</row>
    <row r="460" spans="2:21">
      <c r="B460" s="117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</row>
    <row r="461" spans="2:21">
      <c r="B461" s="117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</row>
    <row r="462" spans="2:21">
      <c r="B462" s="117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</row>
    <row r="463" spans="2:21">
      <c r="B463" s="117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</row>
    <row r="464" spans="2:21">
      <c r="B464" s="117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</row>
    <row r="465" spans="2:21">
      <c r="B465" s="117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</row>
    <row r="466" spans="2:21">
      <c r="B466" s="117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</row>
    <row r="467" spans="2:21">
      <c r="B467" s="117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</row>
    <row r="468" spans="2:21">
      <c r="B468" s="117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</row>
    <row r="469" spans="2:21">
      <c r="B469" s="117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</row>
    <row r="470" spans="2:21">
      <c r="B470" s="117"/>
      <c r="C470" s="118"/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</row>
    <row r="471" spans="2:21">
      <c r="B471" s="117"/>
      <c r="C471" s="118"/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</row>
    <row r="472" spans="2:21">
      <c r="B472" s="117"/>
      <c r="C472" s="118"/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</row>
    <row r="473" spans="2:21">
      <c r="B473" s="117"/>
      <c r="C473" s="118"/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</row>
    <row r="474" spans="2:21">
      <c r="B474" s="117"/>
      <c r="C474" s="118"/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</row>
    <row r="475" spans="2:21">
      <c r="B475" s="117"/>
      <c r="C475" s="118"/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</row>
    <row r="476" spans="2:21">
      <c r="B476" s="117"/>
      <c r="C476" s="118"/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</row>
    <row r="477" spans="2:21">
      <c r="B477" s="117"/>
      <c r="C477" s="118"/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</row>
    <row r="478" spans="2:21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</row>
    <row r="479" spans="2:21">
      <c r="B479" s="117"/>
      <c r="C479" s="118"/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</row>
    <row r="480" spans="2:21">
      <c r="B480" s="117"/>
      <c r="C480" s="118"/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</row>
    <row r="481" spans="2:21">
      <c r="B481" s="117"/>
      <c r="C481" s="118"/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</row>
    <row r="482" spans="2:21">
      <c r="B482" s="117"/>
      <c r="C482" s="118"/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</row>
    <row r="483" spans="2:21">
      <c r="B483" s="117"/>
      <c r="C483" s="118"/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</row>
    <row r="484" spans="2:21">
      <c r="B484" s="117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</row>
    <row r="485" spans="2:21">
      <c r="B485" s="117"/>
      <c r="C485" s="118"/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</row>
    <row r="486" spans="2:21">
      <c r="B486" s="117"/>
      <c r="C486" s="118"/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</row>
    <row r="487" spans="2:21">
      <c r="B487" s="117"/>
      <c r="C487" s="118"/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</row>
    <row r="488" spans="2:21">
      <c r="B488" s="117"/>
      <c r="C488" s="118"/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</row>
    <row r="489" spans="2:21">
      <c r="B489" s="117"/>
      <c r="C489" s="118"/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</row>
    <row r="490" spans="2:21">
      <c r="B490" s="117"/>
      <c r="C490" s="118"/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</row>
    <row r="491" spans="2:21">
      <c r="B491" s="117"/>
      <c r="C491" s="118"/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</row>
    <row r="492" spans="2:21">
      <c r="B492" s="117"/>
      <c r="C492" s="118"/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</row>
    <row r="493" spans="2:21">
      <c r="B493" s="117"/>
      <c r="C493" s="118"/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</row>
    <row r="494" spans="2:21">
      <c r="B494" s="117"/>
      <c r="C494" s="118"/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</row>
    <row r="495" spans="2:21">
      <c r="B495" s="117"/>
      <c r="C495" s="118"/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</row>
    <row r="496" spans="2:21">
      <c r="B496" s="117"/>
      <c r="C496" s="118"/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</row>
    <row r="497" spans="2:21">
      <c r="B497" s="117"/>
      <c r="C497" s="118"/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</row>
    <row r="498" spans="2:21">
      <c r="B498" s="117"/>
      <c r="C498" s="118"/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</row>
    <row r="499" spans="2:21">
      <c r="B499" s="117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</row>
    <row r="500" spans="2:21">
      <c r="B500" s="117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</row>
    <row r="501" spans="2:21">
      <c r="B501" s="117"/>
      <c r="C501" s="118"/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</row>
    <row r="502" spans="2:21">
      <c r="B502" s="117"/>
      <c r="C502" s="118"/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</row>
    <row r="503" spans="2:21">
      <c r="B503" s="117"/>
      <c r="C503" s="118"/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</row>
    <row r="504" spans="2:21">
      <c r="B504" s="117"/>
      <c r="C504" s="118"/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</row>
    <row r="505" spans="2:21">
      <c r="B505" s="117"/>
      <c r="C505" s="118"/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</row>
    <row r="506" spans="2:21">
      <c r="B506" s="117"/>
      <c r="C506" s="118"/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</row>
    <row r="507" spans="2:21">
      <c r="B507" s="117"/>
      <c r="C507" s="118"/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</row>
    <row r="508" spans="2:21">
      <c r="B508" s="117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</row>
    <row r="509" spans="2:21">
      <c r="B509" s="117"/>
      <c r="C509" s="118"/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</row>
    <row r="510" spans="2:21">
      <c r="B510" s="117"/>
      <c r="C510" s="118"/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</row>
    <row r="511" spans="2:21">
      <c r="B511" s="117"/>
      <c r="C511" s="118"/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</row>
    <row r="512" spans="2:21">
      <c r="B512" s="117"/>
      <c r="C512" s="118"/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</row>
    <row r="513" spans="2:21">
      <c r="B513" s="117"/>
      <c r="C513" s="118"/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</row>
    <row r="514" spans="2:21">
      <c r="B514" s="117"/>
      <c r="C514" s="118"/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</row>
    <row r="515" spans="2:21">
      <c r="B515" s="117"/>
      <c r="C515" s="118"/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</row>
    <row r="516" spans="2:21">
      <c r="B516" s="117"/>
      <c r="C516" s="118"/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</row>
    <row r="517" spans="2:21">
      <c r="B517" s="117"/>
      <c r="C517" s="118"/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</row>
    <row r="518" spans="2:21">
      <c r="B518" s="117"/>
      <c r="C518" s="118"/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</row>
    <row r="519" spans="2:21">
      <c r="B519" s="117"/>
      <c r="C519" s="118"/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</row>
    <row r="520" spans="2:21">
      <c r="B520" s="117"/>
      <c r="C520" s="118"/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</row>
    <row r="521" spans="2:21">
      <c r="B521" s="117"/>
      <c r="C521" s="118"/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</row>
    <row r="522" spans="2:21">
      <c r="B522" s="117"/>
      <c r="C522" s="118"/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</row>
    <row r="523" spans="2:21">
      <c r="B523" s="117"/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</row>
    <row r="524" spans="2:21">
      <c r="B524" s="117"/>
      <c r="C524" s="118"/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</row>
    <row r="525" spans="2:21">
      <c r="B525" s="117"/>
      <c r="C525" s="118"/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</row>
    <row r="526" spans="2:21">
      <c r="B526" s="117"/>
      <c r="C526" s="118"/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</row>
    <row r="527" spans="2:21">
      <c r="B527" s="117"/>
      <c r="C527" s="118"/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</row>
    <row r="528" spans="2:21">
      <c r="B528" s="117"/>
      <c r="C528" s="118"/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</row>
    <row r="529" spans="2:21">
      <c r="B529" s="117"/>
      <c r="C529" s="118"/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</row>
    <row r="530" spans="2:21">
      <c r="B530" s="117"/>
      <c r="C530" s="118"/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</row>
    <row r="531" spans="2:21">
      <c r="B531" s="117"/>
      <c r="C531" s="118"/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</row>
    <row r="532" spans="2:21">
      <c r="B532" s="117"/>
      <c r="C532" s="118"/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</row>
    <row r="533" spans="2:21">
      <c r="B533" s="117"/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</row>
    <row r="534" spans="2:21">
      <c r="B534" s="117"/>
      <c r="C534" s="118"/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</row>
    <row r="535" spans="2:21">
      <c r="B535" s="117"/>
      <c r="C535" s="118"/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</row>
    <row r="536" spans="2:21">
      <c r="B536" s="117"/>
      <c r="C536" s="118"/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</row>
    <row r="537" spans="2:21">
      <c r="B537" s="117"/>
      <c r="C537" s="118"/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</row>
    <row r="538" spans="2:21">
      <c r="B538" s="117"/>
      <c r="C538" s="118"/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</row>
    <row r="539" spans="2:21">
      <c r="B539" s="117"/>
      <c r="C539" s="118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</row>
    <row r="540" spans="2:21">
      <c r="B540" s="117"/>
      <c r="C540" s="118"/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</row>
    <row r="541" spans="2:21">
      <c r="B541" s="117"/>
      <c r="C541" s="118"/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</row>
    <row r="542" spans="2:21">
      <c r="B542" s="117"/>
      <c r="C542" s="118"/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</row>
    <row r="543" spans="2:21">
      <c r="B543" s="117"/>
      <c r="C543" s="118"/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</row>
    <row r="544" spans="2:21">
      <c r="B544" s="117"/>
      <c r="C544" s="118"/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</row>
    <row r="545" spans="2:21">
      <c r="B545" s="117"/>
      <c r="C545" s="118"/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</row>
    <row r="546" spans="2:21">
      <c r="B546" s="117"/>
      <c r="C546" s="118"/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</row>
    <row r="547" spans="2:21">
      <c r="B547" s="117"/>
      <c r="C547" s="118"/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</row>
    <row r="548" spans="2:21">
      <c r="B548" s="117"/>
      <c r="C548" s="118"/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</row>
    <row r="549" spans="2:21">
      <c r="B549" s="117"/>
      <c r="C549" s="118"/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</row>
    <row r="550" spans="2:21">
      <c r="B550" s="117"/>
      <c r="C550" s="118"/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</row>
    <row r="551" spans="2:21">
      <c r="B551" s="117"/>
      <c r="C551" s="118"/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</row>
    <row r="552" spans="2:21">
      <c r="B552" s="117"/>
      <c r="C552" s="118"/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</row>
    <row r="553" spans="2:21">
      <c r="B553" s="117"/>
      <c r="C553" s="118"/>
      <c r="D553" s="118"/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</row>
    <row r="554" spans="2:21">
      <c r="B554" s="117"/>
      <c r="C554" s="118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</row>
    <row r="555" spans="2:21">
      <c r="B555" s="117"/>
      <c r="C555" s="118"/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</row>
    <row r="556" spans="2:21">
      <c r="B556" s="117"/>
      <c r="C556" s="118"/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</row>
    <row r="557" spans="2:21">
      <c r="B557" s="117"/>
      <c r="C557" s="118"/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</row>
    <row r="558" spans="2:21">
      <c r="B558" s="117"/>
      <c r="C558" s="118"/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</row>
    <row r="559" spans="2:21">
      <c r="B559" s="117"/>
      <c r="C559" s="118"/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</row>
    <row r="560" spans="2:21">
      <c r="B560" s="117"/>
      <c r="C560" s="118"/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</row>
    <row r="561" spans="2:21">
      <c r="B561" s="117"/>
      <c r="C561" s="118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</row>
    <row r="562" spans="2:21">
      <c r="B562" s="117"/>
      <c r="C562" s="118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</row>
    <row r="563" spans="2:21">
      <c r="B563" s="117"/>
      <c r="C563" s="118"/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</row>
    <row r="564" spans="2:21">
      <c r="B564" s="117"/>
      <c r="C564" s="118"/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</row>
    <row r="565" spans="2:21">
      <c r="B565" s="117"/>
      <c r="C565" s="118"/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</row>
    <row r="566" spans="2:21">
      <c r="B566" s="117"/>
      <c r="C566" s="118"/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</row>
    <row r="567" spans="2:21">
      <c r="B567" s="117"/>
      <c r="C567" s="118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</row>
    <row r="568" spans="2:21">
      <c r="B568" s="117"/>
      <c r="C568" s="118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</row>
    <row r="569" spans="2:21">
      <c r="B569" s="117"/>
      <c r="C569" s="118"/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</row>
    <row r="570" spans="2:21">
      <c r="B570" s="117"/>
      <c r="C570" s="118"/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</row>
    <row r="571" spans="2:21">
      <c r="B571" s="117"/>
      <c r="C571" s="118"/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</row>
    <row r="572" spans="2:21">
      <c r="B572" s="117"/>
      <c r="C572" s="118"/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</row>
    <row r="573" spans="2:21">
      <c r="B573" s="117"/>
      <c r="C573" s="118"/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</row>
    <row r="574" spans="2:21">
      <c r="B574" s="117"/>
      <c r="C574" s="118"/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</row>
    <row r="575" spans="2:21">
      <c r="B575" s="117"/>
      <c r="C575" s="118"/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</row>
    <row r="576" spans="2:21">
      <c r="B576" s="117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</row>
    <row r="577" spans="2:21">
      <c r="B577" s="117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</row>
    <row r="578" spans="2:21">
      <c r="B578" s="117"/>
      <c r="C578" s="118"/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</row>
    <row r="579" spans="2:21">
      <c r="B579" s="117"/>
      <c r="C579" s="118"/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</row>
    <row r="580" spans="2:21">
      <c r="B580" s="117"/>
      <c r="C580" s="118"/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</row>
    <row r="581" spans="2:21">
      <c r="B581" s="117"/>
      <c r="C581" s="118"/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</row>
    <row r="582" spans="2:21">
      <c r="B582" s="117"/>
      <c r="C582" s="118"/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</row>
    <row r="583" spans="2:21">
      <c r="B583" s="117"/>
      <c r="C583" s="118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</row>
    <row r="584" spans="2:21">
      <c r="B584" s="117"/>
      <c r="C584" s="118"/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</row>
    <row r="585" spans="2:21">
      <c r="B585" s="117"/>
      <c r="C585" s="118"/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</row>
    <row r="586" spans="2:21">
      <c r="B586" s="117"/>
      <c r="C586" s="118"/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</row>
    <row r="587" spans="2:21">
      <c r="B587" s="117"/>
      <c r="C587" s="118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</row>
    <row r="588" spans="2:21">
      <c r="B588" s="117"/>
      <c r="C588" s="118"/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</row>
    <row r="589" spans="2:21">
      <c r="B589" s="117"/>
      <c r="C589" s="118"/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</row>
    <row r="590" spans="2:21">
      <c r="B590" s="117"/>
      <c r="C590" s="118"/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</row>
    <row r="591" spans="2:21">
      <c r="B591" s="117"/>
      <c r="C591" s="118"/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</row>
    <row r="592" spans="2:21">
      <c r="B592" s="117"/>
      <c r="C592" s="118"/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</row>
    <row r="593" spans="2:21">
      <c r="B593" s="117"/>
      <c r="C593" s="118"/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</row>
    <row r="594" spans="2:21">
      <c r="B594" s="117"/>
      <c r="C594" s="118"/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</row>
    <row r="595" spans="2:21">
      <c r="B595" s="117"/>
      <c r="C595" s="118"/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</row>
    <row r="596" spans="2:21">
      <c r="B596" s="117"/>
      <c r="C596" s="118"/>
      <c r="D596" s="118"/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</row>
    <row r="597" spans="2:21">
      <c r="B597" s="117"/>
      <c r="C597" s="118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</row>
    <row r="598" spans="2:21">
      <c r="B598" s="117"/>
      <c r="C598" s="118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</row>
    <row r="599" spans="2:21">
      <c r="B599" s="117"/>
      <c r="C599" s="118"/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</row>
    <row r="600" spans="2:21">
      <c r="B600" s="117"/>
      <c r="C600" s="118"/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</row>
    <row r="601" spans="2:21">
      <c r="B601" s="117"/>
      <c r="C601" s="118"/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</row>
    <row r="602" spans="2:21">
      <c r="B602" s="117"/>
      <c r="C602" s="118"/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</row>
    <row r="603" spans="2:21">
      <c r="B603" s="117"/>
      <c r="C603" s="118"/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</row>
    <row r="604" spans="2:21">
      <c r="B604" s="117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</row>
    <row r="605" spans="2:21">
      <c r="B605" s="117"/>
      <c r="C605" s="118"/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</row>
    <row r="606" spans="2:21">
      <c r="B606" s="117"/>
      <c r="C606" s="118"/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</row>
    <row r="607" spans="2:21">
      <c r="B607" s="117"/>
      <c r="C607" s="118"/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</row>
    <row r="608" spans="2:21">
      <c r="B608" s="117"/>
      <c r="C608" s="118"/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</row>
    <row r="609" spans="2:21">
      <c r="B609" s="117"/>
      <c r="C609" s="118"/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</row>
    <row r="610" spans="2:21">
      <c r="B610" s="117"/>
      <c r="C610" s="118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</row>
    <row r="611" spans="2:21">
      <c r="B611" s="117"/>
      <c r="C611" s="118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</row>
    <row r="612" spans="2:21">
      <c r="B612" s="117"/>
      <c r="C612" s="118"/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</row>
    <row r="613" spans="2:21">
      <c r="B613" s="117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</row>
    <row r="614" spans="2:21">
      <c r="B614" s="117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</row>
    <row r="615" spans="2:21">
      <c r="B615" s="117"/>
      <c r="C615" s="118"/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</row>
    <row r="616" spans="2:21">
      <c r="B616" s="117"/>
      <c r="C616" s="118"/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</row>
    <row r="617" spans="2:21">
      <c r="B617" s="117"/>
      <c r="C617" s="118"/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</row>
    <row r="618" spans="2:21">
      <c r="B618" s="117"/>
      <c r="C618" s="118"/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</row>
    <row r="619" spans="2:21">
      <c r="B619" s="117"/>
      <c r="C619" s="118"/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</row>
    <row r="620" spans="2:21">
      <c r="B620" s="117"/>
      <c r="C620" s="118"/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</row>
    <row r="621" spans="2:21">
      <c r="B621" s="117"/>
      <c r="C621" s="118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</row>
    <row r="622" spans="2:21">
      <c r="B622" s="117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</row>
    <row r="623" spans="2:21">
      <c r="B623" s="117"/>
      <c r="C623" s="118"/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</row>
    <row r="624" spans="2:21">
      <c r="B624" s="117"/>
      <c r="C624" s="118"/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</row>
    <row r="625" spans="2:21">
      <c r="B625" s="117"/>
      <c r="C625" s="118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</row>
    <row r="626" spans="2:21">
      <c r="B626" s="117"/>
      <c r="C626" s="118"/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</row>
    <row r="627" spans="2:21">
      <c r="B627" s="117"/>
      <c r="C627" s="118"/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</row>
    <row r="628" spans="2:21">
      <c r="B628" s="117"/>
      <c r="C628" s="118"/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</row>
    <row r="629" spans="2:21">
      <c r="B629" s="117"/>
      <c r="C629" s="118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</row>
    <row r="630" spans="2:21">
      <c r="B630" s="117"/>
      <c r="C630" s="118"/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</row>
    <row r="631" spans="2:21">
      <c r="B631" s="117"/>
      <c r="C631" s="118"/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</row>
    <row r="632" spans="2:21">
      <c r="B632" s="117"/>
      <c r="C632" s="118"/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</row>
    <row r="633" spans="2:21">
      <c r="B633" s="117"/>
      <c r="C633" s="118"/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</row>
    <row r="634" spans="2:21">
      <c r="B634" s="117"/>
      <c r="C634" s="118"/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</row>
    <row r="635" spans="2:21">
      <c r="B635" s="117"/>
      <c r="C635" s="118"/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</row>
    <row r="636" spans="2:21">
      <c r="B636" s="117"/>
      <c r="C636" s="118"/>
      <c r="D636" s="118"/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</row>
    <row r="637" spans="2:21">
      <c r="B637" s="117"/>
      <c r="C637" s="118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</row>
    <row r="638" spans="2:21">
      <c r="B638" s="117"/>
      <c r="C638" s="118"/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</row>
    <row r="639" spans="2:21">
      <c r="B639" s="117"/>
      <c r="C639" s="118"/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</row>
    <row r="640" spans="2:21">
      <c r="B640" s="117"/>
      <c r="C640" s="118"/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</row>
    <row r="641" spans="2:21">
      <c r="B641" s="117"/>
      <c r="C641" s="118"/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</row>
    <row r="642" spans="2:21">
      <c r="B642" s="117"/>
      <c r="C642" s="118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</row>
    <row r="643" spans="2:21">
      <c r="B643" s="117"/>
      <c r="C643" s="118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</row>
    <row r="644" spans="2:21">
      <c r="B644" s="117"/>
      <c r="C644" s="118"/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</row>
    <row r="645" spans="2:21">
      <c r="B645" s="117"/>
      <c r="C645" s="118"/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</row>
    <row r="646" spans="2:21">
      <c r="B646" s="117"/>
      <c r="C646" s="118"/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</row>
    <row r="647" spans="2:21">
      <c r="B647" s="117"/>
      <c r="C647" s="118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</row>
    <row r="648" spans="2:21">
      <c r="B648" s="117"/>
      <c r="C648" s="118"/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</row>
    <row r="649" spans="2:21">
      <c r="B649" s="117"/>
      <c r="C649" s="118"/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</row>
    <row r="650" spans="2:21">
      <c r="B650" s="117"/>
      <c r="C650" s="118"/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</row>
    <row r="651" spans="2:21">
      <c r="B651" s="117"/>
      <c r="C651" s="118"/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</row>
    <row r="652" spans="2:21">
      <c r="B652" s="117"/>
      <c r="C652" s="118"/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</row>
    <row r="653" spans="2:21">
      <c r="B653" s="117"/>
      <c r="C653" s="118"/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</row>
    <row r="654" spans="2:21">
      <c r="B654" s="117"/>
      <c r="C654" s="118"/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</row>
    <row r="655" spans="2:21">
      <c r="B655" s="117"/>
      <c r="C655" s="118"/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</row>
    <row r="656" spans="2:21">
      <c r="B656" s="117"/>
      <c r="C656" s="118"/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</row>
    <row r="657" spans="2:21">
      <c r="B657" s="117"/>
      <c r="C657" s="118"/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</row>
    <row r="658" spans="2:21">
      <c r="B658" s="117"/>
      <c r="C658" s="118"/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</row>
    <row r="659" spans="2:21">
      <c r="B659" s="117"/>
      <c r="C659" s="118"/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</row>
    <row r="660" spans="2:21">
      <c r="B660" s="117"/>
      <c r="C660" s="118"/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</row>
    <row r="661" spans="2:21">
      <c r="B661" s="117"/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</row>
    <row r="662" spans="2:21">
      <c r="B662" s="117"/>
      <c r="C662" s="118"/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</row>
    <row r="663" spans="2:21">
      <c r="B663" s="117"/>
      <c r="C663" s="118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</row>
    <row r="664" spans="2:21">
      <c r="B664" s="117"/>
      <c r="C664" s="118"/>
      <c r="D664" s="118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</row>
    <row r="665" spans="2:21">
      <c r="B665" s="117"/>
      <c r="C665" s="118"/>
      <c r="D665" s="118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</row>
    <row r="666" spans="2:21">
      <c r="B666" s="117"/>
      <c r="C666" s="118"/>
      <c r="D666" s="118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</row>
    <row r="667" spans="2:21">
      <c r="B667" s="117"/>
      <c r="C667" s="118"/>
      <c r="D667" s="118"/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</row>
    <row r="668" spans="2:21">
      <c r="B668" s="117"/>
      <c r="C668" s="118"/>
      <c r="D668" s="118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</row>
    <row r="669" spans="2:21">
      <c r="B669" s="117"/>
      <c r="C669" s="118"/>
      <c r="D669" s="118"/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</row>
    <row r="670" spans="2:21">
      <c r="B670" s="117"/>
      <c r="C670" s="118"/>
      <c r="D670" s="118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</row>
    <row r="671" spans="2:21">
      <c r="B671" s="117"/>
      <c r="C671" s="118"/>
      <c r="D671" s="118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</row>
    <row r="672" spans="2:21">
      <c r="B672" s="117"/>
      <c r="C672" s="118"/>
      <c r="D672" s="118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</row>
    <row r="673" spans="2:21">
      <c r="B673" s="117"/>
      <c r="C673" s="118"/>
      <c r="D673" s="118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</row>
    <row r="674" spans="2:21">
      <c r="B674" s="117"/>
      <c r="C674" s="118"/>
      <c r="D674" s="118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</row>
    <row r="675" spans="2:21">
      <c r="B675" s="117"/>
      <c r="C675" s="118"/>
      <c r="D675" s="118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</row>
    <row r="676" spans="2:21">
      <c r="B676" s="117"/>
      <c r="C676" s="118"/>
      <c r="D676" s="118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</row>
    <row r="677" spans="2:21">
      <c r="B677" s="117"/>
      <c r="C677" s="118"/>
      <c r="D677" s="118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</row>
    <row r="678" spans="2:21">
      <c r="B678" s="117"/>
      <c r="C678" s="118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</row>
    <row r="679" spans="2:21">
      <c r="B679" s="117"/>
      <c r="C679" s="118"/>
      <c r="D679" s="118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</row>
    <row r="680" spans="2:21">
      <c r="B680" s="117"/>
      <c r="C680" s="118"/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</row>
    <row r="681" spans="2:21">
      <c r="B681" s="117"/>
      <c r="C681" s="118"/>
      <c r="D681" s="118"/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</row>
    <row r="682" spans="2:21">
      <c r="B682" s="117"/>
      <c r="C682" s="118"/>
      <c r="D682" s="118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</row>
    <row r="683" spans="2:21">
      <c r="B683" s="117"/>
      <c r="C683" s="118"/>
      <c r="D683" s="118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</row>
    <row r="684" spans="2:21">
      <c r="B684" s="117"/>
      <c r="C684" s="118"/>
      <c r="D684" s="118"/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</row>
    <row r="685" spans="2:21">
      <c r="B685" s="117"/>
      <c r="C685" s="118"/>
      <c r="D685" s="118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</row>
    <row r="686" spans="2:21">
      <c r="B686" s="117"/>
      <c r="C686" s="118"/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</row>
    <row r="687" spans="2:21">
      <c r="B687" s="117"/>
      <c r="C687" s="118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</row>
    <row r="688" spans="2:21">
      <c r="B688" s="117"/>
      <c r="C688" s="118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</row>
    <row r="689" spans="2:21">
      <c r="B689" s="117"/>
      <c r="C689" s="118"/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</row>
    <row r="690" spans="2:21">
      <c r="B690" s="117"/>
      <c r="C690" s="118"/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</row>
    <row r="691" spans="2:21">
      <c r="B691" s="117"/>
      <c r="C691" s="118"/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</row>
    <row r="692" spans="2:21">
      <c r="B692" s="117"/>
      <c r="C692" s="118"/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</row>
    <row r="693" spans="2:21">
      <c r="B693" s="117"/>
      <c r="C693" s="118"/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</row>
    <row r="694" spans="2:21">
      <c r="B694" s="117"/>
      <c r="C694" s="118"/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</row>
    <row r="695" spans="2:21">
      <c r="B695" s="117"/>
      <c r="C695" s="118"/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</row>
    <row r="696" spans="2:21">
      <c r="B696" s="117"/>
      <c r="C696" s="118"/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</row>
    <row r="697" spans="2:21">
      <c r="B697" s="117"/>
      <c r="C697" s="118"/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</row>
    <row r="698" spans="2:21">
      <c r="B698" s="117"/>
      <c r="C698" s="118"/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</row>
    <row r="699" spans="2:21">
      <c r="B699" s="117"/>
      <c r="C699" s="118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</row>
    <row r="700" spans="2:21">
      <c r="B700" s="117"/>
      <c r="C700" s="118"/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</row>
    <row r="701" spans="2:21">
      <c r="B701" s="117"/>
      <c r="C701" s="118"/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</row>
    <row r="702" spans="2:21">
      <c r="B702" s="117"/>
      <c r="C702" s="118"/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</row>
    <row r="703" spans="2:21">
      <c r="B703" s="117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</row>
    <row r="704" spans="2:21">
      <c r="B704" s="117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</row>
    <row r="705" spans="2:21">
      <c r="B705" s="117"/>
      <c r="C705" s="118"/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</row>
    <row r="706" spans="2:21">
      <c r="B706" s="117"/>
      <c r="C706" s="118"/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</row>
    <row r="707" spans="2:21">
      <c r="B707" s="117"/>
      <c r="C707" s="118"/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</row>
    <row r="708" spans="2:21">
      <c r="B708" s="117"/>
      <c r="C708" s="118"/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</row>
    <row r="709" spans="2:21">
      <c r="B709" s="117"/>
      <c r="C709" s="118"/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</row>
    <row r="710" spans="2:21">
      <c r="B710" s="117"/>
      <c r="C710" s="118"/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</row>
    <row r="711" spans="2:21">
      <c r="B711" s="117"/>
      <c r="C711" s="118"/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</row>
    <row r="712" spans="2:21">
      <c r="B712" s="117"/>
      <c r="C712" s="118"/>
      <c r="D712" s="118"/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</row>
    <row r="713" spans="2:21">
      <c r="B713" s="117"/>
      <c r="C713" s="118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</row>
    <row r="714" spans="2:21">
      <c r="B714" s="117"/>
      <c r="C714" s="118"/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</row>
    <row r="715" spans="2:21">
      <c r="B715" s="117"/>
      <c r="C715" s="118"/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</row>
    <row r="716" spans="2:21">
      <c r="B716" s="117"/>
      <c r="C716" s="118"/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</row>
    <row r="717" spans="2:21">
      <c r="B717" s="117"/>
      <c r="C717" s="118"/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</row>
    <row r="718" spans="2:21">
      <c r="B718" s="117"/>
      <c r="C718" s="118"/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</row>
    <row r="719" spans="2:21">
      <c r="B719" s="117"/>
      <c r="C719" s="118"/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</row>
    <row r="720" spans="2:21">
      <c r="B720" s="117"/>
      <c r="C720" s="118"/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</row>
    <row r="721" spans="2:21">
      <c r="B721" s="117"/>
      <c r="C721" s="118"/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</row>
    <row r="722" spans="2:21">
      <c r="B722" s="117"/>
      <c r="C722" s="118"/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</row>
    <row r="723" spans="2:21">
      <c r="B723" s="117"/>
      <c r="C723" s="118"/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</row>
    <row r="724" spans="2:21">
      <c r="B724" s="117"/>
      <c r="C724" s="118"/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</row>
    <row r="725" spans="2:21">
      <c r="B725" s="117"/>
      <c r="C725" s="118"/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</row>
    <row r="726" spans="2:21">
      <c r="B726" s="117"/>
      <c r="C726" s="118"/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</row>
    <row r="727" spans="2:21">
      <c r="B727" s="117"/>
      <c r="C727" s="118"/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</row>
    <row r="728" spans="2:21">
      <c r="B728" s="117"/>
      <c r="C728" s="118"/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</row>
    <row r="729" spans="2:21">
      <c r="B729" s="117"/>
      <c r="C729" s="118"/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</row>
    <row r="730" spans="2:21">
      <c r="B730" s="117"/>
      <c r="C730" s="118"/>
      <c r="D730" s="118"/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</row>
    <row r="731" spans="2:21">
      <c r="B731" s="117"/>
      <c r="C731" s="118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</row>
    <row r="732" spans="2:21">
      <c r="B732" s="117"/>
      <c r="C732" s="118"/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</row>
    <row r="733" spans="2:21">
      <c r="B733" s="117"/>
      <c r="C733" s="118"/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3" type="noConversion"/>
  <conditionalFormatting sqref="B12:B361">
    <cfRule type="cellIs" dxfId="8" priority="2" operator="equal">
      <formula>"NR3"</formula>
    </cfRule>
  </conditionalFormatting>
  <conditionalFormatting sqref="B12:B361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68 I370:I827 L12:L827 G12:G35 G37:G368 G370:G554 E12:E35 E37:E368 E370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135</v>
      </c>
      <c r="C1" s="67" t="s" vm="1">
        <v>208</v>
      </c>
    </row>
    <row r="2" spans="2:15">
      <c r="B2" s="46" t="s">
        <v>134</v>
      </c>
      <c r="C2" s="67" t="s">
        <v>209</v>
      </c>
    </row>
    <row r="3" spans="2:15">
      <c r="B3" s="46" t="s">
        <v>136</v>
      </c>
      <c r="C3" s="67" t="s">
        <v>210</v>
      </c>
    </row>
    <row r="4" spans="2:15">
      <c r="B4" s="46" t="s">
        <v>137</v>
      </c>
      <c r="C4" s="67">
        <v>2144</v>
      </c>
    </row>
    <row r="6" spans="2:15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ht="26.25" customHeight="1">
      <c r="B7" s="149" t="s">
        <v>85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2:15" s="3" customFormat="1" ht="78.75">
      <c r="B8" s="21" t="s">
        <v>108</v>
      </c>
      <c r="C8" s="29" t="s">
        <v>42</v>
      </c>
      <c r="D8" s="29" t="s">
        <v>112</v>
      </c>
      <c r="E8" s="29" t="s">
        <v>175</v>
      </c>
      <c r="F8" s="29" t="s">
        <v>110</v>
      </c>
      <c r="G8" s="29" t="s">
        <v>61</v>
      </c>
      <c r="H8" s="29" t="s">
        <v>96</v>
      </c>
      <c r="I8" s="12" t="s">
        <v>186</v>
      </c>
      <c r="J8" s="12" t="s">
        <v>185</v>
      </c>
      <c r="K8" s="29" t="s">
        <v>200</v>
      </c>
      <c r="L8" s="12" t="s">
        <v>57</v>
      </c>
      <c r="M8" s="12" t="s">
        <v>54</v>
      </c>
      <c r="N8" s="12" t="s">
        <v>138</v>
      </c>
      <c r="O8" s="13" t="s">
        <v>140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193</v>
      </c>
      <c r="J9" s="15"/>
      <c r="K9" s="15" t="s">
        <v>189</v>
      </c>
      <c r="L9" s="15" t="s">
        <v>189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25" t="s">
        <v>28</v>
      </c>
      <c r="C11" s="91"/>
      <c r="D11" s="91"/>
      <c r="E11" s="91"/>
      <c r="F11" s="91"/>
      <c r="G11" s="91"/>
      <c r="H11" s="91"/>
      <c r="I11" s="91"/>
      <c r="J11" s="91"/>
      <c r="K11" s="91"/>
      <c r="L11" s="126">
        <v>0</v>
      </c>
      <c r="M11" s="91"/>
      <c r="N11" s="127">
        <v>0</v>
      </c>
      <c r="O11" s="127">
        <v>0</v>
      </c>
    </row>
    <row r="12" spans="2:15">
      <c r="B12" s="121" t="s">
        <v>201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15">
      <c r="B13" s="121" t="s">
        <v>105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15">
      <c r="B14" s="121" t="s">
        <v>184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15">
      <c r="B15" s="121" t="s">
        <v>192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15">
      <c r="B16" s="121" t="s">
        <v>198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117"/>
      <c r="C111" s="117"/>
      <c r="D111" s="11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2:15">
      <c r="B112" s="117"/>
      <c r="C112" s="117"/>
      <c r="D112" s="11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2:15">
      <c r="B113" s="117"/>
      <c r="C113" s="117"/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2:15">
      <c r="B114" s="117"/>
      <c r="C114" s="117"/>
      <c r="D114" s="11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2:15">
      <c r="B115" s="117"/>
      <c r="C115" s="117"/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2:15">
      <c r="B116" s="117"/>
      <c r="C116" s="117"/>
      <c r="D116" s="11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2:15">
      <c r="B117" s="117"/>
      <c r="C117" s="117"/>
      <c r="D117" s="11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2:15">
      <c r="B118" s="117"/>
      <c r="C118" s="117"/>
      <c r="D118" s="11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2:15">
      <c r="B119" s="117"/>
      <c r="C119" s="117"/>
      <c r="D119" s="11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2:15">
      <c r="B120" s="117"/>
      <c r="C120" s="117"/>
      <c r="D120" s="11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2:15">
      <c r="B121" s="117"/>
      <c r="C121" s="117"/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7"/>
      <c r="D122" s="11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7"/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7"/>
      <c r="D124" s="11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7"/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7"/>
      <c r="D126" s="11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7"/>
      <c r="D127" s="11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7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7"/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7"/>
      <c r="D131" s="11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7"/>
      <c r="D132" s="11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7"/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7"/>
      <c r="D134" s="11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7"/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7"/>
      <c r="D136" s="11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7"/>
      <c r="D137" s="11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7"/>
      <c r="D138" s="117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7"/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7"/>
      <c r="D140" s="11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7"/>
      <c r="D141" s="11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7"/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7"/>
      <c r="D143" s="11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7"/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7"/>
      <c r="D145" s="11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7"/>
      <c r="D146" s="11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7"/>
      <c r="D147" s="11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7"/>
      <c r="D148" s="11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7"/>
      <c r="D149" s="11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7"/>
      <c r="D150" s="11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7"/>
      <c r="D151" s="11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7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7"/>
      <c r="D153" s="11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7"/>
      <c r="D154" s="11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7"/>
      <c r="D155" s="11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7"/>
      <c r="D156" s="11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7"/>
      <c r="D157" s="11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7"/>
      <c r="D158" s="11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7"/>
      <c r="D159" s="11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7"/>
      <c r="D160" s="11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7"/>
      <c r="D161" s="11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7"/>
      <c r="D162" s="11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7"/>
      <c r="D163" s="11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7"/>
      <c r="D164" s="11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7"/>
      <c r="D165" s="11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7"/>
      <c r="D166" s="11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7"/>
      <c r="D167" s="11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7"/>
      <c r="D168" s="11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7"/>
      <c r="D169" s="11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7"/>
      <c r="D170" s="11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7"/>
      <c r="D171" s="11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7"/>
      <c r="D172" s="11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7"/>
      <c r="D173" s="11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7"/>
      <c r="D174" s="11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7"/>
      <c r="D175" s="11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7"/>
      <c r="D176" s="11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7"/>
      <c r="D177" s="11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7"/>
      <c r="D178" s="11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7"/>
      <c r="D179" s="11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7"/>
      <c r="D180" s="11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7"/>
      <c r="D181" s="11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7"/>
      <c r="D182" s="11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7"/>
      <c r="D183" s="11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7"/>
      <c r="D184" s="11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7"/>
      <c r="D185" s="11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7"/>
      <c r="D186" s="11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7"/>
      <c r="D187" s="11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7"/>
      <c r="D188" s="11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7"/>
      <c r="D189" s="11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7"/>
      <c r="D190" s="11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7"/>
      <c r="D191" s="11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7"/>
      <c r="D192" s="11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7"/>
      <c r="D193" s="11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7"/>
      <c r="D194" s="11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7"/>
      <c r="D195" s="11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7"/>
      <c r="D196" s="117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7"/>
      <c r="D197" s="11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7"/>
      <c r="D198" s="11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7"/>
      <c r="D199" s="11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7"/>
      <c r="D200" s="11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B201" s="117"/>
      <c r="C201" s="117"/>
      <c r="D201" s="11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2:15">
      <c r="B202" s="117"/>
      <c r="C202" s="117"/>
      <c r="D202" s="11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2:15">
      <c r="B203" s="117"/>
      <c r="C203" s="117"/>
      <c r="D203" s="11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2:15">
      <c r="B204" s="117"/>
      <c r="C204" s="117"/>
      <c r="D204" s="11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2:15">
      <c r="B205" s="117"/>
      <c r="C205" s="117"/>
      <c r="D205" s="11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2:15">
      <c r="B206" s="117"/>
      <c r="C206" s="117"/>
      <c r="D206" s="11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2:15">
      <c r="B207" s="117"/>
      <c r="C207" s="117"/>
      <c r="D207" s="11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2:15">
      <c r="B208" s="117"/>
      <c r="C208" s="117"/>
      <c r="D208" s="11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2:15">
      <c r="B209" s="117"/>
      <c r="C209" s="117"/>
      <c r="D209" s="11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2:15">
      <c r="B210" s="117"/>
      <c r="C210" s="117"/>
      <c r="D210" s="11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2:15">
      <c r="B211" s="117"/>
      <c r="C211" s="117"/>
      <c r="D211" s="11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2:15">
      <c r="B212" s="117"/>
      <c r="C212" s="117"/>
      <c r="D212" s="11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2:15">
      <c r="B213" s="117"/>
      <c r="C213" s="117"/>
      <c r="D213" s="11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2:15">
      <c r="B214" s="117"/>
      <c r="C214" s="117"/>
      <c r="D214" s="11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2:15">
      <c r="B215" s="117"/>
      <c r="C215" s="117"/>
      <c r="D215" s="11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2:15">
      <c r="B216" s="117"/>
      <c r="C216" s="117"/>
      <c r="D216" s="11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2:15">
      <c r="B217" s="117"/>
      <c r="C217" s="117"/>
      <c r="D217" s="11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2:15">
      <c r="B218" s="117"/>
      <c r="C218" s="117"/>
      <c r="D218" s="11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2:15">
      <c r="B219" s="117"/>
      <c r="C219" s="117"/>
      <c r="D219" s="11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2:15">
      <c r="B220" s="117"/>
      <c r="C220" s="117"/>
      <c r="D220" s="11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2:15">
      <c r="B221" s="117"/>
      <c r="C221" s="117"/>
      <c r="D221" s="11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2:15">
      <c r="B222" s="117"/>
      <c r="C222" s="117"/>
      <c r="D222" s="11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2:15">
      <c r="B223" s="117"/>
      <c r="C223" s="117"/>
      <c r="D223" s="11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2:15">
      <c r="B224" s="117"/>
      <c r="C224" s="117"/>
      <c r="D224" s="117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2:15">
      <c r="B225" s="117"/>
      <c r="C225" s="117"/>
      <c r="D225" s="11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2:15">
      <c r="B226" s="117"/>
      <c r="C226" s="117"/>
      <c r="D226" s="11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2:15">
      <c r="B227" s="117"/>
      <c r="C227" s="117"/>
      <c r="D227" s="11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2:15">
      <c r="B228" s="117"/>
      <c r="C228" s="117"/>
      <c r="D228" s="11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2:15">
      <c r="B229" s="117"/>
      <c r="C229" s="117"/>
      <c r="D229" s="11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2:15">
      <c r="B230" s="117"/>
      <c r="C230" s="117"/>
      <c r="D230" s="11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2:15">
      <c r="B231" s="117"/>
      <c r="C231" s="117"/>
      <c r="D231" s="11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2:15">
      <c r="B232" s="117"/>
      <c r="C232" s="117"/>
      <c r="D232" s="11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2:15">
      <c r="B233" s="117"/>
      <c r="C233" s="117"/>
      <c r="D233" s="11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2:15">
      <c r="B234" s="117"/>
      <c r="C234" s="117"/>
      <c r="D234" s="11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2:15">
      <c r="B235" s="117"/>
      <c r="C235" s="117"/>
      <c r="D235" s="11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2:15">
      <c r="B236" s="117"/>
      <c r="C236" s="117"/>
      <c r="D236" s="11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2:15">
      <c r="B237" s="117"/>
      <c r="C237" s="117"/>
      <c r="D237" s="11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2:15">
      <c r="B238" s="117"/>
      <c r="C238" s="117"/>
      <c r="D238" s="11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2:15">
      <c r="B239" s="117"/>
      <c r="C239" s="117"/>
      <c r="D239" s="11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2:15">
      <c r="B240" s="117"/>
      <c r="C240" s="117"/>
      <c r="D240" s="117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2:15">
      <c r="B241" s="117"/>
      <c r="C241" s="117"/>
      <c r="D241" s="11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2:15">
      <c r="B242" s="117"/>
      <c r="C242" s="117"/>
      <c r="D242" s="11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2:15">
      <c r="B243" s="117"/>
      <c r="C243" s="117"/>
      <c r="D243" s="11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2:15">
      <c r="B244" s="117"/>
      <c r="C244" s="117"/>
      <c r="D244" s="11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2:15">
      <c r="B245" s="117"/>
      <c r="C245" s="117"/>
      <c r="D245" s="11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2:15">
      <c r="B246" s="117"/>
      <c r="C246" s="117"/>
      <c r="D246" s="11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2:15">
      <c r="B247" s="117"/>
      <c r="C247" s="117"/>
      <c r="D247" s="11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2:15">
      <c r="B248" s="117"/>
      <c r="C248" s="117"/>
      <c r="D248" s="11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2:15">
      <c r="B249" s="117"/>
      <c r="C249" s="117"/>
      <c r="D249" s="11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2:15">
      <c r="B250" s="117"/>
      <c r="C250" s="117"/>
      <c r="D250" s="11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2:15">
      <c r="B251" s="117"/>
      <c r="C251" s="117"/>
      <c r="D251" s="11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2:15">
      <c r="B252" s="117"/>
      <c r="C252" s="117"/>
      <c r="D252" s="11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2:15">
      <c r="B253" s="117"/>
      <c r="C253" s="117"/>
      <c r="D253" s="11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2:15">
      <c r="B254" s="117"/>
      <c r="C254" s="117"/>
      <c r="D254" s="11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2:15">
      <c r="B255" s="117"/>
      <c r="C255" s="117"/>
      <c r="D255" s="11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2:15">
      <c r="B256" s="117"/>
      <c r="C256" s="117"/>
      <c r="D256" s="11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2:15">
      <c r="B257" s="117"/>
      <c r="C257" s="117"/>
      <c r="D257" s="11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2:15">
      <c r="B258" s="117"/>
      <c r="C258" s="117"/>
      <c r="D258" s="11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2:15">
      <c r="B259" s="117"/>
      <c r="C259" s="117"/>
      <c r="D259" s="11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2:15">
      <c r="B260" s="117"/>
      <c r="C260" s="117"/>
      <c r="D260" s="11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7"/>
      <c r="D261" s="11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7"/>
      <c r="D262" s="11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7"/>
      <c r="C263" s="117"/>
      <c r="D263" s="11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7"/>
      <c r="C264" s="117"/>
      <c r="D264" s="11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7"/>
      <c r="C265" s="117"/>
      <c r="D265" s="11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7"/>
      <c r="C266" s="117"/>
      <c r="D266" s="11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7"/>
      <c r="C267" s="117"/>
      <c r="D267" s="11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7"/>
      <c r="D268" s="11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7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7"/>
      <c r="D270" s="11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7"/>
      <c r="D271" s="117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17"/>
      <c r="C272" s="117"/>
      <c r="D272" s="11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28"/>
      <c r="C273" s="117"/>
      <c r="D273" s="11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28"/>
      <c r="C274" s="117"/>
      <c r="D274" s="11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29"/>
      <c r="C275" s="117"/>
      <c r="D275" s="11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7"/>
      <c r="D276" s="11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7"/>
      <c r="D277" s="11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7"/>
      <c r="D278" s="11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7"/>
      <c r="D279" s="11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7"/>
      <c r="D280" s="11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7"/>
      <c r="D281" s="11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7"/>
      <c r="D282" s="11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7"/>
      <c r="D283" s="11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7"/>
      <c r="D284" s="11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7"/>
      <c r="D285" s="11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7"/>
      <c r="D286" s="11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7"/>
      <c r="D287" s="11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7"/>
      <c r="D288" s="11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7"/>
      <c r="D289" s="11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7"/>
      <c r="D290" s="11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7"/>
      <c r="D291" s="117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7"/>
      <c r="D292" s="11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17"/>
      <c r="C293" s="117"/>
      <c r="D293" s="11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28"/>
      <c r="C294" s="117"/>
      <c r="D294" s="11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28"/>
      <c r="C295" s="117"/>
      <c r="D295" s="11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29"/>
      <c r="C296" s="117"/>
      <c r="D296" s="11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7"/>
      <c r="D297" s="11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7"/>
      <c r="D298" s="11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7"/>
      <c r="D299" s="11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7"/>
      <c r="D300" s="11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7"/>
      <c r="C301" s="117"/>
      <c r="D301" s="11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7"/>
      <c r="C303" s="117"/>
      <c r="D303" s="11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7"/>
      <c r="C304" s="117"/>
      <c r="D304" s="11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7"/>
      <c r="C305" s="117"/>
      <c r="D305" s="11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7"/>
      <c r="C306" s="117"/>
      <c r="D306" s="11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7"/>
      <c r="D307" s="11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7"/>
      <c r="D308" s="11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7"/>
      <c r="D309" s="11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7"/>
      <c r="D310" s="11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7"/>
      <c r="D311" s="11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7"/>
      <c r="D312" s="11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7"/>
      <c r="D313" s="11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7"/>
      <c r="D314" s="11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7"/>
      <c r="D315" s="11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7"/>
      <c r="D316" s="11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7"/>
      <c r="D317" s="11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7"/>
      <c r="D318" s="11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7"/>
      <c r="D319" s="11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7"/>
      <c r="D320" s="11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7"/>
      <c r="D321" s="11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7"/>
      <c r="D322" s="117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7"/>
      <c r="D323" s="11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7"/>
      <c r="D324" s="11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17"/>
      <c r="C325" s="117"/>
      <c r="D325" s="11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17"/>
      <c r="C326" s="117"/>
      <c r="D326" s="11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17"/>
      <c r="C327" s="117"/>
      <c r="D327" s="11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17"/>
      <c r="C360" s="117"/>
      <c r="D360" s="11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28"/>
      <c r="C361" s="117"/>
      <c r="D361" s="11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28"/>
      <c r="C362" s="117"/>
      <c r="D362" s="11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29"/>
      <c r="C363" s="117"/>
      <c r="D363" s="117"/>
      <c r="E363" s="117"/>
      <c r="F363" s="117"/>
      <c r="G363" s="117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7"/>
      <c r="F364" s="117"/>
      <c r="G364" s="117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7"/>
      <c r="F365" s="117"/>
      <c r="G365" s="117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7"/>
      <c r="F366" s="117"/>
      <c r="G366" s="117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7"/>
      <c r="F367" s="117"/>
      <c r="G367" s="117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7"/>
      <c r="F368" s="117"/>
      <c r="G368" s="117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7"/>
      <c r="F369" s="117"/>
      <c r="G369" s="117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7"/>
      <c r="F370" s="117"/>
      <c r="G370" s="117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7"/>
      <c r="F371" s="117"/>
      <c r="G371" s="117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7"/>
      <c r="F372" s="117"/>
      <c r="G372" s="117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7"/>
      <c r="F373" s="117"/>
      <c r="G373" s="117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7"/>
      <c r="F374" s="117"/>
      <c r="G374" s="117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7"/>
      <c r="F375" s="117"/>
      <c r="G375" s="117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7"/>
      <c r="F376" s="117"/>
      <c r="G376" s="117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7"/>
      <c r="F377" s="117"/>
      <c r="G377" s="117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7"/>
      <c r="F378" s="117"/>
      <c r="G378" s="117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7"/>
      <c r="F379" s="117"/>
      <c r="G379" s="117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7"/>
      <c r="F380" s="117"/>
      <c r="G380" s="117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7"/>
      <c r="F381" s="117"/>
      <c r="G381" s="117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7"/>
      <c r="F382" s="117"/>
      <c r="G382" s="117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7"/>
      <c r="F383" s="117"/>
      <c r="G383" s="117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7"/>
      <c r="F384" s="117"/>
      <c r="G384" s="117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7"/>
      <c r="F385" s="117"/>
      <c r="G385" s="117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7"/>
      <c r="F386" s="117"/>
      <c r="G386" s="117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7"/>
      <c r="F387" s="117"/>
      <c r="G387" s="117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7"/>
      <c r="F388" s="117"/>
      <c r="G388" s="117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7"/>
      <c r="F389" s="117"/>
      <c r="G389" s="117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7"/>
      <c r="F390" s="117"/>
      <c r="G390" s="117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7"/>
      <c r="F391" s="117"/>
      <c r="G391" s="117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7"/>
      <c r="F392" s="117"/>
      <c r="G392" s="117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7"/>
      <c r="F393" s="117"/>
      <c r="G393" s="117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7"/>
      <c r="F394" s="117"/>
      <c r="G394" s="117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7"/>
      <c r="F395" s="117"/>
      <c r="G395" s="117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7"/>
      <c r="F396" s="117"/>
      <c r="G396" s="117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7"/>
      <c r="F397" s="117"/>
      <c r="G397" s="117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7"/>
      <c r="F398" s="117"/>
      <c r="G398" s="117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7"/>
      <c r="F399" s="117"/>
      <c r="G399" s="117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7"/>
      <c r="F400" s="117"/>
      <c r="G400" s="117"/>
      <c r="H400" s="118"/>
      <c r="I400" s="118"/>
      <c r="J400" s="118"/>
      <c r="K400" s="118"/>
      <c r="L400" s="118"/>
      <c r="M400" s="118"/>
      <c r="N400" s="118"/>
      <c r="O400" s="118"/>
    </row>
    <row r="401" spans="2:15">
      <c r="B401" s="117"/>
      <c r="C401" s="117"/>
      <c r="D401" s="117"/>
      <c r="E401" s="117"/>
      <c r="F401" s="117"/>
      <c r="G401" s="117"/>
      <c r="H401" s="118"/>
      <c r="I401" s="118"/>
      <c r="J401" s="118"/>
      <c r="K401" s="118"/>
      <c r="L401" s="118"/>
      <c r="M401" s="118"/>
      <c r="N401" s="118"/>
      <c r="O401" s="118"/>
    </row>
    <row r="402" spans="2:15">
      <c r="B402" s="117"/>
      <c r="C402" s="117"/>
      <c r="D402" s="117"/>
      <c r="E402" s="117"/>
      <c r="F402" s="117"/>
      <c r="G402" s="117"/>
      <c r="H402" s="118"/>
      <c r="I402" s="118"/>
      <c r="J402" s="118"/>
      <c r="K402" s="118"/>
      <c r="L402" s="118"/>
      <c r="M402" s="118"/>
      <c r="N402" s="118"/>
      <c r="O402" s="118"/>
    </row>
    <row r="403" spans="2:15">
      <c r="B403" s="117"/>
      <c r="C403" s="117"/>
      <c r="D403" s="117"/>
      <c r="E403" s="117"/>
      <c r="F403" s="117"/>
      <c r="G403" s="117"/>
      <c r="H403" s="118"/>
      <c r="I403" s="118"/>
      <c r="J403" s="118"/>
      <c r="K403" s="118"/>
      <c r="L403" s="118"/>
      <c r="M403" s="118"/>
      <c r="N403" s="118"/>
      <c r="O403" s="118"/>
    </row>
    <row r="404" spans="2:15">
      <c r="B404" s="117"/>
      <c r="C404" s="117"/>
      <c r="D404" s="117"/>
      <c r="E404" s="117"/>
      <c r="F404" s="117"/>
      <c r="G404" s="117"/>
      <c r="H404" s="118"/>
      <c r="I404" s="118"/>
      <c r="J404" s="118"/>
      <c r="K404" s="118"/>
      <c r="L404" s="118"/>
      <c r="M404" s="118"/>
      <c r="N404" s="118"/>
      <c r="O404" s="118"/>
    </row>
    <row r="405" spans="2:15">
      <c r="B405" s="117"/>
      <c r="C405" s="117"/>
      <c r="D405" s="117"/>
      <c r="E405" s="117"/>
      <c r="F405" s="117"/>
      <c r="G405" s="117"/>
      <c r="H405" s="118"/>
      <c r="I405" s="118"/>
      <c r="J405" s="118"/>
      <c r="K405" s="118"/>
      <c r="L405" s="118"/>
      <c r="M405" s="118"/>
      <c r="N405" s="118"/>
      <c r="O405" s="118"/>
    </row>
    <row r="406" spans="2:15">
      <c r="B406" s="117"/>
      <c r="C406" s="117"/>
      <c r="D406" s="117"/>
      <c r="E406" s="117"/>
      <c r="F406" s="117"/>
      <c r="G406" s="117"/>
      <c r="H406" s="118"/>
      <c r="I406" s="118"/>
      <c r="J406" s="118"/>
      <c r="K406" s="118"/>
      <c r="L406" s="118"/>
      <c r="M406" s="118"/>
      <c r="N406" s="118"/>
      <c r="O406" s="118"/>
    </row>
    <row r="407" spans="2:15">
      <c r="B407" s="117"/>
      <c r="C407" s="117"/>
      <c r="D407" s="117"/>
      <c r="E407" s="117"/>
      <c r="F407" s="117"/>
      <c r="G407" s="117"/>
      <c r="H407" s="118"/>
      <c r="I407" s="118"/>
      <c r="J407" s="118"/>
      <c r="K407" s="118"/>
      <c r="L407" s="118"/>
      <c r="M407" s="118"/>
      <c r="N407" s="118"/>
      <c r="O407" s="118"/>
    </row>
    <row r="408" spans="2:15">
      <c r="B408" s="117"/>
      <c r="C408" s="117"/>
      <c r="D408" s="117"/>
      <c r="E408" s="117"/>
      <c r="F408" s="117"/>
      <c r="G408" s="117"/>
      <c r="H408" s="118"/>
      <c r="I408" s="118"/>
      <c r="J408" s="118"/>
      <c r="K408" s="118"/>
      <c r="L408" s="118"/>
      <c r="M408" s="118"/>
      <c r="N408" s="118"/>
      <c r="O408" s="118"/>
    </row>
    <row r="409" spans="2:15">
      <c r="B409" s="117"/>
      <c r="C409" s="117"/>
      <c r="D409" s="117"/>
      <c r="E409" s="117"/>
      <c r="F409" s="117"/>
      <c r="G409" s="117"/>
      <c r="H409" s="118"/>
      <c r="I409" s="118"/>
      <c r="J409" s="118"/>
      <c r="K409" s="118"/>
      <c r="L409" s="118"/>
      <c r="M409" s="118"/>
      <c r="N409" s="118"/>
      <c r="O409" s="118"/>
    </row>
    <row r="410" spans="2:15">
      <c r="B410" s="117"/>
      <c r="C410" s="117"/>
      <c r="D410" s="117"/>
      <c r="E410" s="117"/>
      <c r="F410" s="117"/>
      <c r="G410" s="117"/>
      <c r="H410" s="118"/>
      <c r="I410" s="118"/>
      <c r="J410" s="118"/>
      <c r="K410" s="118"/>
      <c r="L410" s="118"/>
      <c r="M410" s="118"/>
      <c r="N410" s="118"/>
      <c r="O410" s="118"/>
    </row>
    <row r="411" spans="2:15">
      <c r="B411" s="117"/>
      <c r="C411" s="117"/>
      <c r="D411" s="117"/>
      <c r="E411" s="117"/>
      <c r="F411" s="117"/>
      <c r="G411" s="117"/>
      <c r="H411" s="118"/>
      <c r="I411" s="118"/>
      <c r="J411" s="118"/>
      <c r="K411" s="118"/>
      <c r="L411" s="118"/>
      <c r="M411" s="118"/>
      <c r="N411" s="118"/>
      <c r="O411" s="118"/>
    </row>
    <row r="412" spans="2:15">
      <c r="B412" s="117"/>
      <c r="C412" s="117"/>
      <c r="D412" s="117"/>
      <c r="E412" s="117"/>
      <c r="F412" s="117"/>
      <c r="G412" s="117"/>
      <c r="H412" s="118"/>
      <c r="I412" s="118"/>
      <c r="J412" s="118"/>
      <c r="K412" s="118"/>
      <c r="L412" s="118"/>
      <c r="M412" s="118"/>
      <c r="N412" s="118"/>
      <c r="O412" s="118"/>
    </row>
    <row r="413" spans="2:15">
      <c r="B413" s="117"/>
      <c r="C413" s="117"/>
      <c r="D413" s="117"/>
      <c r="E413" s="117"/>
      <c r="F413" s="117"/>
      <c r="G413" s="117"/>
      <c r="H413" s="118"/>
      <c r="I413" s="118"/>
      <c r="J413" s="118"/>
      <c r="K413" s="118"/>
      <c r="L413" s="118"/>
      <c r="M413" s="118"/>
      <c r="N413" s="118"/>
      <c r="O413" s="118"/>
    </row>
    <row r="414" spans="2:15">
      <c r="B414" s="117"/>
      <c r="C414" s="117"/>
      <c r="D414" s="117"/>
      <c r="E414" s="117"/>
      <c r="F414" s="117"/>
      <c r="G414" s="117"/>
      <c r="H414" s="118"/>
      <c r="I414" s="118"/>
      <c r="J414" s="118"/>
      <c r="K414" s="118"/>
      <c r="L414" s="118"/>
      <c r="M414" s="118"/>
      <c r="N414" s="118"/>
      <c r="O414" s="118"/>
    </row>
    <row r="415" spans="2:15">
      <c r="B415" s="117"/>
      <c r="C415" s="117"/>
      <c r="D415" s="117"/>
      <c r="E415" s="117"/>
      <c r="F415" s="117"/>
      <c r="G415" s="117"/>
      <c r="H415" s="118"/>
      <c r="I415" s="118"/>
      <c r="J415" s="118"/>
      <c r="K415" s="118"/>
      <c r="L415" s="118"/>
      <c r="M415" s="118"/>
      <c r="N415" s="118"/>
      <c r="O415" s="118"/>
    </row>
    <row r="416" spans="2:15">
      <c r="B416" s="117"/>
      <c r="C416" s="117"/>
      <c r="D416" s="117"/>
      <c r="E416" s="117"/>
      <c r="F416" s="117"/>
      <c r="G416" s="117"/>
      <c r="H416" s="118"/>
      <c r="I416" s="118"/>
      <c r="J416" s="118"/>
      <c r="K416" s="118"/>
      <c r="L416" s="118"/>
      <c r="M416" s="118"/>
      <c r="N416" s="118"/>
      <c r="O416" s="118"/>
    </row>
    <row r="417" spans="2:15">
      <c r="B417" s="117"/>
      <c r="C417" s="117"/>
      <c r="D417" s="117"/>
      <c r="E417" s="117"/>
      <c r="F417" s="117"/>
      <c r="G417" s="117"/>
      <c r="H417" s="118"/>
      <c r="I417" s="118"/>
      <c r="J417" s="118"/>
      <c r="K417" s="118"/>
      <c r="L417" s="118"/>
      <c r="M417" s="118"/>
      <c r="N417" s="118"/>
      <c r="O417" s="118"/>
    </row>
    <row r="418" spans="2:15">
      <c r="B418" s="117"/>
      <c r="C418" s="117"/>
      <c r="D418" s="117"/>
      <c r="E418" s="117"/>
      <c r="F418" s="117"/>
      <c r="G418" s="117"/>
      <c r="H418" s="118"/>
      <c r="I418" s="118"/>
      <c r="J418" s="118"/>
      <c r="K418" s="118"/>
      <c r="L418" s="118"/>
      <c r="M418" s="118"/>
      <c r="N418" s="118"/>
      <c r="O418" s="118"/>
    </row>
    <row r="419" spans="2:15">
      <c r="B419" s="117"/>
      <c r="C419" s="117"/>
      <c r="D419" s="117"/>
      <c r="E419" s="117"/>
      <c r="F419" s="117"/>
      <c r="G419" s="117"/>
      <c r="H419" s="118"/>
      <c r="I419" s="118"/>
      <c r="J419" s="118"/>
      <c r="K419" s="118"/>
      <c r="L419" s="118"/>
      <c r="M419" s="118"/>
      <c r="N419" s="118"/>
      <c r="O419" s="118"/>
    </row>
    <row r="420" spans="2:15">
      <c r="B420" s="117"/>
      <c r="C420" s="117"/>
      <c r="D420" s="117"/>
      <c r="E420" s="117"/>
      <c r="F420" s="117"/>
      <c r="G420" s="117"/>
      <c r="H420" s="118"/>
      <c r="I420" s="118"/>
      <c r="J420" s="118"/>
      <c r="K420" s="118"/>
      <c r="L420" s="118"/>
      <c r="M420" s="118"/>
      <c r="N420" s="118"/>
      <c r="O420" s="118"/>
    </row>
    <row r="421" spans="2:15">
      <c r="B421" s="117"/>
      <c r="C421" s="117"/>
      <c r="D421" s="117"/>
      <c r="E421" s="117"/>
      <c r="F421" s="117"/>
      <c r="G421" s="117"/>
      <c r="H421" s="118"/>
      <c r="I421" s="118"/>
      <c r="J421" s="118"/>
      <c r="K421" s="118"/>
      <c r="L421" s="118"/>
      <c r="M421" s="118"/>
      <c r="N421" s="118"/>
      <c r="O421" s="118"/>
    </row>
    <row r="422" spans="2:15">
      <c r="B422" s="117"/>
      <c r="C422" s="117"/>
      <c r="D422" s="117"/>
      <c r="E422" s="117"/>
      <c r="F422" s="117"/>
      <c r="G422" s="117"/>
      <c r="H422" s="118"/>
      <c r="I422" s="118"/>
      <c r="J422" s="118"/>
      <c r="K422" s="118"/>
      <c r="L422" s="118"/>
      <c r="M422" s="118"/>
      <c r="N422" s="118"/>
      <c r="O422" s="118"/>
    </row>
    <row r="423" spans="2:15">
      <c r="B423" s="117"/>
      <c r="C423" s="117"/>
      <c r="D423" s="117"/>
      <c r="E423" s="117"/>
      <c r="F423" s="117"/>
      <c r="G423" s="117"/>
      <c r="H423" s="118"/>
      <c r="I423" s="118"/>
      <c r="J423" s="118"/>
      <c r="K423" s="118"/>
      <c r="L423" s="118"/>
      <c r="M423" s="118"/>
      <c r="N423" s="118"/>
      <c r="O423" s="118"/>
    </row>
    <row r="424" spans="2:15">
      <c r="B424" s="117"/>
      <c r="C424" s="117"/>
      <c r="D424" s="117"/>
      <c r="E424" s="117"/>
      <c r="F424" s="117"/>
      <c r="G424" s="117"/>
      <c r="H424" s="118"/>
      <c r="I424" s="118"/>
      <c r="J424" s="118"/>
      <c r="K424" s="118"/>
      <c r="L424" s="118"/>
      <c r="M424" s="118"/>
      <c r="N424" s="118"/>
      <c r="O424" s="118"/>
    </row>
    <row r="425" spans="2:15">
      <c r="B425" s="117"/>
      <c r="C425" s="117"/>
      <c r="D425" s="117"/>
      <c r="E425" s="117"/>
      <c r="F425" s="117"/>
      <c r="G425" s="117"/>
      <c r="H425" s="118"/>
      <c r="I425" s="118"/>
      <c r="J425" s="118"/>
      <c r="K425" s="118"/>
      <c r="L425" s="118"/>
      <c r="M425" s="118"/>
      <c r="N425" s="118"/>
      <c r="O425" s="118"/>
    </row>
    <row r="426" spans="2:15">
      <c r="B426" s="117"/>
      <c r="C426" s="117"/>
      <c r="D426" s="117"/>
      <c r="E426" s="117"/>
      <c r="F426" s="117"/>
      <c r="G426" s="117"/>
      <c r="H426" s="118"/>
      <c r="I426" s="118"/>
      <c r="J426" s="118"/>
      <c r="K426" s="118"/>
      <c r="L426" s="118"/>
      <c r="M426" s="118"/>
      <c r="N426" s="118"/>
      <c r="O426" s="118"/>
    </row>
    <row r="427" spans="2:15">
      <c r="B427" s="117"/>
      <c r="C427" s="117"/>
      <c r="D427" s="117"/>
      <c r="E427" s="117"/>
      <c r="F427" s="117"/>
      <c r="G427" s="117"/>
      <c r="H427" s="118"/>
      <c r="I427" s="118"/>
      <c r="J427" s="118"/>
      <c r="K427" s="118"/>
      <c r="L427" s="118"/>
      <c r="M427" s="118"/>
      <c r="N427" s="118"/>
      <c r="O427" s="118"/>
    </row>
    <row r="428" spans="2:15">
      <c r="B428" s="117"/>
      <c r="C428" s="117"/>
      <c r="D428" s="117"/>
      <c r="E428" s="117"/>
      <c r="F428" s="117"/>
      <c r="G428" s="117"/>
      <c r="H428" s="118"/>
      <c r="I428" s="118"/>
      <c r="J428" s="118"/>
      <c r="K428" s="118"/>
      <c r="L428" s="118"/>
      <c r="M428" s="118"/>
      <c r="N428" s="118"/>
      <c r="O428" s="118"/>
    </row>
    <row r="429" spans="2:15">
      <c r="B429" s="117"/>
      <c r="C429" s="117"/>
      <c r="D429" s="117"/>
      <c r="E429" s="117"/>
      <c r="F429" s="117"/>
      <c r="G429" s="117"/>
      <c r="H429" s="118"/>
      <c r="I429" s="118"/>
      <c r="J429" s="118"/>
      <c r="K429" s="118"/>
      <c r="L429" s="118"/>
      <c r="M429" s="118"/>
      <c r="N429" s="118"/>
      <c r="O429" s="118"/>
    </row>
    <row r="430" spans="2:15">
      <c r="B430" s="117"/>
      <c r="C430" s="117"/>
      <c r="D430" s="117"/>
      <c r="E430" s="117"/>
      <c r="F430" s="117"/>
      <c r="G430" s="117"/>
      <c r="H430" s="118"/>
      <c r="I430" s="118"/>
      <c r="J430" s="118"/>
      <c r="K430" s="118"/>
      <c r="L430" s="118"/>
      <c r="M430" s="118"/>
      <c r="N430" s="118"/>
      <c r="O430" s="118"/>
    </row>
    <row r="431" spans="2:15">
      <c r="B431" s="117"/>
      <c r="C431" s="117"/>
      <c r="D431" s="117"/>
      <c r="E431" s="117"/>
      <c r="F431" s="117"/>
      <c r="G431" s="117"/>
      <c r="H431" s="118"/>
      <c r="I431" s="118"/>
      <c r="J431" s="118"/>
      <c r="K431" s="118"/>
      <c r="L431" s="118"/>
      <c r="M431" s="118"/>
      <c r="N431" s="118"/>
      <c r="O431" s="118"/>
    </row>
    <row r="432" spans="2:15">
      <c r="B432" s="117"/>
      <c r="C432" s="117"/>
      <c r="D432" s="117"/>
      <c r="E432" s="117"/>
      <c r="F432" s="117"/>
      <c r="G432" s="117"/>
      <c r="H432" s="118"/>
      <c r="I432" s="118"/>
      <c r="J432" s="118"/>
      <c r="K432" s="118"/>
      <c r="L432" s="118"/>
      <c r="M432" s="118"/>
      <c r="N432" s="118"/>
      <c r="O432" s="118"/>
    </row>
    <row r="433" spans="2:15">
      <c r="B433" s="117"/>
      <c r="C433" s="117"/>
      <c r="D433" s="117"/>
      <c r="E433" s="117"/>
      <c r="F433" s="117"/>
      <c r="G433" s="117"/>
      <c r="H433" s="118"/>
      <c r="I433" s="118"/>
      <c r="J433" s="118"/>
      <c r="K433" s="118"/>
      <c r="L433" s="118"/>
      <c r="M433" s="118"/>
      <c r="N433" s="118"/>
      <c r="O433" s="118"/>
    </row>
    <row r="434" spans="2:15">
      <c r="B434" s="117"/>
      <c r="C434" s="117"/>
      <c r="D434" s="117"/>
      <c r="E434" s="117"/>
      <c r="F434" s="117"/>
      <c r="G434" s="117"/>
      <c r="H434" s="118"/>
      <c r="I434" s="118"/>
      <c r="J434" s="118"/>
      <c r="K434" s="118"/>
      <c r="L434" s="118"/>
      <c r="M434" s="118"/>
      <c r="N434" s="118"/>
      <c r="O434" s="118"/>
    </row>
    <row r="435" spans="2:15">
      <c r="B435" s="117"/>
      <c r="C435" s="117"/>
      <c r="D435" s="117"/>
      <c r="E435" s="117"/>
      <c r="F435" s="117"/>
      <c r="G435" s="117"/>
      <c r="H435" s="118"/>
      <c r="I435" s="118"/>
      <c r="J435" s="118"/>
      <c r="K435" s="118"/>
      <c r="L435" s="118"/>
      <c r="M435" s="118"/>
      <c r="N435" s="118"/>
      <c r="O435" s="118"/>
    </row>
    <row r="436" spans="2:15">
      <c r="B436" s="117"/>
      <c r="C436" s="117"/>
      <c r="D436" s="117"/>
      <c r="E436" s="117"/>
      <c r="F436" s="117"/>
      <c r="G436" s="117"/>
      <c r="H436" s="118"/>
      <c r="I436" s="118"/>
      <c r="J436" s="118"/>
      <c r="K436" s="118"/>
      <c r="L436" s="118"/>
      <c r="M436" s="118"/>
      <c r="N436" s="118"/>
      <c r="O436" s="118"/>
    </row>
    <row r="437" spans="2:15">
      <c r="B437" s="117"/>
      <c r="C437" s="117"/>
      <c r="D437" s="117"/>
      <c r="E437" s="117"/>
      <c r="F437" s="117"/>
      <c r="G437" s="117"/>
      <c r="H437" s="118"/>
      <c r="I437" s="118"/>
      <c r="J437" s="118"/>
      <c r="K437" s="118"/>
      <c r="L437" s="118"/>
      <c r="M437" s="118"/>
      <c r="N437" s="118"/>
      <c r="O437" s="118"/>
    </row>
    <row r="438" spans="2:15">
      <c r="B438" s="117"/>
      <c r="C438" s="117"/>
      <c r="D438" s="117"/>
      <c r="E438" s="117"/>
      <c r="F438" s="117"/>
      <c r="G438" s="117"/>
      <c r="H438" s="118"/>
      <c r="I438" s="118"/>
      <c r="J438" s="118"/>
      <c r="K438" s="118"/>
      <c r="L438" s="118"/>
      <c r="M438" s="118"/>
      <c r="N438" s="118"/>
      <c r="O438" s="118"/>
    </row>
    <row r="439" spans="2:15">
      <c r="B439" s="117"/>
      <c r="C439" s="117"/>
      <c r="D439" s="117"/>
      <c r="E439" s="117"/>
      <c r="F439" s="117"/>
      <c r="G439" s="117"/>
      <c r="H439" s="118"/>
      <c r="I439" s="118"/>
      <c r="J439" s="118"/>
      <c r="K439" s="118"/>
      <c r="L439" s="118"/>
      <c r="M439" s="118"/>
      <c r="N439" s="118"/>
      <c r="O439" s="118"/>
    </row>
    <row r="440" spans="2:15">
      <c r="B440" s="117"/>
      <c r="C440" s="117"/>
      <c r="D440" s="117"/>
      <c r="E440" s="117"/>
      <c r="F440" s="117"/>
      <c r="G440" s="117"/>
      <c r="H440" s="118"/>
      <c r="I440" s="118"/>
      <c r="J440" s="118"/>
      <c r="K440" s="118"/>
      <c r="L440" s="118"/>
      <c r="M440" s="118"/>
      <c r="N440" s="118"/>
      <c r="O440" s="118"/>
    </row>
    <row r="441" spans="2:15">
      <c r="B441" s="117"/>
      <c r="C441" s="117"/>
      <c r="D441" s="117"/>
      <c r="E441" s="117"/>
      <c r="F441" s="117"/>
      <c r="G441" s="117"/>
      <c r="H441" s="118"/>
      <c r="I441" s="118"/>
      <c r="J441" s="118"/>
      <c r="K441" s="118"/>
      <c r="L441" s="118"/>
      <c r="M441" s="118"/>
      <c r="N441" s="118"/>
      <c r="O441" s="118"/>
    </row>
    <row r="442" spans="2:15">
      <c r="B442" s="117"/>
      <c r="C442" s="117"/>
      <c r="D442" s="117"/>
      <c r="E442" s="117"/>
      <c r="F442" s="117"/>
      <c r="G442" s="117"/>
      <c r="H442" s="118"/>
      <c r="I442" s="118"/>
      <c r="J442" s="118"/>
      <c r="K442" s="118"/>
      <c r="L442" s="118"/>
      <c r="M442" s="118"/>
      <c r="N442" s="118"/>
      <c r="O442" s="118"/>
    </row>
    <row r="443" spans="2:15">
      <c r="B443" s="117"/>
      <c r="C443" s="117"/>
      <c r="D443" s="117"/>
      <c r="E443" s="117"/>
      <c r="F443" s="117"/>
      <c r="G443" s="117"/>
      <c r="H443" s="118"/>
      <c r="I443" s="118"/>
      <c r="J443" s="118"/>
      <c r="K443" s="118"/>
      <c r="L443" s="118"/>
      <c r="M443" s="118"/>
      <c r="N443" s="118"/>
      <c r="O443" s="118"/>
    </row>
    <row r="444" spans="2:15">
      <c r="B444" s="117"/>
      <c r="C444" s="117"/>
      <c r="D444" s="117"/>
      <c r="E444" s="117"/>
      <c r="F444" s="117"/>
      <c r="G444" s="117"/>
      <c r="H444" s="118"/>
      <c r="I444" s="118"/>
      <c r="J444" s="118"/>
      <c r="K444" s="118"/>
      <c r="L444" s="118"/>
      <c r="M444" s="118"/>
      <c r="N444" s="118"/>
      <c r="O444" s="118"/>
    </row>
    <row r="445" spans="2:15">
      <c r="B445" s="117"/>
      <c r="C445" s="117"/>
      <c r="D445" s="117"/>
      <c r="E445" s="117"/>
      <c r="F445" s="117"/>
      <c r="G445" s="117"/>
      <c r="H445" s="118"/>
      <c r="I445" s="118"/>
      <c r="J445" s="118"/>
      <c r="K445" s="118"/>
      <c r="L445" s="118"/>
      <c r="M445" s="118"/>
      <c r="N445" s="118"/>
      <c r="O445" s="118"/>
    </row>
    <row r="446" spans="2:15">
      <c r="B446" s="117"/>
      <c r="C446" s="117"/>
      <c r="D446" s="117"/>
      <c r="E446" s="117"/>
      <c r="F446" s="117"/>
      <c r="G446" s="117"/>
      <c r="H446" s="118"/>
      <c r="I446" s="118"/>
      <c r="J446" s="118"/>
      <c r="K446" s="118"/>
      <c r="L446" s="118"/>
      <c r="M446" s="118"/>
      <c r="N446" s="118"/>
      <c r="O446" s="118"/>
    </row>
    <row r="447" spans="2:15">
      <c r="B447" s="117"/>
      <c r="C447" s="117"/>
      <c r="D447" s="117"/>
      <c r="E447" s="117"/>
      <c r="F447" s="117"/>
      <c r="G447" s="117"/>
      <c r="H447" s="118"/>
      <c r="I447" s="118"/>
      <c r="J447" s="118"/>
      <c r="K447" s="118"/>
      <c r="L447" s="118"/>
      <c r="M447" s="118"/>
      <c r="N447" s="118"/>
      <c r="O447" s="118"/>
    </row>
    <row r="448" spans="2:15">
      <c r="B448" s="117"/>
      <c r="C448" s="117"/>
      <c r="D448" s="117"/>
      <c r="E448" s="117"/>
      <c r="F448" s="117"/>
      <c r="G448" s="117"/>
      <c r="H448" s="118"/>
      <c r="I448" s="118"/>
      <c r="J448" s="118"/>
      <c r="K448" s="118"/>
      <c r="L448" s="118"/>
      <c r="M448" s="118"/>
      <c r="N448" s="118"/>
      <c r="O448" s="118"/>
    </row>
    <row r="449" spans="2:15">
      <c r="B449" s="117"/>
      <c r="C449" s="117"/>
      <c r="D449" s="117"/>
      <c r="E449" s="117"/>
      <c r="F449" s="117"/>
      <c r="G449" s="117"/>
      <c r="H449" s="118"/>
      <c r="I449" s="118"/>
      <c r="J449" s="118"/>
      <c r="K449" s="118"/>
      <c r="L449" s="118"/>
      <c r="M449" s="118"/>
      <c r="N449" s="118"/>
      <c r="O449" s="118"/>
    </row>
    <row r="450" spans="2:15">
      <c r="B450" s="117"/>
      <c r="C450" s="117"/>
      <c r="D450" s="117"/>
      <c r="E450" s="117"/>
      <c r="F450" s="117"/>
      <c r="G450" s="117"/>
      <c r="H450" s="118"/>
      <c r="I450" s="118"/>
      <c r="J450" s="118"/>
      <c r="K450" s="118"/>
      <c r="L450" s="118"/>
      <c r="M450" s="118"/>
      <c r="N450" s="118"/>
      <c r="O450" s="118"/>
    </row>
    <row r="451" spans="2:15">
      <c r="B451" s="117"/>
      <c r="C451" s="117"/>
      <c r="D451" s="117"/>
      <c r="E451" s="117"/>
      <c r="F451" s="117"/>
      <c r="G451" s="117"/>
      <c r="H451" s="118"/>
      <c r="I451" s="118"/>
      <c r="J451" s="118"/>
      <c r="K451" s="118"/>
      <c r="L451" s="118"/>
      <c r="M451" s="118"/>
      <c r="N451" s="118"/>
      <c r="O451" s="118"/>
    </row>
    <row r="452" spans="2:15">
      <c r="B452" s="117"/>
      <c r="C452" s="117"/>
      <c r="D452" s="117"/>
      <c r="E452" s="117"/>
      <c r="F452" s="117"/>
      <c r="G452" s="117"/>
      <c r="H452" s="118"/>
      <c r="I452" s="118"/>
      <c r="J452" s="118"/>
      <c r="K452" s="118"/>
      <c r="L452" s="118"/>
      <c r="M452" s="118"/>
      <c r="N452" s="118"/>
      <c r="O452" s="118"/>
    </row>
    <row r="453" spans="2:15">
      <c r="B453" s="117"/>
      <c r="C453" s="117"/>
      <c r="D453" s="117"/>
      <c r="E453" s="117"/>
      <c r="F453" s="117"/>
      <c r="G453" s="117"/>
      <c r="H453" s="118"/>
      <c r="I453" s="118"/>
      <c r="J453" s="118"/>
      <c r="K453" s="118"/>
      <c r="L453" s="118"/>
      <c r="M453" s="118"/>
      <c r="N453" s="118"/>
      <c r="O453" s="118"/>
    </row>
    <row r="454" spans="2:15">
      <c r="B454" s="117"/>
      <c r="C454" s="117"/>
      <c r="D454" s="117"/>
      <c r="E454" s="117"/>
      <c r="F454" s="117"/>
      <c r="G454" s="117"/>
      <c r="H454" s="118"/>
      <c r="I454" s="118"/>
      <c r="J454" s="118"/>
      <c r="K454" s="118"/>
      <c r="L454" s="118"/>
      <c r="M454" s="118"/>
      <c r="N454" s="118"/>
      <c r="O454" s="118"/>
    </row>
    <row r="455" spans="2:15">
      <c r="B455" s="117"/>
      <c r="C455" s="117"/>
      <c r="D455" s="117"/>
      <c r="E455" s="117"/>
      <c r="F455" s="117"/>
      <c r="G455" s="117"/>
      <c r="H455" s="118"/>
      <c r="I455" s="118"/>
      <c r="J455" s="118"/>
      <c r="K455" s="118"/>
      <c r="L455" s="118"/>
      <c r="M455" s="118"/>
      <c r="N455" s="118"/>
      <c r="O455" s="118"/>
    </row>
    <row r="456" spans="2:15">
      <c r="B456" s="117"/>
      <c r="C456" s="117"/>
      <c r="D456" s="117"/>
      <c r="E456" s="117"/>
      <c r="F456" s="117"/>
      <c r="G456" s="117"/>
      <c r="H456" s="118"/>
      <c r="I456" s="118"/>
      <c r="J456" s="118"/>
      <c r="K456" s="118"/>
      <c r="L456" s="118"/>
      <c r="M456" s="118"/>
      <c r="N456" s="118"/>
      <c r="O456" s="118"/>
    </row>
    <row r="457" spans="2:15">
      <c r="B457" s="117"/>
      <c r="C457" s="117"/>
      <c r="D457" s="117"/>
      <c r="E457" s="117"/>
      <c r="F457" s="117"/>
      <c r="G457" s="117"/>
      <c r="H457" s="118"/>
      <c r="I457" s="118"/>
      <c r="J457" s="118"/>
      <c r="K457" s="118"/>
      <c r="L457" s="118"/>
      <c r="M457" s="118"/>
      <c r="N457" s="118"/>
      <c r="O457" s="118"/>
    </row>
    <row r="458" spans="2:15">
      <c r="B458" s="117"/>
      <c r="C458" s="117"/>
      <c r="D458" s="117"/>
      <c r="E458" s="117"/>
      <c r="F458" s="117"/>
      <c r="G458" s="117"/>
      <c r="H458" s="118"/>
      <c r="I458" s="118"/>
      <c r="J458" s="118"/>
      <c r="K458" s="118"/>
      <c r="L458" s="118"/>
      <c r="M458" s="118"/>
      <c r="N458" s="118"/>
      <c r="O458" s="118"/>
    </row>
    <row r="459" spans="2:15">
      <c r="B459" s="117"/>
      <c r="C459" s="117"/>
      <c r="D459" s="117"/>
      <c r="E459" s="117"/>
      <c r="F459" s="117"/>
      <c r="G459" s="117"/>
      <c r="H459" s="118"/>
      <c r="I459" s="118"/>
      <c r="J459" s="118"/>
      <c r="K459" s="118"/>
      <c r="L459" s="118"/>
      <c r="M459" s="118"/>
      <c r="N459" s="118"/>
      <c r="O459" s="118"/>
    </row>
    <row r="460" spans="2:15">
      <c r="B460" s="117"/>
      <c r="C460" s="117"/>
      <c r="D460" s="117"/>
      <c r="E460" s="117"/>
      <c r="F460" s="117"/>
      <c r="G460" s="117"/>
      <c r="H460" s="118"/>
      <c r="I460" s="118"/>
      <c r="J460" s="118"/>
      <c r="K460" s="118"/>
      <c r="L460" s="118"/>
      <c r="M460" s="118"/>
      <c r="N460" s="118"/>
      <c r="O460" s="118"/>
    </row>
    <row r="461" spans="2:15">
      <c r="B461" s="117"/>
      <c r="C461" s="117"/>
      <c r="D461" s="117"/>
      <c r="E461" s="117"/>
      <c r="F461" s="117"/>
      <c r="G461" s="117"/>
      <c r="H461" s="118"/>
      <c r="I461" s="118"/>
      <c r="J461" s="118"/>
      <c r="K461" s="118"/>
      <c r="L461" s="118"/>
      <c r="M461" s="118"/>
      <c r="N461" s="118"/>
      <c r="O461" s="118"/>
    </row>
    <row r="462" spans="2:15">
      <c r="B462" s="117"/>
      <c r="C462" s="117"/>
      <c r="D462" s="117"/>
      <c r="E462" s="117"/>
      <c r="F462" s="117"/>
      <c r="G462" s="117"/>
      <c r="H462" s="118"/>
      <c r="I462" s="118"/>
      <c r="J462" s="118"/>
      <c r="K462" s="118"/>
      <c r="L462" s="118"/>
      <c r="M462" s="118"/>
      <c r="N462" s="118"/>
      <c r="O462" s="118"/>
    </row>
    <row r="463" spans="2:15">
      <c r="B463" s="117"/>
      <c r="C463" s="117"/>
      <c r="D463" s="117"/>
      <c r="E463" s="117"/>
      <c r="F463" s="117"/>
      <c r="G463" s="117"/>
      <c r="H463" s="118"/>
      <c r="I463" s="118"/>
      <c r="J463" s="118"/>
      <c r="K463" s="118"/>
      <c r="L463" s="118"/>
      <c r="M463" s="118"/>
      <c r="N463" s="118"/>
      <c r="O463" s="118"/>
    </row>
    <row r="464" spans="2:15">
      <c r="B464" s="117"/>
      <c r="C464" s="117"/>
      <c r="D464" s="117"/>
      <c r="E464" s="117"/>
      <c r="F464" s="117"/>
      <c r="G464" s="117"/>
      <c r="H464" s="118"/>
      <c r="I464" s="118"/>
      <c r="J464" s="118"/>
      <c r="K464" s="118"/>
      <c r="L464" s="118"/>
      <c r="M464" s="118"/>
      <c r="N464" s="118"/>
      <c r="O464" s="118"/>
    </row>
    <row r="465" spans="2:15">
      <c r="B465" s="117"/>
      <c r="C465" s="117"/>
      <c r="D465" s="117"/>
      <c r="E465" s="117"/>
      <c r="F465" s="117"/>
      <c r="G465" s="117"/>
      <c r="H465" s="118"/>
      <c r="I465" s="118"/>
      <c r="J465" s="118"/>
      <c r="K465" s="118"/>
      <c r="L465" s="118"/>
      <c r="M465" s="118"/>
      <c r="N465" s="118"/>
      <c r="O465" s="118"/>
    </row>
    <row r="466" spans="2:15">
      <c r="B466" s="117"/>
      <c r="C466" s="117"/>
      <c r="D466" s="117"/>
      <c r="E466" s="117"/>
      <c r="F466" s="117"/>
      <c r="G466" s="117"/>
      <c r="H466" s="118"/>
      <c r="I466" s="118"/>
      <c r="J466" s="118"/>
      <c r="K466" s="118"/>
      <c r="L466" s="118"/>
      <c r="M466" s="118"/>
      <c r="N466" s="118"/>
      <c r="O466" s="118"/>
    </row>
    <row r="467" spans="2:15">
      <c r="B467" s="117"/>
      <c r="C467" s="117"/>
      <c r="D467" s="117"/>
      <c r="E467" s="117"/>
      <c r="F467" s="117"/>
      <c r="G467" s="117"/>
      <c r="H467" s="118"/>
      <c r="I467" s="118"/>
      <c r="J467" s="118"/>
      <c r="K467" s="118"/>
      <c r="L467" s="118"/>
      <c r="M467" s="118"/>
      <c r="N467" s="118"/>
      <c r="O467" s="118"/>
    </row>
    <row r="468" spans="2:15">
      <c r="B468" s="117"/>
      <c r="C468" s="117"/>
      <c r="D468" s="117"/>
      <c r="E468" s="117"/>
      <c r="F468" s="117"/>
      <c r="G468" s="117"/>
      <c r="H468" s="118"/>
      <c r="I468" s="118"/>
      <c r="J468" s="118"/>
      <c r="K468" s="118"/>
      <c r="L468" s="118"/>
      <c r="M468" s="118"/>
      <c r="N468" s="118"/>
      <c r="O468" s="118"/>
    </row>
    <row r="469" spans="2:15">
      <c r="B469" s="117"/>
      <c r="C469" s="117"/>
      <c r="D469" s="117"/>
      <c r="E469" s="117"/>
      <c r="F469" s="117"/>
      <c r="G469" s="117"/>
      <c r="H469" s="118"/>
      <c r="I469" s="118"/>
      <c r="J469" s="118"/>
      <c r="K469" s="118"/>
      <c r="L469" s="118"/>
      <c r="M469" s="118"/>
      <c r="N469" s="118"/>
      <c r="O469" s="118"/>
    </row>
    <row r="470" spans="2:15">
      <c r="B470" s="117"/>
      <c r="C470" s="117"/>
      <c r="D470" s="117"/>
      <c r="E470" s="117"/>
      <c r="F470" s="117"/>
      <c r="G470" s="117"/>
      <c r="H470" s="118"/>
      <c r="I470" s="118"/>
      <c r="J470" s="118"/>
      <c r="K470" s="118"/>
      <c r="L470" s="118"/>
      <c r="M470" s="118"/>
      <c r="N470" s="118"/>
      <c r="O470" s="118"/>
    </row>
    <row r="471" spans="2:15">
      <c r="B471" s="117"/>
      <c r="C471" s="117"/>
      <c r="D471" s="117"/>
      <c r="E471" s="117"/>
      <c r="F471" s="117"/>
      <c r="G471" s="117"/>
      <c r="H471" s="118"/>
      <c r="I471" s="118"/>
      <c r="J471" s="118"/>
      <c r="K471" s="118"/>
      <c r="L471" s="118"/>
      <c r="M471" s="118"/>
      <c r="N471" s="118"/>
      <c r="O471" s="118"/>
    </row>
    <row r="472" spans="2:15">
      <c r="B472" s="117"/>
      <c r="C472" s="117"/>
      <c r="D472" s="117"/>
      <c r="E472" s="117"/>
      <c r="F472" s="117"/>
      <c r="G472" s="117"/>
      <c r="H472" s="118"/>
      <c r="I472" s="118"/>
      <c r="J472" s="118"/>
      <c r="K472" s="118"/>
      <c r="L472" s="118"/>
      <c r="M472" s="118"/>
      <c r="N472" s="118"/>
      <c r="O472" s="118"/>
    </row>
    <row r="473" spans="2:15">
      <c r="B473" s="117"/>
      <c r="C473" s="117"/>
      <c r="D473" s="117"/>
      <c r="E473" s="117"/>
      <c r="F473" s="117"/>
      <c r="G473" s="117"/>
      <c r="H473" s="118"/>
      <c r="I473" s="118"/>
      <c r="J473" s="118"/>
      <c r="K473" s="118"/>
      <c r="L473" s="118"/>
      <c r="M473" s="118"/>
      <c r="N473" s="118"/>
      <c r="O473" s="118"/>
    </row>
    <row r="474" spans="2:15">
      <c r="B474" s="117"/>
      <c r="C474" s="117"/>
      <c r="D474" s="117"/>
      <c r="E474" s="117"/>
      <c r="F474" s="117"/>
      <c r="G474" s="117"/>
      <c r="H474" s="118"/>
      <c r="I474" s="118"/>
      <c r="J474" s="118"/>
      <c r="K474" s="118"/>
      <c r="L474" s="118"/>
      <c r="M474" s="118"/>
      <c r="N474" s="118"/>
      <c r="O474" s="118"/>
    </row>
    <row r="475" spans="2:15">
      <c r="B475" s="117"/>
      <c r="C475" s="117"/>
      <c r="D475" s="117"/>
      <c r="E475" s="117"/>
      <c r="F475" s="117"/>
      <c r="G475" s="117"/>
      <c r="H475" s="118"/>
      <c r="I475" s="118"/>
      <c r="J475" s="118"/>
      <c r="K475" s="118"/>
      <c r="L475" s="118"/>
      <c r="M475" s="118"/>
      <c r="N475" s="118"/>
      <c r="O475" s="118"/>
    </row>
    <row r="476" spans="2:15">
      <c r="B476" s="117"/>
      <c r="C476" s="117"/>
      <c r="D476" s="117"/>
      <c r="E476" s="117"/>
      <c r="F476" s="117"/>
      <c r="G476" s="117"/>
      <c r="H476" s="118"/>
      <c r="I476" s="118"/>
      <c r="J476" s="118"/>
      <c r="K476" s="118"/>
      <c r="L476" s="118"/>
      <c r="M476" s="118"/>
      <c r="N476" s="118"/>
      <c r="O476" s="118"/>
    </row>
    <row r="477" spans="2:15">
      <c r="B477" s="117"/>
      <c r="C477" s="117"/>
      <c r="D477" s="117"/>
      <c r="E477" s="117"/>
      <c r="F477" s="117"/>
      <c r="G477" s="117"/>
      <c r="H477" s="118"/>
      <c r="I477" s="118"/>
      <c r="J477" s="118"/>
      <c r="K477" s="118"/>
      <c r="L477" s="118"/>
      <c r="M477" s="118"/>
      <c r="N477" s="118"/>
      <c r="O477" s="118"/>
    </row>
    <row r="478" spans="2:15">
      <c r="B478" s="117"/>
      <c r="C478" s="117"/>
      <c r="D478" s="117"/>
      <c r="E478" s="117"/>
      <c r="F478" s="117"/>
      <c r="G478" s="117"/>
      <c r="H478" s="118"/>
      <c r="I478" s="118"/>
      <c r="J478" s="118"/>
      <c r="K478" s="118"/>
      <c r="L478" s="118"/>
      <c r="M478" s="118"/>
      <c r="N478" s="118"/>
      <c r="O478" s="118"/>
    </row>
    <row r="479" spans="2:15">
      <c r="B479" s="117"/>
      <c r="C479" s="117"/>
      <c r="D479" s="117"/>
      <c r="E479" s="117"/>
      <c r="F479" s="117"/>
      <c r="G479" s="117"/>
      <c r="H479" s="118"/>
      <c r="I479" s="118"/>
      <c r="J479" s="118"/>
      <c r="K479" s="118"/>
      <c r="L479" s="118"/>
      <c r="M479" s="118"/>
      <c r="N479" s="118"/>
      <c r="O479" s="118"/>
    </row>
    <row r="480" spans="2:15">
      <c r="B480" s="117"/>
      <c r="C480" s="117"/>
      <c r="D480" s="117"/>
      <c r="E480" s="117"/>
      <c r="F480" s="117"/>
      <c r="G480" s="117"/>
      <c r="H480" s="118"/>
      <c r="I480" s="118"/>
      <c r="J480" s="118"/>
      <c r="K480" s="118"/>
      <c r="L480" s="118"/>
      <c r="M480" s="118"/>
      <c r="N480" s="118"/>
      <c r="O480" s="118"/>
    </row>
    <row r="481" spans="2:15">
      <c r="B481" s="117"/>
      <c r="C481" s="117"/>
      <c r="D481" s="117"/>
      <c r="E481" s="117"/>
      <c r="F481" s="117"/>
      <c r="G481" s="117"/>
      <c r="H481" s="118"/>
      <c r="I481" s="118"/>
      <c r="J481" s="118"/>
      <c r="K481" s="118"/>
      <c r="L481" s="118"/>
      <c r="M481" s="118"/>
      <c r="N481" s="118"/>
      <c r="O481" s="118"/>
    </row>
    <row r="482" spans="2:15">
      <c r="B482" s="117"/>
      <c r="C482" s="117"/>
      <c r="D482" s="117"/>
      <c r="E482" s="117"/>
      <c r="F482" s="117"/>
      <c r="G482" s="117"/>
      <c r="H482" s="118"/>
      <c r="I482" s="118"/>
      <c r="J482" s="118"/>
      <c r="K482" s="118"/>
      <c r="L482" s="118"/>
      <c r="M482" s="118"/>
      <c r="N482" s="118"/>
      <c r="O482" s="118"/>
    </row>
    <row r="483" spans="2:15">
      <c r="B483" s="117"/>
      <c r="C483" s="117"/>
      <c r="D483" s="117"/>
      <c r="E483" s="117"/>
      <c r="F483" s="117"/>
      <c r="G483" s="117"/>
      <c r="H483" s="118"/>
      <c r="I483" s="118"/>
      <c r="J483" s="118"/>
      <c r="K483" s="118"/>
      <c r="L483" s="118"/>
      <c r="M483" s="118"/>
      <c r="N483" s="118"/>
      <c r="O483" s="118"/>
    </row>
    <row r="484" spans="2:15">
      <c r="B484" s="117"/>
      <c r="C484" s="117"/>
      <c r="D484" s="117"/>
      <c r="E484" s="117"/>
      <c r="F484" s="117"/>
      <c r="G484" s="117"/>
      <c r="H484" s="118"/>
      <c r="I484" s="118"/>
      <c r="J484" s="118"/>
      <c r="K484" s="118"/>
      <c r="L484" s="118"/>
      <c r="M484" s="118"/>
      <c r="N484" s="118"/>
      <c r="O484" s="118"/>
    </row>
    <row r="485" spans="2:15">
      <c r="B485" s="117"/>
      <c r="C485" s="117"/>
      <c r="D485" s="117"/>
      <c r="E485" s="117"/>
      <c r="F485" s="117"/>
      <c r="G485" s="117"/>
      <c r="H485" s="118"/>
      <c r="I485" s="118"/>
      <c r="J485" s="118"/>
      <c r="K485" s="118"/>
      <c r="L485" s="118"/>
      <c r="M485" s="118"/>
      <c r="N485" s="118"/>
      <c r="O485" s="118"/>
    </row>
    <row r="486" spans="2:15">
      <c r="B486" s="117"/>
      <c r="C486" s="117"/>
      <c r="D486" s="117"/>
      <c r="E486" s="117"/>
      <c r="F486" s="117"/>
      <c r="G486" s="117"/>
      <c r="H486" s="118"/>
      <c r="I486" s="118"/>
      <c r="J486" s="118"/>
      <c r="K486" s="118"/>
      <c r="L486" s="118"/>
      <c r="M486" s="118"/>
      <c r="N486" s="118"/>
      <c r="O486" s="118"/>
    </row>
    <row r="487" spans="2:15">
      <c r="B487" s="117"/>
      <c r="C487" s="117"/>
      <c r="D487" s="117"/>
      <c r="E487" s="117"/>
      <c r="F487" s="117"/>
      <c r="G487" s="117"/>
      <c r="H487" s="118"/>
      <c r="I487" s="118"/>
      <c r="J487" s="118"/>
      <c r="K487" s="118"/>
      <c r="L487" s="118"/>
      <c r="M487" s="118"/>
      <c r="N487" s="118"/>
      <c r="O487" s="118"/>
    </row>
    <row r="488" spans="2:15">
      <c r="B488" s="117"/>
      <c r="C488" s="117"/>
      <c r="D488" s="117"/>
      <c r="E488" s="117"/>
      <c r="F488" s="117"/>
      <c r="G488" s="117"/>
      <c r="H488" s="118"/>
      <c r="I488" s="118"/>
      <c r="J488" s="118"/>
      <c r="K488" s="118"/>
      <c r="L488" s="118"/>
      <c r="M488" s="118"/>
      <c r="N488" s="118"/>
      <c r="O488" s="118"/>
    </row>
    <row r="489" spans="2:15">
      <c r="B489" s="117"/>
      <c r="C489" s="117"/>
      <c r="D489" s="117"/>
      <c r="E489" s="117"/>
      <c r="F489" s="117"/>
      <c r="G489" s="117"/>
      <c r="H489" s="118"/>
      <c r="I489" s="118"/>
      <c r="J489" s="118"/>
      <c r="K489" s="118"/>
      <c r="L489" s="118"/>
      <c r="M489" s="118"/>
      <c r="N489" s="118"/>
      <c r="O489" s="118"/>
    </row>
    <row r="490" spans="2:15">
      <c r="B490" s="117"/>
      <c r="C490" s="117"/>
      <c r="D490" s="117"/>
      <c r="E490" s="117"/>
      <c r="F490" s="117"/>
      <c r="G490" s="117"/>
      <c r="H490" s="118"/>
      <c r="I490" s="118"/>
      <c r="J490" s="118"/>
      <c r="K490" s="118"/>
      <c r="L490" s="118"/>
      <c r="M490" s="118"/>
      <c r="N490" s="118"/>
      <c r="O490" s="118"/>
    </row>
    <row r="491" spans="2:15">
      <c r="B491" s="117"/>
      <c r="C491" s="117"/>
      <c r="D491" s="117"/>
      <c r="E491" s="117"/>
      <c r="F491" s="117"/>
      <c r="G491" s="117"/>
      <c r="H491" s="118"/>
      <c r="I491" s="118"/>
      <c r="J491" s="118"/>
      <c r="K491" s="118"/>
      <c r="L491" s="118"/>
      <c r="M491" s="118"/>
      <c r="N491" s="118"/>
      <c r="O491" s="118"/>
    </row>
    <row r="492" spans="2:15">
      <c r="B492" s="117"/>
      <c r="C492" s="117"/>
      <c r="D492" s="117"/>
      <c r="E492" s="117"/>
      <c r="F492" s="117"/>
      <c r="G492" s="117"/>
      <c r="H492" s="118"/>
      <c r="I492" s="118"/>
      <c r="J492" s="118"/>
      <c r="K492" s="118"/>
      <c r="L492" s="118"/>
      <c r="M492" s="118"/>
      <c r="N492" s="118"/>
      <c r="O492" s="118"/>
    </row>
    <row r="493" spans="2:15">
      <c r="B493" s="117"/>
      <c r="C493" s="117"/>
      <c r="D493" s="117"/>
      <c r="E493" s="117"/>
      <c r="F493" s="117"/>
      <c r="G493" s="117"/>
      <c r="H493" s="118"/>
      <c r="I493" s="118"/>
      <c r="J493" s="118"/>
      <c r="K493" s="118"/>
      <c r="L493" s="118"/>
      <c r="M493" s="118"/>
      <c r="N493" s="118"/>
      <c r="O493" s="118"/>
    </row>
    <row r="494" spans="2:15">
      <c r="B494" s="117"/>
      <c r="C494" s="117"/>
      <c r="D494" s="117"/>
      <c r="E494" s="117"/>
      <c r="F494" s="117"/>
      <c r="G494" s="117"/>
      <c r="H494" s="118"/>
      <c r="I494" s="118"/>
      <c r="J494" s="118"/>
      <c r="K494" s="118"/>
      <c r="L494" s="118"/>
      <c r="M494" s="118"/>
      <c r="N494" s="118"/>
      <c r="O494" s="118"/>
    </row>
    <row r="495" spans="2:15">
      <c r="B495" s="117"/>
      <c r="C495" s="117"/>
      <c r="D495" s="117"/>
      <c r="E495" s="117"/>
      <c r="F495" s="117"/>
      <c r="G495" s="117"/>
      <c r="H495" s="118"/>
      <c r="I495" s="118"/>
      <c r="J495" s="118"/>
      <c r="K495" s="118"/>
      <c r="L495" s="118"/>
      <c r="M495" s="118"/>
      <c r="N495" s="118"/>
      <c r="O495" s="118"/>
    </row>
    <row r="496" spans="2:15">
      <c r="B496" s="117"/>
      <c r="C496" s="117"/>
      <c r="D496" s="117"/>
      <c r="E496" s="117"/>
      <c r="F496" s="117"/>
      <c r="G496" s="117"/>
      <c r="H496" s="118"/>
      <c r="I496" s="118"/>
      <c r="J496" s="118"/>
      <c r="K496" s="118"/>
      <c r="L496" s="118"/>
      <c r="M496" s="118"/>
      <c r="N496" s="118"/>
      <c r="O496" s="118"/>
    </row>
    <row r="497" spans="2:15">
      <c r="B497" s="117"/>
      <c r="C497" s="117"/>
      <c r="D497" s="117"/>
      <c r="E497" s="117"/>
      <c r="F497" s="117"/>
      <c r="G497" s="117"/>
      <c r="H497" s="118"/>
      <c r="I497" s="118"/>
      <c r="J497" s="118"/>
      <c r="K497" s="118"/>
      <c r="L497" s="118"/>
      <c r="M497" s="118"/>
      <c r="N497" s="118"/>
      <c r="O497" s="118"/>
    </row>
    <row r="498" spans="2:15">
      <c r="B498" s="117"/>
      <c r="C498" s="117"/>
      <c r="D498" s="117"/>
      <c r="E498" s="117"/>
      <c r="F498" s="117"/>
      <c r="G498" s="117"/>
      <c r="H498" s="118"/>
      <c r="I498" s="118"/>
      <c r="J498" s="118"/>
      <c r="K498" s="118"/>
      <c r="L498" s="118"/>
      <c r="M498" s="118"/>
      <c r="N498" s="118"/>
      <c r="O498" s="118"/>
    </row>
    <row r="499" spans="2:15">
      <c r="B499" s="117"/>
      <c r="C499" s="117"/>
      <c r="D499" s="117"/>
      <c r="E499" s="117"/>
      <c r="F499" s="117"/>
      <c r="G499" s="117"/>
      <c r="H499" s="118"/>
      <c r="I499" s="118"/>
      <c r="J499" s="118"/>
      <c r="K499" s="118"/>
      <c r="L499" s="118"/>
      <c r="M499" s="118"/>
      <c r="N499" s="118"/>
      <c r="O499" s="118"/>
    </row>
    <row r="500" spans="2:15">
      <c r="B500" s="117"/>
      <c r="C500" s="117"/>
      <c r="D500" s="117"/>
      <c r="E500" s="117"/>
      <c r="F500" s="117"/>
      <c r="G500" s="117"/>
      <c r="H500" s="118"/>
      <c r="I500" s="118"/>
      <c r="J500" s="118"/>
      <c r="K500" s="118"/>
      <c r="L500" s="118"/>
      <c r="M500" s="118"/>
      <c r="N500" s="118"/>
      <c r="O500" s="118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0.7109375" style="2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8.4257812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135</v>
      </c>
      <c r="C1" s="67" t="s" vm="1">
        <v>208</v>
      </c>
    </row>
    <row r="2" spans="2:14">
      <c r="B2" s="46" t="s">
        <v>134</v>
      </c>
      <c r="C2" s="67" t="s">
        <v>209</v>
      </c>
    </row>
    <row r="3" spans="2:14">
      <c r="B3" s="46" t="s">
        <v>136</v>
      </c>
      <c r="C3" s="67" t="s">
        <v>210</v>
      </c>
    </row>
    <row r="4" spans="2:14">
      <c r="B4" s="46" t="s">
        <v>137</v>
      </c>
      <c r="C4" s="67">
        <v>2144</v>
      </c>
    </row>
    <row r="6" spans="2:14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</row>
    <row r="7" spans="2:14" ht="26.25" customHeight="1">
      <c r="B7" s="149" t="s">
        <v>206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2:14" s="3" customFormat="1" ht="74.25" customHeight="1">
      <c r="B8" s="21" t="s">
        <v>108</v>
      </c>
      <c r="C8" s="29" t="s">
        <v>42</v>
      </c>
      <c r="D8" s="29" t="s">
        <v>112</v>
      </c>
      <c r="E8" s="29" t="s">
        <v>110</v>
      </c>
      <c r="F8" s="29" t="s">
        <v>61</v>
      </c>
      <c r="G8" s="29" t="s">
        <v>96</v>
      </c>
      <c r="H8" s="29" t="s">
        <v>186</v>
      </c>
      <c r="I8" s="29" t="s">
        <v>185</v>
      </c>
      <c r="J8" s="29" t="s">
        <v>200</v>
      </c>
      <c r="K8" s="29" t="s">
        <v>57</v>
      </c>
      <c r="L8" s="29" t="s">
        <v>54</v>
      </c>
      <c r="M8" s="29" t="s">
        <v>138</v>
      </c>
      <c r="N8" s="13" t="s">
        <v>140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193</v>
      </c>
      <c r="I9" s="31"/>
      <c r="J9" s="15" t="s">
        <v>189</v>
      </c>
      <c r="K9" s="15" t="s">
        <v>189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91" t="s">
        <v>203</v>
      </c>
      <c r="C11" s="73"/>
      <c r="D11" s="73"/>
      <c r="E11" s="73"/>
      <c r="F11" s="73"/>
      <c r="G11" s="73"/>
      <c r="H11" s="83"/>
      <c r="I11" s="85"/>
      <c r="J11" s="73"/>
      <c r="K11" s="83">
        <v>2924.2465841030007</v>
      </c>
      <c r="L11" s="73"/>
      <c r="M11" s="84">
        <f>IFERROR(K11/$K$11,0)</f>
        <v>1</v>
      </c>
      <c r="N11" s="84">
        <f>K11/'סכום נכסי הקרן'!$C$42</f>
        <v>1.11652497177965E-2</v>
      </c>
    </row>
    <row r="12" spans="2:14">
      <c r="B12" s="90" t="s">
        <v>181</v>
      </c>
      <c r="C12" s="73"/>
      <c r="D12" s="73"/>
      <c r="E12" s="73"/>
      <c r="F12" s="73"/>
      <c r="G12" s="73"/>
      <c r="H12" s="83"/>
      <c r="I12" s="85"/>
      <c r="J12" s="73"/>
      <c r="K12" s="83">
        <v>2594.9820325310006</v>
      </c>
      <c r="L12" s="73"/>
      <c r="M12" s="84">
        <f t="shared" ref="M12:M21" si="0">IFERROR(K12/$K$11,0)</f>
        <v>0.88740191974166216</v>
      </c>
      <c r="N12" s="84">
        <f>K12/'סכום נכסי הקרן'!$C$42</f>
        <v>9.9080640339676649E-3</v>
      </c>
    </row>
    <row r="13" spans="2:14">
      <c r="B13" s="92" t="s">
        <v>204</v>
      </c>
      <c r="C13" s="71"/>
      <c r="D13" s="71"/>
      <c r="E13" s="71"/>
      <c r="F13" s="71"/>
      <c r="G13" s="71"/>
      <c r="H13" s="80"/>
      <c r="I13" s="82"/>
      <c r="J13" s="71"/>
      <c r="K13" s="80">
        <v>2594.9820325310006</v>
      </c>
      <c r="L13" s="71"/>
      <c r="M13" s="81">
        <f t="shared" si="0"/>
        <v>0.88740191974166216</v>
      </c>
      <c r="N13" s="81">
        <f>K13/'סכום נכסי הקרן'!$C$42</f>
        <v>9.9080640339676649E-3</v>
      </c>
    </row>
    <row r="14" spans="2:14">
      <c r="B14" s="76" t="s">
        <v>878</v>
      </c>
      <c r="C14" s="73" t="s">
        <v>879</v>
      </c>
      <c r="D14" s="86" t="s">
        <v>113</v>
      </c>
      <c r="E14" s="73" t="s">
        <v>880</v>
      </c>
      <c r="F14" s="86" t="s">
        <v>881</v>
      </c>
      <c r="G14" s="86" t="s">
        <v>122</v>
      </c>
      <c r="H14" s="83">
        <v>30612.568000000003</v>
      </c>
      <c r="I14" s="85">
        <v>368.92</v>
      </c>
      <c r="J14" s="73"/>
      <c r="K14" s="83">
        <v>112.93588586600002</v>
      </c>
      <c r="L14" s="84">
        <v>3.6200156663405541E-4</v>
      </c>
      <c r="M14" s="84">
        <f t="shared" si="0"/>
        <v>3.8620507066657851E-2</v>
      </c>
      <c r="N14" s="84">
        <f>K14/'סכום נכסי הקרן'!$C$42</f>
        <v>4.3120760562715928E-4</v>
      </c>
    </row>
    <row r="15" spans="2:14">
      <c r="B15" s="76" t="s">
        <v>882</v>
      </c>
      <c r="C15" s="73" t="s">
        <v>883</v>
      </c>
      <c r="D15" s="86" t="s">
        <v>113</v>
      </c>
      <c r="E15" s="73" t="s">
        <v>880</v>
      </c>
      <c r="F15" s="86" t="s">
        <v>881</v>
      </c>
      <c r="G15" s="86" t="s">
        <v>122</v>
      </c>
      <c r="H15" s="83">
        <v>112.92211000000002</v>
      </c>
      <c r="I15" s="85">
        <v>344.75</v>
      </c>
      <c r="J15" s="73"/>
      <c r="K15" s="83">
        <v>0.38929899400000001</v>
      </c>
      <c r="L15" s="84">
        <v>7.8290585706635891E-7</v>
      </c>
      <c r="M15" s="84">
        <f t="shared" si="0"/>
        <v>1.3312796400834838E-4</v>
      </c>
      <c r="N15" s="84">
        <f>K15/'סכום נכסי הקרן'!$C$42</f>
        <v>1.4864069625750343E-6</v>
      </c>
    </row>
    <row r="16" spans="2:14">
      <c r="B16" s="76" t="s">
        <v>884</v>
      </c>
      <c r="C16" s="73" t="s">
        <v>885</v>
      </c>
      <c r="D16" s="86" t="s">
        <v>113</v>
      </c>
      <c r="E16" s="73" t="s">
        <v>886</v>
      </c>
      <c r="F16" s="86" t="s">
        <v>881</v>
      </c>
      <c r="G16" s="86" t="s">
        <v>122</v>
      </c>
      <c r="H16" s="83">
        <v>4787.0097080000005</v>
      </c>
      <c r="I16" s="85">
        <v>3694.17</v>
      </c>
      <c r="J16" s="73"/>
      <c r="K16" s="83">
        <v>176.84027656000004</v>
      </c>
      <c r="L16" s="84">
        <v>4.5331089175929445E-4</v>
      </c>
      <c r="M16" s="84">
        <f t="shared" si="0"/>
        <v>6.0473790931774303E-2</v>
      </c>
      <c r="N16" s="84">
        <f>K16/'סכום נכסי הקרן'!$C$42</f>
        <v>6.752049771350776E-4</v>
      </c>
    </row>
    <row r="17" spans="2:14">
      <c r="B17" s="76" t="s">
        <v>887</v>
      </c>
      <c r="C17" s="73" t="s">
        <v>888</v>
      </c>
      <c r="D17" s="86" t="s">
        <v>113</v>
      </c>
      <c r="E17" s="73" t="s">
        <v>889</v>
      </c>
      <c r="F17" s="86" t="s">
        <v>881</v>
      </c>
      <c r="G17" s="86" t="s">
        <v>122</v>
      </c>
      <c r="H17" s="83">
        <v>62214.319640000009</v>
      </c>
      <c r="I17" s="85">
        <v>3704.64</v>
      </c>
      <c r="J17" s="73"/>
      <c r="K17" s="83">
        <v>2304.8165711110005</v>
      </c>
      <c r="L17" s="84">
        <v>4.9202380973658675E-3</v>
      </c>
      <c r="M17" s="84">
        <f t="shared" si="0"/>
        <v>0.78817449377922155</v>
      </c>
      <c r="N17" s="84">
        <f>K17/'סכום נכסי הקרן'!$C$42</f>
        <v>8.8001650442428529E-3</v>
      </c>
    </row>
    <row r="18" spans="2:14">
      <c r="B18" s="72"/>
      <c r="C18" s="73"/>
      <c r="D18" s="73"/>
      <c r="E18" s="73"/>
      <c r="F18" s="73"/>
      <c r="G18" s="73"/>
      <c r="H18" s="83"/>
      <c r="I18" s="85"/>
      <c r="J18" s="73"/>
      <c r="K18" s="73"/>
      <c r="L18" s="73"/>
      <c r="M18" s="84"/>
      <c r="N18" s="73"/>
    </row>
    <row r="19" spans="2:14">
      <c r="B19" s="90" t="s">
        <v>180</v>
      </c>
      <c r="C19" s="73"/>
      <c r="D19" s="73"/>
      <c r="E19" s="73"/>
      <c r="F19" s="73"/>
      <c r="G19" s="73"/>
      <c r="H19" s="83"/>
      <c r="I19" s="85"/>
      <c r="J19" s="73"/>
      <c r="K19" s="83">
        <v>329.26455157200007</v>
      </c>
      <c r="L19" s="73"/>
      <c r="M19" s="84">
        <f t="shared" si="0"/>
        <v>0.11259808025833788</v>
      </c>
      <c r="N19" s="84">
        <f>K19/'סכום נכסי הקרן'!$C$42</f>
        <v>1.2571856838288346E-3</v>
      </c>
    </row>
    <row r="20" spans="2:14">
      <c r="B20" s="92" t="s">
        <v>205</v>
      </c>
      <c r="C20" s="71"/>
      <c r="D20" s="71"/>
      <c r="E20" s="71"/>
      <c r="F20" s="71"/>
      <c r="G20" s="71"/>
      <c r="H20" s="80"/>
      <c r="I20" s="82"/>
      <c r="J20" s="71"/>
      <c r="K20" s="80">
        <v>329.26455157200007</v>
      </c>
      <c r="L20" s="71"/>
      <c r="M20" s="81">
        <f t="shared" si="0"/>
        <v>0.11259808025833788</v>
      </c>
      <c r="N20" s="81">
        <f>K20/'סכום נכסי הקרן'!$C$42</f>
        <v>1.2571856838288346E-3</v>
      </c>
    </row>
    <row r="21" spans="2:14">
      <c r="B21" s="76" t="s">
        <v>890</v>
      </c>
      <c r="C21" s="73" t="s">
        <v>891</v>
      </c>
      <c r="D21" s="86" t="s">
        <v>114</v>
      </c>
      <c r="E21" s="73"/>
      <c r="F21" s="86" t="s">
        <v>881</v>
      </c>
      <c r="G21" s="86" t="s">
        <v>121</v>
      </c>
      <c r="H21" s="83">
        <v>955.33947400000022</v>
      </c>
      <c r="I21" s="85">
        <v>9013</v>
      </c>
      <c r="J21" s="73"/>
      <c r="K21" s="83">
        <v>329.26455157200007</v>
      </c>
      <c r="L21" s="84">
        <v>2.7147324114176486E-5</v>
      </c>
      <c r="M21" s="84">
        <f t="shared" si="0"/>
        <v>0.11259808025833788</v>
      </c>
      <c r="N21" s="84">
        <f>K21/'סכום נכסי הקרן'!$C$42</f>
        <v>1.2571856838288346E-3</v>
      </c>
    </row>
    <row r="22" spans="2:14">
      <c r="B22" s="72"/>
      <c r="C22" s="73"/>
      <c r="D22" s="73"/>
      <c r="E22" s="73"/>
      <c r="F22" s="73"/>
      <c r="G22" s="73"/>
      <c r="H22" s="83"/>
      <c r="I22" s="85"/>
      <c r="J22" s="73"/>
      <c r="K22" s="73"/>
      <c r="L22" s="73"/>
      <c r="M22" s="84"/>
      <c r="N22" s="73"/>
    </row>
    <row r="23" spans="2:14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2:14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2:14">
      <c r="B25" s="121" t="s">
        <v>201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2:14">
      <c r="B26" s="121" t="s">
        <v>105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2:14">
      <c r="B27" s="121" t="s">
        <v>184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2:14">
      <c r="B28" s="121" t="s">
        <v>192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2:14">
      <c r="B29" s="121" t="s">
        <v>199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</row>
    <row r="30" spans="2:1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2:1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2:1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2:14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2:14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2:14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2:14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2:14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2:14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2:14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2:14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2:14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2:14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2:14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</row>
    <row r="44" spans="2:14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2:14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</row>
    <row r="46" spans="2:14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</row>
    <row r="47" spans="2:14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</row>
    <row r="48" spans="2:14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</row>
    <row r="49" spans="2:14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</row>
    <row r="50" spans="2:14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2:14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2:14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2:14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2:14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2:14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2:14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2:14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2:14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2:14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2:14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2:14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2:14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2:14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2:14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2:14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2:14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2:14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2:14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2:14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2:14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2:14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2:14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2:14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2:14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2:14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2:14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2:14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2:14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2:14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2:14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2:14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2:14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2:14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2:14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2:14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2:14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2:14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2:14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2:14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2:14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2:14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2:14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</row>
    <row r="93" spans="2:14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</row>
    <row r="94" spans="2:14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spans="2:14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2:14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</row>
    <row r="97" spans="2:14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</row>
    <row r="98" spans="2:14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</row>
    <row r="99" spans="2:14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</row>
    <row r="100" spans="2:14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2:14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</row>
    <row r="102" spans="2:14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</row>
    <row r="103" spans="2:14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</row>
    <row r="104" spans="2:14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  <row r="105" spans="2:14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</row>
    <row r="106" spans="2:14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</row>
    <row r="107" spans="2:14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</row>
    <row r="108" spans="2:14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</row>
    <row r="109" spans="2:14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</row>
    <row r="110" spans="2:14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</row>
    <row r="111" spans="2:14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</row>
    <row r="112" spans="2:14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</row>
    <row r="113" spans="2:14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2:14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</row>
    <row r="115" spans="2:14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2:14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2:14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</row>
    <row r="118" spans="2:14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2:14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</row>
    <row r="120" spans="2:14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</row>
    <row r="121" spans="2:14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</row>
    <row r="122" spans="2:14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</row>
    <row r="123" spans="2:14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</row>
    <row r="124" spans="2:14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</row>
    <row r="125" spans="2:14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2:14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</row>
    <row r="127" spans="2:14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</row>
    <row r="128" spans="2:14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</row>
    <row r="129" spans="2:14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</row>
    <row r="130" spans="2:14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</row>
    <row r="131" spans="2:14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</row>
    <row r="132" spans="2:14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2:14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</row>
    <row r="134" spans="2:14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</row>
    <row r="135" spans="2:14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</row>
    <row r="136" spans="2:14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</row>
    <row r="137" spans="2:14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</row>
    <row r="138" spans="2:14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</row>
    <row r="139" spans="2:14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</row>
    <row r="140" spans="2:14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</row>
    <row r="141" spans="2:14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</row>
    <row r="142" spans="2:14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</row>
    <row r="143" spans="2:14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2:14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</row>
    <row r="145" spans="2:14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</row>
    <row r="146" spans="2:14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</row>
    <row r="147" spans="2:14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</row>
    <row r="148" spans="2:14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</row>
    <row r="149" spans="2:14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</row>
    <row r="150" spans="2:14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</row>
    <row r="151" spans="2:14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</row>
    <row r="152" spans="2:14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</row>
    <row r="153" spans="2:14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</row>
    <row r="154" spans="2:14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</row>
    <row r="155" spans="2:14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</row>
    <row r="156" spans="2:14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</row>
    <row r="157" spans="2:14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</row>
    <row r="158" spans="2:14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</row>
    <row r="159" spans="2:14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</row>
    <row r="160" spans="2:14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</row>
    <row r="161" spans="2:14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</row>
    <row r="162" spans="2:14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</row>
    <row r="163" spans="2:14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</row>
    <row r="164" spans="2:14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</row>
    <row r="165" spans="2:14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</row>
    <row r="166" spans="2:14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</row>
    <row r="167" spans="2:14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</row>
    <row r="168" spans="2:14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</row>
    <row r="169" spans="2:14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</row>
    <row r="170" spans="2:14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</row>
    <row r="171" spans="2:14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</row>
    <row r="172" spans="2:14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2:14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  <row r="174" spans="2:14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</row>
    <row r="175" spans="2:14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</row>
    <row r="176" spans="2:14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</row>
    <row r="177" spans="2:14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</row>
    <row r="178" spans="2:14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</row>
    <row r="179" spans="2:14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</row>
    <row r="180" spans="2:14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</row>
    <row r="181" spans="2:14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</row>
    <row r="182" spans="2:14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</row>
    <row r="183" spans="2:14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</row>
    <row r="184" spans="2:14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</row>
    <row r="185" spans="2:14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</row>
    <row r="186" spans="2:14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</row>
    <row r="187" spans="2:14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</row>
    <row r="188" spans="2:14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</row>
    <row r="189" spans="2:14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</row>
    <row r="190" spans="2:14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</row>
    <row r="191" spans="2:14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</row>
    <row r="192" spans="2:14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</row>
    <row r="193" spans="2:14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</row>
    <row r="194" spans="2:14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</row>
    <row r="195" spans="2:14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</row>
    <row r="196" spans="2:14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</row>
    <row r="197" spans="2:14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</row>
    <row r="198" spans="2:14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</row>
    <row r="199" spans="2:14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</row>
    <row r="200" spans="2:14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</row>
    <row r="201" spans="2:14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</row>
    <row r="202" spans="2:14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</row>
    <row r="203" spans="2:14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</row>
    <row r="204" spans="2:14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</row>
    <row r="205" spans="2:14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</row>
    <row r="206" spans="2:14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</row>
    <row r="207" spans="2:14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</row>
    <row r="208" spans="2:14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</row>
    <row r="209" spans="2:14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</row>
    <row r="210" spans="2:14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</row>
    <row r="211" spans="2:14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</row>
    <row r="212" spans="2:14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</row>
    <row r="213" spans="2:14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</row>
    <row r="214" spans="2:14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</row>
    <row r="215" spans="2:14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</row>
    <row r="216" spans="2:14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</row>
    <row r="217" spans="2:14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</row>
    <row r="218" spans="2:14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</row>
    <row r="219" spans="2:14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</row>
    <row r="220" spans="2:14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</row>
    <row r="221" spans="2:14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</row>
    <row r="222" spans="2:14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</row>
    <row r="223" spans="2:14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</row>
    <row r="224" spans="2:14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</row>
    <row r="225" spans="2:14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</row>
    <row r="226" spans="2:14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</row>
    <row r="227" spans="2:14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</row>
    <row r="228" spans="2:14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2:14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</row>
    <row r="230" spans="2:14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</row>
    <row r="231" spans="2:14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</row>
    <row r="232" spans="2:14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</row>
    <row r="233" spans="2:14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</row>
    <row r="234" spans="2:14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</row>
    <row r="235" spans="2:14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</row>
    <row r="236" spans="2:14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</row>
    <row r="237" spans="2:14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</row>
    <row r="238" spans="2:14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</row>
    <row r="239" spans="2:14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</row>
    <row r="240" spans="2:14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</row>
    <row r="241" spans="2:14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</row>
    <row r="242" spans="2:14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</row>
    <row r="243" spans="2:14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</row>
    <row r="244" spans="2:14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</row>
    <row r="245" spans="2:14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</row>
    <row r="246" spans="2:14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</row>
    <row r="247" spans="2:14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</row>
    <row r="248" spans="2:14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</row>
    <row r="249" spans="2:14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</row>
    <row r="250" spans="2:14">
      <c r="B250" s="128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</row>
    <row r="251" spans="2:14">
      <c r="B251" s="128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</row>
    <row r="252" spans="2:14">
      <c r="B252" s="129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</row>
    <row r="253" spans="2:14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</row>
    <row r="254" spans="2:14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</row>
    <row r="255" spans="2:14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</row>
    <row r="256" spans="2:14">
      <c r="B256" s="117"/>
      <c r="C256" s="117"/>
      <c r="D256" s="117"/>
      <c r="E256" s="117"/>
      <c r="F256" s="117"/>
      <c r="G256" s="117"/>
      <c r="H256" s="118"/>
      <c r="I256" s="118"/>
      <c r="J256" s="118"/>
      <c r="K256" s="118"/>
      <c r="L256" s="118"/>
      <c r="M256" s="118"/>
      <c r="N256" s="118"/>
    </row>
    <row r="257" spans="2:14">
      <c r="B257" s="117"/>
      <c r="C257" s="117"/>
      <c r="D257" s="117"/>
      <c r="E257" s="117"/>
      <c r="F257" s="117"/>
      <c r="G257" s="117"/>
      <c r="H257" s="118"/>
      <c r="I257" s="118"/>
      <c r="J257" s="118"/>
      <c r="K257" s="118"/>
      <c r="L257" s="118"/>
      <c r="M257" s="118"/>
      <c r="N257" s="118"/>
    </row>
    <row r="258" spans="2:14">
      <c r="B258" s="117"/>
      <c r="C258" s="117"/>
      <c r="D258" s="117"/>
      <c r="E258" s="117"/>
      <c r="F258" s="117"/>
      <c r="G258" s="117"/>
      <c r="H258" s="118"/>
      <c r="I258" s="118"/>
      <c r="J258" s="118"/>
      <c r="K258" s="118"/>
      <c r="L258" s="118"/>
      <c r="M258" s="118"/>
      <c r="N258" s="118"/>
    </row>
    <row r="259" spans="2:14">
      <c r="B259" s="117"/>
      <c r="C259" s="117"/>
      <c r="D259" s="117"/>
      <c r="E259" s="117"/>
      <c r="F259" s="117"/>
      <c r="G259" s="117"/>
      <c r="H259" s="118"/>
      <c r="I259" s="118"/>
      <c r="J259" s="118"/>
      <c r="K259" s="118"/>
      <c r="L259" s="118"/>
      <c r="M259" s="118"/>
      <c r="N259" s="118"/>
    </row>
    <row r="260" spans="2:14">
      <c r="B260" s="117"/>
      <c r="C260" s="117"/>
      <c r="D260" s="117"/>
      <c r="E260" s="117"/>
      <c r="F260" s="117"/>
      <c r="G260" s="117"/>
      <c r="H260" s="118"/>
      <c r="I260" s="118"/>
      <c r="J260" s="118"/>
      <c r="K260" s="118"/>
      <c r="L260" s="118"/>
      <c r="M260" s="118"/>
      <c r="N260" s="118"/>
    </row>
    <row r="261" spans="2:14">
      <c r="B261" s="117"/>
      <c r="C261" s="117"/>
      <c r="D261" s="117"/>
      <c r="E261" s="117"/>
      <c r="F261" s="117"/>
      <c r="G261" s="117"/>
      <c r="H261" s="118"/>
      <c r="I261" s="118"/>
      <c r="J261" s="118"/>
      <c r="K261" s="118"/>
      <c r="L261" s="118"/>
      <c r="M261" s="118"/>
      <c r="N261" s="118"/>
    </row>
    <row r="262" spans="2:14">
      <c r="B262" s="117"/>
      <c r="C262" s="117"/>
      <c r="D262" s="117"/>
      <c r="E262" s="117"/>
      <c r="F262" s="117"/>
      <c r="G262" s="117"/>
      <c r="H262" s="118"/>
      <c r="I262" s="118"/>
      <c r="J262" s="118"/>
      <c r="K262" s="118"/>
      <c r="L262" s="118"/>
      <c r="M262" s="118"/>
      <c r="N262" s="118"/>
    </row>
    <row r="263" spans="2:14">
      <c r="B263" s="117"/>
      <c r="C263" s="117"/>
      <c r="D263" s="117"/>
      <c r="E263" s="117"/>
      <c r="F263" s="117"/>
      <c r="G263" s="117"/>
      <c r="H263" s="118"/>
      <c r="I263" s="118"/>
      <c r="J263" s="118"/>
      <c r="K263" s="118"/>
      <c r="L263" s="118"/>
      <c r="M263" s="118"/>
      <c r="N263" s="118"/>
    </row>
    <row r="264" spans="2:14">
      <c r="B264" s="117"/>
      <c r="C264" s="117"/>
      <c r="D264" s="117"/>
      <c r="E264" s="117"/>
      <c r="F264" s="117"/>
      <c r="G264" s="117"/>
      <c r="H264" s="118"/>
      <c r="I264" s="118"/>
      <c r="J264" s="118"/>
      <c r="K264" s="118"/>
      <c r="L264" s="118"/>
      <c r="M264" s="118"/>
      <c r="N264" s="118"/>
    </row>
    <row r="265" spans="2:14">
      <c r="B265" s="117"/>
      <c r="C265" s="117"/>
      <c r="D265" s="117"/>
      <c r="E265" s="117"/>
      <c r="F265" s="117"/>
      <c r="G265" s="117"/>
      <c r="H265" s="118"/>
      <c r="I265" s="118"/>
      <c r="J265" s="118"/>
      <c r="K265" s="118"/>
      <c r="L265" s="118"/>
      <c r="M265" s="118"/>
      <c r="N265" s="118"/>
    </row>
    <row r="266" spans="2:14">
      <c r="B266" s="117"/>
      <c r="C266" s="117"/>
      <c r="D266" s="117"/>
      <c r="E266" s="117"/>
      <c r="F266" s="117"/>
      <c r="G266" s="117"/>
      <c r="H266" s="118"/>
      <c r="I266" s="118"/>
      <c r="J266" s="118"/>
      <c r="K266" s="118"/>
      <c r="L266" s="118"/>
      <c r="M266" s="118"/>
      <c r="N266" s="118"/>
    </row>
    <row r="267" spans="2:14">
      <c r="B267" s="117"/>
      <c r="C267" s="117"/>
      <c r="D267" s="117"/>
      <c r="E267" s="117"/>
      <c r="F267" s="117"/>
      <c r="G267" s="117"/>
      <c r="H267" s="118"/>
      <c r="I267" s="118"/>
      <c r="J267" s="118"/>
      <c r="K267" s="118"/>
      <c r="L267" s="118"/>
      <c r="M267" s="118"/>
      <c r="N267" s="118"/>
    </row>
    <row r="268" spans="2:14">
      <c r="B268" s="117"/>
      <c r="C268" s="117"/>
      <c r="D268" s="117"/>
      <c r="E268" s="117"/>
      <c r="F268" s="117"/>
      <c r="G268" s="117"/>
      <c r="H268" s="118"/>
      <c r="I268" s="118"/>
      <c r="J268" s="118"/>
      <c r="K268" s="118"/>
      <c r="L268" s="118"/>
      <c r="M268" s="118"/>
      <c r="N268" s="118"/>
    </row>
    <row r="269" spans="2:14">
      <c r="B269" s="117"/>
      <c r="C269" s="117"/>
      <c r="D269" s="117"/>
      <c r="E269" s="117"/>
      <c r="F269" s="117"/>
      <c r="G269" s="117"/>
      <c r="H269" s="118"/>
      <c r="I269" s="118"/>
      <c r="J269" s="118"/>
      <c r="K269" s="118"/>
      <c r="L269" s="118"/>
      <c r="M269" s="118"/>
      <c r="N269" s="118"/>
    </row>
    <row r="270" spans="2:14">
      <c r="B270" s="117"/>
      <c r="C270" s="117"/>
      <c r="D270" s="117"/>
      <c r="E270" s="117"/>
      <c r="F270" s="117"/>
      <c r="G270" s="117"/>
      <c r="H270" s="118"/>
      <c r="I270" s="118"/>
      <c r="J270" s="118"/>
      <c r="K270" s="118"/>
      <c r="L270" s="118"/>
      <c r="M270" s="118"/>
      <c r="N270" s="118"/>
    </row>
    <row r="271" spans="2:14">
      <c r="B271" s="117"/>
      <c r="C271" s="117"/>
      <c r="D271" s="117"/>
      <c r="E271" s="117"/>
      <c r="F271" s="117"/>
      <c r="G271" s="117"/>
      <c r="H271" s="118"/>
      <c r="I271" s="118"/>
      <c r="J271" s="118"/>
      <c r="K271" s="118"/>
      <c r="L271" s="118"/>
      <c r="M271" s="118"/>
      <c r="N271" s="118"/>
    </row>
    <row r="272" spans="2:14">
      <c r="B272" s="117"/>
      <c r="C272" s="117"/>
      <c r="D272" s="117"/>
      <c r="E272" s="117"/>
      <c r="F272" s="117"/>
      <c r="G272" s="117"/>
      <c r="H272" s="118"/>
      <c r="I272" s="118"/>
      <c r="J272" s="118"/>
      <c r="K272" s="118"/>
      <c r="L272" s="118"/>
      <c r="M272" s="118"/>
      <c r="N272" s="118"/>
    </row>
    <row r="273" spans="2:14">
      <c r="B273" s="117"/>
      <c r="C273" s="117"/>
      <c r="D273" s="117"/>
      <c r="E273" s="117"/>
      <c r="F273" s="117"/>
      <c r="G273" s="117"/>
      <c r="H273" s="118"/>
      <c r="I273" s="118"/>
      <c r="J273" s="118"/>
      <c r="K273" s="118"/>
      <c r="L273" s="118"/>
      <c r="M273" s="118"/>
      <c r="N273" s="118"/>
    </row>
    <row r="274" spans="2:14">
      <c r="B274" s="117"/>
      <c r="C274" s="117"/>
      <c r="D274" s="117"/>
      <c r="E274" s="117"/>
      <c r="F274" s="117"/>
      <c r="G274" s="117"/>
      <c r="H274" s="118"/>
      <c r="I274" s="118"/>
      <c r="J274" s="118"/>
      <c r="K274" s="118"/>
      <c r="L274" s="118"/>
      <c r="M274" s="118"/>
      <c r="N274" s="118"/>
    </row>
    <row r="275" spans="2:14">
      <c r="B275" s="117"/>
      <c r="C275" s="117"/>
      <c r="D275" s="117"/>
      <c r="E275" s="117"/>
      <c r="F275" s="117"/>
      <c r="G275" s="117"/>
      <c r="H275" s="118"/>
      <c r="I275" s="118"/>
      <c r="J275" s="118"/>
      <c r="K275" s="118"/>
      <c r="L275" s="118"/>
      <c r="M275" s="118"/>
      <c r="N275" s="118"/>
    </row>
    <row r="276" spans="2:14">
      <c r="B276" s="117"/>
      <c r="C276" s="117"/>
      <c r="D276" s="117"/>
      <c r="E276" s="117"/>
      <c r="F276" s="117"/>
      <c r="G276" s="117"/>
      <c r="H276" s="118"/>
      <c r="I276" s="118"/>
      <c r="J276" s="118"/>
      <c r="K276" s="118"/>
      <c r="L276" s="118"/>
      <c r="M276" s="118"/>
      <c r="N276" s="118"/>
    </row>
    <row r="277" spans="2:14">
      <c r="B277" s="117"/>
      <c r="C277" s="117"/>
      <c r="D277" s="117"/>
      <c r="E277" s="117"/>
      <c r="F277" s="117"/>
      <c r="G277" s="117"/>
      <c r="H277" s="118"/>
      <c r="I277" s="118"/>
      <c r="J277" s="118"/>
      <c r="K277" s="118"/>
      <c r="L277" s="118"/>
      <c r="M277" s="118"/>
      <c r="N277" s="118"/>
    </row>
    <row r="278" spans="2:14">
      <c r="B278" s="117"/>
      <c r="C278" s="117"/>
      <c r="D278" s="117"/>
      <c r="E278" s="117"/>
      <c r="F278" s="117"/>
      <c r="G278" s="117"/>
      <c r="H278" s="118"/>
      <c r="I278" s="118"/>
      <c r="J278" s="118"/>
      <c r="K278" s="118"/>
      <c r="L278" s="118"/>
      <c r="M278" s="118"/>
      <c r="N278" s="118"/>
    </row>
    <row r="279" spans="2:14">
      <c r="B279" s="117"/>
      <c r="C279" s="117"/>
      <c r="D279" s="117"/>
      <c r="E279" s="117"/>
      <c r="F279" s="117"/>
      <c r="G279" s="117"/>
      <c r="H279" s="118"/>
      <c r="I279" s="118"/>
      <c r="J279" s="118"/>
      <c r="K279" s="118"/>
      <c r="L279" s="118"/>
      <c r="M279" s="118"/>
      <c r="N279" s="118"/>
    </row>
    <row r="280" spans="2:14">
      <c r="B280" s="117"/>
      <c r="C280" s="117"/>
      <c r="D280" s="117"/>
      <c r="E280" s="117"/>
      <c r="F280" s="117"/>
      <c r="G280" s="117"/>
      <c r="H280" s="118"/>
      <c r="I280" s="118"/>
      <c r="J280" s="118"/>
      <c r="K280" s="118"/>
      <c r="L280" s="118"/>
      <c r="M280" s="118"/>
      <c r="N280" s="118"/>
    </row>
    <row r="281" spans="2:14">
      <c r="B281" s="117"/>
      <c r="C281" s="117"/>
      <c r="D281" s="117"/>
      <c r="E281" s="117"/>
      <c r="F281" s="117"/>
      <c r="G281" s="117"/>
      <c r="H281" s="118"/>
      <c r="I281" s="118"/>
      <c r="J281" s="118"/>
      <c r="K281" s="118"/>
      <c r="L281" s="118"/>
      <c r="M281" s="118"/>
      <c r="N281" s="118"/>
    </row>
    <row r="282" spans="2:14">
      <c r="B282" s="117"/>
      <c r="C282" s="117"/>
      <c r="D282" s="117"/>
      <c r="E282" s="117"/>
      <c r="F282" s="117"/>
      <c r="G282" s="117"/>
      <c r="H282" s="118"/>
      <c r="I282" s="118"/>
      <c r="J282" s="118"/>
      <c r="K282" s="118"/>
      <c r="L282" s="118"/>
      <c r="M282" s="118"/>
      <c r="N282" s="118"/>
    </row>
    <row r="283" spans="2:14">
      <c r="B283" s="117"/>
      <c r="C283" s="117"/>
      <c r="D283" s="117"/>
      <c r="E283" s="117"/>
      <c r="F283" s="117"/>
      <c r="G283" s="117"/>
      <c r="H283" s="118"/>
      <c r="I283" s="118"/>
      <c r="J283" s="118"/>
      <c r="K283" s="118"/>
      <c r="L283" s="118"/>
      <c r="M283" s="118"/>
      <c r="N283" s="118"/>
    </row>
    <row r="284" spans="2:14">
      <c r="B284" s="117"/>
      <c r="C284" s="117"/>
      <c r="D284" s="117"/>
      <c r="E284" s="117"/>
      <c r="F284" s="117"/>
      <c r="G284" s="117"/>
      <c r="H284" s="118"/>
      <c r="I284" s="118"/>
      <c r="J284" s="118"/>
      <c r="K284" s="118"/>
      <c r="L284" s="118"/>
      <c r="M284" s="118"/>
      <c r="N284" s="118"/>
    </row>
    <row r="285" spans="2:14">
      <c r="B285" s="117"/>
      <c r="C285" s="117"/>
      <c r="D285" s="117"/>
      <c r="E285" s="117"/>
      <c r="F285" s="117"/>
      <c r="G285" s="117"/>
      <c r="H285" s="118"/>
      <c r="I285" s="118"/>
      <c r="J285" s="118"/>
      <c r="K285" s="118"/>
      <c r="L285" s="118"/>
      <c r="M285" s="118"/>
      <c r="N285" s="118"/>
    </row>
    <row r="286" spans="2:14">
      <c r="B286" s="117"/>
      <c r="C286" s="117"/>
      <c r="D286" s="117"/>
      <c r="E286" s="117"/>
      <c r="F286" s="117"/>
      <c r="G286" s="117"/>
      <c r="H286" s="118"/>
      <c r="I286" s="118"/>
      <c r="J286" s="118"/>
      <c r="K286" s="118"/>
      <c r="L286" s="118"/>
      <c r="M286" s="118"/>
      <c r="N286" s="118"/>
    </row>
    <row r="287" spans="2:14">
      <c r="B287" s="117"/>
      <c r="C287" s="117"/>
      <c r="D287" s="117"/>
      <c r="E287" s="117"/>
      <c r="F287" s="117"/>
      <c r="G287" s="117"/>
      <c r="H287" s="118"/>
      <c r="I287" s="118"/>
      <c r="J287" s="118"/>
      <c r="K287" s="118"/>
      <c r="L287" s="118"/>
      <c r="M287" s="118"/>
      <c r="N287" s="118"/>
    </row>
    <row r="288" spans="2:14">
      <c r="B288" s="117"/>
      <c r="C288" s="117"/>
      <c r="D288" s="117"/>
      <c r="E288" s="117"/>
      <c r="F288" s="117"/>
      <c r="G288" s="117"/>
      <c r="H288" s="118"/>
      <c r="I288" s="118"/>
      <c r="J288" s="118"/>
      <c r="K288" s="118"/>
      <c r="L288" s="118"/>
      <c r="M288" s="118"/>
      <c r="N288" s="118"/>
    </row>
    <row r="289" spans="2:14">
      <c r="B289" s="117"/>
      <c r="C289" s="117"/>
      <c r="D289" s="117"/>
      <c r="E289" s="117"/>
      <c r="F289" s="117"/>
      <c r="G289" s="117"/>
      <c r="H289" s="118"/>
      <c r="I289" s="118"/>
      <c r="J289" s="118"/>
      <c r="K289" s="118"/>
      <c r="L289" s="118"/>
      <c r="M289" s="118"/>
      <c r="N289" s="118"/>
    </row>
    <row r="290" spans="2:14">
      <c r="B290" s="117"/>
      <c r="C290" s="117"/>
      <c r="D290" s="117"/>
      <c r="E290" s="117"/>
      <c r="F290" s="117"/>
      <c r="G290" s="117"/>
      <c r="H290" s="118"/>
      <c r="I290" s="118"/>
      <c r="J290" s="118"/>
      <c r="K290" s="118"/>
      <c r="L290" s="118"/>
      <c r="M290" s="118"/>
      <c r="N290" s="118"/>
    </row>
    <row r="291" spans="2:14">
      <c r="B291" s="117"/>
      <c r="C291" s="117"/>
      <c r="D291" s="117"/>
      <c r="E291" s="117"/>
      <c r="F291" s="117"/>
      <c r="G291" s="117"/>
      <c r="H291" s="118"/>
      <c r="I291" s="118"/>
      <c r="J291" s="118"/>
      <c r="K291" s="118"/>
      <c r="L291" s="118"/>
      <c r="M291" s="118"/>
      <c r="N291" s="118"/>
    </row>
    <row r="292" spans="2:14">
      <c r="B292" s="117"/>
      <c r="C292" s="117"/>
      <c r="D292" s="117"/>
      <c r="E292" s="117"/>
      <c r="F292" s="117"/>
      <c r="G292" s="117"/>
      <c r="H292" s="118"/>
      <c r="I292" s="118"/>
      <c r="J292" s="118"/>
      <c r="K292" s="118"/>
      <c r="L292" s="118"/>
      <c r="M292" s="118"/>
      <c r="N292" s="118"/>
    </row>
    <row r="293" spans="2:14">
      <c r="B293" s="117"/>
      <c r="C293" s="117"/>
      <c r="D293" s="117"/>
      <c r="E293" s="117"/>
      <c r="F293" s="117"/>
      <c r="G293" s="117"/>
      <c r="H293" s="118"/>
      <c r="I293" s="118"/>
      <c r="J293" s="118"/>
      <c r="K293" s="118"/>
      <c r="L293" s="118"/>
      <c r="M293" s="118"/>
      <c r="N293" s="118"/>
    </row>
    <row r="294" spans="2:14">
      <c r="B294" s="117"/>
      <c r="C294" s="117"/>
      <c r="D294" s="117"/>
      <c r="E294" s="117"/>
      <c r="F294" s="117"/>
      <c r="G294" s="117"/>
      <c r="H294" s="118"/>
      <c r="I294" s="118"/>
      <c r="J294" s="118"/>
      <c r="K294" s="118"/>
      <c r="L294" s="118"/>
      <c r="M294" s="118"/>
      <c r="N294" s="118"/>
    </row>
    <row r="295" spans="2:14">
      <c r="B295" s="117"/>
      <c r="C295" s="117"/>
      <c r="D295" s="117"/>
      <c r="E295" s="117"/>
      <c r="F295" s="117"/>
      <c r="G295" s="117"/>
      <c r="H295" s="118"/>
      <c r="I295" s="118"/>
      <c r="J295" s="118"/>
      <c r="K295" s="118"/>
      <c r="L295" s="118"/>
      <c r="M295" s="118"/>
      <c r="N295" s="118"/>
    </row>
    <row r="296" spans="2:14">
      <c r="B296" s="117"/>
      <c r="C296" s="117"/>
      <c r="D296" s="117"/>
      <c r="E296" s="117"/>
      <c r="F296" s="117"/>
      <c r="G296" s="117"/>
      <c r="H296" s="118"/>
      <c r="I296" s="118"/>
      <c r="J296" s="118"/>
      <c r="K296" s="118"/>
      <c r="L296" s="118"/>
      <c r="M296" s="118"/>
      <c r="N296" s="118"/>
    </row>
    <row r="297" spans="2:14">
      <c r="B297" s="117"/>
      <c r="C297" s="117"/>
      <c r="D297" s="117"/>
      <c r="E297" s="117"/>
      <c r="F297" s="117"/>
      <c r="G297" s="117"/>
      <c r="H297" s="118"/>
      <c r="I297" s="118"/>
      <c r="J297" s="118"/>
      <c r="K297" s="118"/>
      <c r="L297" s="118"/>
      <c r="M297" s="118"/>
      <c r="N297" s="118"/>
    </row>
    <row r="298" spans="2:14">
      <c r="B298" s="117"/>
      <c r="C298" s="117"/>
      <c r="D298" s="117"/>
      <c r="E298" s="117"/>
      <c r="F298" s="117"/>
      <c r="G298" s="117"/>
      <c r="H298" s="118"/>
      <c r="I298" s="118"/>
      <c r="J298" s="118"/>
      <c r="K298" s="118"/>
      <c r="L298" s="118"/>
      <c r="M298" s="118"/>
      <c r="N298" s="118"/>
    </row>
    <row r="299" spans="2:14">
      <c r="B299" s="117"/>
      <c r="C299" s="117"/>
      <c r="D299" s="117"/>
      <c r="E299" s="117"/>
      <c r="F299" s="117"/>
      <c r="G299" s="117"/>
      <c r="H299" s="118"/>
      <c r="I299" s="118"/>
      <c r="J299" s="118"/>
      <c r="K299" s="118"/>
      <c r="L299" s="118"/>
      <c r="M299" s="118"/>
      <c r="N299" s="118"/>
    </row>
    <row r="300" spans="2:14">
      <c r="B300" s="117"/>
      <c r="C300" s="117"/>
      <c r="D300" s="117"/>
      <c r="E300" s="117"/>
      <c r="F300" s="117"/>
      <c r="G300" s="117"/>
      <c r="H300" s="118"/>
      <c r="I300" s="118"/>
      <c r="J300" s="118"/>
      <c r="K300" s="118"/>
      <c r="L300" s="118"/>
      <c r="M300" s="118"/>
      <c r="N300" s="118"/>
    </row>
    <row r="301" spans="2:14">
      <c r="B301" s="117"/>
      <c r="C301" s="117"/>
      <c r="D301" s="117"/>
      <c r="E301" s="117"/>
      <c r="F301" s="117"/>
      <c r="G301" s="117"/>
      <c r="H301" s="118"/>
      <c r="I301" s="118"/>
      <c r="J301" s="118"/>
      <c r="K301" s="118"/>
      <c r="L301" s="118"/>
      <c r="M301" s="118"/>
      <c r="N301" s="118"/>
    </row>
    <row r="302" spans="2:14">
      <c r="B302" s="117"/>
      <c r="C302" s="117"/>
      <c r="D302" s="117"/>
      <c r="E302" s="117"/>
      <c r="F302" s="117"/>
      <c r="G302" s="117"/>
      <c r="H302" s="118"/>
      <c r="I302" s="118"/>
      <c r="J302" s="118"/>
      <c r="K302" s="118"/>
      <c r="L302" s="118"/>
      <c r="M302" s="118"/>
      <c r="N302" s="118"/>
    </row>
    <row r="303" spans="2:14">
      <c r="B303" s="117"/>
      <c r="C303" s="117"/>
      <c r="D303" s="117"/>
      <c r="E303" s="117"/>
      <c r="F303" s="117"/>
      <c r="G303" s="117"/>
      <c r="H303" s="118"/>
      <c r="I303" s="118"/>
      <c r="J303" s="118"/>
      <c r="K303" s="118"/>
      <c r="L303" s="118"/>
      <c r="M303" s="118"/>
      <c r="N303" s="118"/>
    </row>
    <row r="304" spans="2:14">
      <c r="B304" s="117"/>
      <c r="C304" s="117"/>
      <c r="D304" s="117"/>
      <c r="E304" s="117"/>
      <c r="F304" s="117"/>
      <c r="G304" s="117"/>
      <c r="H304" s="118"/>
      <c r="I304" s="118"/>
      <c r="J304" s="118"/>
      <c r="K304" s="118"/>
      <c r="L304" s="118"/>
      <c r="M304" s="118"/>
      <c r="N304" s="118"/>
    </row>
    <row r="305" spans="2:14">
      <c r="B305" s="117"/>
      <c r="C305" s="117"/>
      <c r="D305" s="117"/>
      <c r="E305" s="117"/>
      <c r="F305" s="117"/>
      <c r="G305" s="117"/>
      <c r="H305" s="118"/>
      <c r="I305" s="118"/>
      <c r="J305" s="118"/>
      <c r="K305" s="118"/>
      <c r="L305" s="118"/>
      <c r="M305" s="118"/>
      <c r="N305" s="118"/>
    </row>
    <row r="306" spans="2:14">
      <c r="B306" s="117"/>
      <c r="C306" s="117"/>
      <c r="D306" s="117"/>
      <c r="E306" s="117"/>
      <c r="F306" s="117"/>
      <c r="G306" s="117"/>
      <c r="H306" s="118"/>
      <c r="I306" s="118"/>
      <c r="J306" s="118"/>
      <c r="K306" s="118"/>
      <c r="L306" s="118"/>
      <c r="M306" s="118"/>
      <c r="N306" s="118"/>
    </row>
    <row r="307" spans="2:14">
      <c r="B307" s="117"/>
      <c r="C307" s="117"/>
      <c r="D307" s="117"/>
      <c r="E307" s="117"/>
      <c r="F307" s="117"/>
      <c r="G307" s="117"/>
      <c r="H307" s="118"/>
      <c r="I307" s="118"/>
      <c r="J307" s="118"/>
      <c r="K307" s="118"/>
      <c r="L307" s="118"/>
      <c r="M307" s="118"/>
      <c r="N307" s="118"/>
    </row>
    <row r="308" spans="2:14">
      <c r="B308" s="117"/>
      <c r="C308" s="117"/>
      <c r="D308" s="117"/>
      <c r="E308" s="117"/>
      <c r="F308" s="117"/>
      <c r="G308" s="117"/>
      <c r="H308" s="118"/>
      <c r="I308" s="118"/>
      <c r="J308" s="118"/>
      <c r="K308" s="118"/>
      <c r="L308" s="118"/>
      <c r="M308" s="118"/>
      <c r="N308" s="118"/>
    </row>
    <row r="309" spans="2:14">
      <c r="B309" s="117"/>
      <c r="C309" s="117"/>
      <c r="D309" s="117"/>
      <c r="E309" s="117"/>
      <c r="F309" s="117"/>
      <c r="G309" s="117"/>
      <c r="H309" s="118"/>
      <c r="I309" s="118"/>
      <c r="J309" s="118"/>
      <c r="K309" s="118"/>
      <c r="L309" s="118"/>
      <c r="M309" s="118"/>
      <c r="N309" s="118"/>
    </row>
    <row r="310" spans="2:14">
      <c r="B310" s="117"/>
      <c r="C310" s="117"/>
      <c r="D310" s="117"/>
      <c r="E310" s="117"/>
      <c r="F310" s="117"/>
      <c r="G310" s="117"/>
      <c r="H310" s="118"/>
      <c r="I310" s="118"/>
      <c r="J310" s="118"/>
      <c r="K310" s="118"/>
      <c r="L310" s="118"/>
      <c r="M310" s="118"/>
      <c r="N310" s="118"/>
    </row>
    <row r="311" spans="2:14">
      <c r="B311" s="117"/>
      <c r="C311" s="117"/>
      <c r="D311" s="117"/>
      <c r="E311" s="117"/>
      <c r="F311" s="117"/>
      <c r="G311" s="117"/>
      <c r="H311" s="118"/>
      <c r="I311" s="118"/>
      <c r="J311" s="118"/>
      <c r="K311" s="118"/>
      <c r="L311" s="118"/>
      <c r="M311" s="118"/>
      <c r="N311" s="118"/>
    </row>
    <row r="312" spans="2:14">
      <c r="B312" s="117"/>
      <c r="C312" s="117"/>
      <c r="D312" s="117"/>
      <c r="E312" s="117"/>
      <c r="F312" s="117"/>
      <c r="G312" s="117"/>
      <c r="H312" s="118"/>
      <c r="I312" s="118"/>
      <c r="J312" s="118"/>
      <c r="K312" s="118"/>
      <c r="L312" s="118"/>
      <c r="M312" s="118"/>
      <c r="N312" s="118"/>
    </row>
    <row r="313" spans="2:14">
      <c r="B313" s="117"/>
      <c r="C313" s="117"/>
      <c r="D313" s="117"/>
      <c r="E313" s="117"/>
      <c r="F313" s="117"/>
      <c r="G313" s="117"/>
      <c r="H313" s="118"/>
      <c r="I313" s="118"/>
      <c r="J313" s="118"/>
      <c r="K313" s="118"/>
      <c r="L313" s="118"/>
      <c r="M313" s="118"/>
      <c r="N313" s="118"/>
    </row>
    <row r="314" spans="2:14">
      <c r="B314" s="117"/>
      <c r="C314" s="117"/>
      <c r="D314" s="117"/>
      <c r="E314" s="117"/>
      <c r="F314" s="117"/>
      <c r="G314" s="117"/>
      <c r="H314" s="118"/>
      <c r="I314" s="118"/>
      <c r="J314" s="118"/>
      <c r="K314" s="118"/>
      <c r="L314" s="118"/>
      <c r="M314" s="118"/>
      <c r="N314" s="118"/>
    </row>
    <row r="315" spans="2:14">
      <c r="B315" s="117"/>
      <c r="C315" s="117"/>
      <c r="D315" s="117"/>
      <c r="E315" s="117"/>
      <c r="F315" s="117"/>
      <c r="G315" s="117"/>
      <c r="H315" s="118"/>
      <c r="I315" s="118"/>
      <c r="J315" s="118"/>
      <c r="K315" s="118"/>
      <c r="L315" s="118"/>
      <c r="M315" s="118"/>
      <c r="N315" s="118"/>
    </row>
    <row r="316" spans="2:14">
      <c r="B316" s="117"/>
      <c r="C316" s="117"/>
      <c r="D316" s="117"/>
      <c r="E316" s="117"/>
      <c r="F316" s="117"/>
      <c r="G316" s="117"/>
      <c r="H316" s="118"/>
      <c r="I316" s="118"/>
      <c r="J316" s="118"/>
      <c r="K316" s="118"/>
      <c r="L316" s="118"/>
      <c r="M316" s="118"/>
      <c r="N316" s="118"/>
    </row>
    <row r="317" spans="2:14">
      <c r="B317" s="117"/>
      <c r="C317" s="117"/>
      <c r="D317" s="117"/>
      <c r="E317" s="117"/>
      <c r="F317" s="117"/>
      <c r="G317" s="117"/>
      <c r="H317" s="118"/>
      <c r="I317" s="118"/>
      <c r="J317" s="118"/>
      <c r="K317" s="118"/>
      <c r="L317" s="118"/>
      <c r="M317" s="118"/>
      <c r="N317" s="118"/>
    </row>
    <row r="318" spans="2:14">
      <c r="B318" s="117"/>
      <c r="C318" s="117"/>
      <c r="D318" s="117"/>
      <c r="E318" s="117"/>
      <c r="F318" s="117"/>
      <c r="G318" s="117"/>
      <c r="H318" s="118"/>
      <c r="I318" s="118"/>
      <c r="J318" s="118"/>
      <c r="K318" s="118"/>
      <c r="L318" s="118"/>
      <c r="M318" s="118"/>
      <c r="N318" s="118"/>
    </row>
    <row r="319" spans="2:14">
      <c r="B319" s="117"/>
      <c r="C319" s="117"/>
      <c r="D319" s="117"/>
      <c r="E319" s="117"/>
      <c r="F319" s="117"/>
      <c r="G319" s="117"/>
      <c r="H319" s="118"/>
      <c r="I319" s="118"/>
      <c r="J319" s="118"/>
      <c r="K319" s="118"/>
      <c r="L319" s="118"/>
      <c r="M319" s="118"/>
      <c r="N319" s="118"/>
    </row>
    <row r="320" spans="2:14">
      <c r="B320" s="117"/>
      <c r="C320" s="117"/>
      <c r="D320" s="117"/>
      <c r="E320" s="117"/>
      <c r="F320" s="117"/>
      <c r="G320" s="117"/>
      <c r="H320" s="118"/>
      <c r="I320" s="118"/>
      <c r="J320" s="118"/>
      <c r="K320" s="118"/>
      <c r="L320" s="118"/>
      <c r="M320" s="118"/>
      <c r="N320" s="118"/>
    </row>
    <row r="321" spans="2:14">
      <c r="B321" s="117"/>
      <c r="C321" s="117"/>
      <c r="D321" s="117"/>
      <c r="E321" s="117"/>
      <c r="F321" s="117"/>
      <c r="G321" s="117"/>
      <c r="H321" s="118"/>
      <c r="I321" s="118"/>
      <c r="J321" s="118"/>
      <c r="K321" s="118"/>
      <c r="L321" s="118"/>
      <c r="M321" s="118"/>
      <c r="N321" s="118"/>
    </row>
    <row r="322" spans="2:14">
      <c r="B322" s="117"/>
      <c r="C322" s="117"/>
      <c r="D322" s="117"/>
      <c r="E322" s="117"/>
      <c r="F322" s="117"/>
      <c r="G322" s="117"/>
      <c r="H322" s="118"/>
      <c r="I322" s="118"/>
      <c r="J322" s="118"/>
      <c r="K322" s="118"/>
      <c r="L322" s="118"/>
      <c r="M322" s="118"/>
      <c r="N322" s="118"/>
    </row>
    <row r="323" spans="2:14">
      <c r="B323" s="117"/>
      <c r="C323" s="117"/>
      <c r="D323" s="117"/>
      <c r="E323" s="117"/>
      <c r="F323" s="117"/>
      <c r="G323" s="117"/>
      <c r="H323" s="118"/>
      <c r="I323" s="118"/>
      <c r="J323" s="118"/>
      <c r="K323" s="118"/>
      <c r="L323" s="118"/>
      <c r="M323" s="118"/>
      <c r="N323" s="118"/>
    </row>
    <row r="324" spans="2:14">
      <c r="B324" s="117"/>
      <c r="C324" s="117"/>
      <c r="D324" s="117"/>
      <c r="E324" s="117"/>
      <c r="F324" s="117"/>
      <c r="G324" s="117"/>
      <c r="H324" s="118"/>
      <c r="I324" s="118"/>
      <c r="J324" s="118"/>
      <c r="K324" s="118"/>
      <c r="L324" s="118"/>
      <c r="M324" s="118"/>
      <c r="N324" s="118"/>
    </row>
    <row r="325" spans="2:14">
      <c r="B325" s="117"/>
      <c r="C325" s="117"/>
      <c r="D325" s="117"/>
      <c r="E325" s="117"/>
      <c r="F325" s="117"/>
      <c r="G325" s="117"/>
      <c r="H325" s="118"/>
      <c r="I325" s="118"/>
      <c r="J325" s="118"/>
      <c r="K325" s="118"/>
      <c r="L325" s="118"/>
      <c r="M325" s="118"/>
      <c r="N325" s="118"/>
    </row>
    <row r="326" spans="2:14">
      <c r="B326" s="117"/>
      <c r="C326" s="117"/>
      <c r="D326" s="117"/>
      <c r="E326" s="117"/>
      <c r="F326" s="117"/>
      <c r="G326" s="117"/>
      <c r="H326" s="118"/>
      <c r="I326" s="118"/>
      <c r="J326" s="118"/>
      <c r="K326" s="118"/>
      <c r="L326" s="118"/>
      <c r="M326" s="118"/>
      <c r="N326" s="118"/>
    </row>
    <row r="327" spans="2:14">
      <c r="B327" s="117"/>
      <c r="C327" s="117"/>
      <c r="D327" s="117"/>
      <c r="E327" s="117"/>
      <c r="F327" s="117"/>
      <c r="G327" s="117"/>
      <c r="H327" s="118"/>
      <c r="I327" s="118"/>
      <c r="J327" s="118"/>
      <c r="K327" s="118"/>
      <c r="L327" s="118"/>
      <c r="M327" s="118"/>
      <c r="N327" s="118"/>
    </row>
    <row r="328" spans="2:14">
      <c r="B328" s="117"/>
      <c r="C328" s="117"/>
      <c r="D328" s="117"/>
      <c r="E328" s="117"/>
      <c r="F328" s="117"/>
      <c r="G328" s="117"/>
      <c r="H328" s="118"/>
      <c r="I328" s="118"/>
      <c r="J328" s="118"/>
      <c r="K328" s="118"/>
      <c r="L328" s="118"/>
      <c r="M328" s="118"/>
      <c r="N328" s="118"/>
    </row>
    <row r="329" spans="2:14">
      <c r="B329" s="117"/>
      <c r="C329" s="117"/>
      <c r="D329" s="117"/>
      <c r="E329" s="117"/>
      <c r="F329" s="117"/>
      <c r="G329" s="117"/>
      <c r="H329" s="118"/>
      <c r="I329" s="118"/>
      <c r="J329" s="118"/>
      <c r="K329" s="118"/>
      <c r="L329" s="118"/>
      <c r="M329" s="118"/>
      <c r="N329" s="118"/>
    </row>
    <row r="330" spans="2:14">
      <c r="B330" s="117"/>
      <c r="C330" s="117"/>
      <c r="D330" s="117"/>
      <c r="E330" s="117"/>
      <c r="F330" s="117"/>
      <c r="G330" s="117"/>
      <c r="H330" s="118"/>
      <c r="I330" s="118"/>
      <c r="J330" s="118"/>
      <c r="K330" s="118"/>
      <c r="L330" s="118"/>
      <c r="M330" s="118"/>
      <c r="N330" s="118"/>
    </row>
    <row r="331" spans="2:14">
      <c r="B331" s="117"/>
      <c r="C331" s="117"/>
      <c r="D331" s="117"/>
      <c r="E331" s="117"/>
      <c r="F331" s="117"/>
      <c r="G331" s="117"/>
      <c r="H331" s="118"/>
      <c r="I331" s="118"/>
      <c r="J331" s="118"/>
      <c r="K331" s="118"/>
      <c r="L331" s="118"/>
      <c r="M331" s="118"/>
      <c r="N331" s="118"/>
    </row>
    <row r="332" spans="2:14">
      <c r="B332" s="117"/>
      <c r="C332" s="117"/>
      <c r="D332" s="117"/>
      <c r="E332" s="117"/>
      <c r="F332" s="117"/>
      <c r="G332" s="117"/>
      <c r="H332" s="118"/>
      <c r="I332" s="118"/>
      <c r="J332" s="118"/>
      <c r="K332" s="118"/>
      <c r="L332" s="118"/>
      <c r="M332" s="118"/>
      <c r="N332" s="118"/>
    </row>
    <row r="333" spans="2:14">
      <c r="B333" s="117"/>
      <c r="C333" s="117"/>
      <c r="D333" s="117"/>
      <c r="E333" s="117"/>
      <c r="F333" s="117"/>
      <c r="G333" s="117"/>
      <c r="H333" s="118"/>
      <c r="I333" s="118"/>
      <c r="J333" s="118"/>
      <c r="K333" s="118"/>
      <c r="L333" s="118"/>
      <c r="M333" s="118"/>
      <c r="N333" s="118"/>
    </row>
    <row r="334" spans="2:14">
      <c r="B334" s="117"/>
      <c r="C334" s="117"/>
      <c r="D334" s="117"/>
      <c r="E334" s="117"/>
      <c r="F334" s="117"/>
      <c r="G334" s="117"/>
      <c r="H334" s="118"/>
      <c r="I334" s="118"/>
      <c r="J334" s="118"/>
      <c r="K334" s="118"/>
      <c r="L334" s="118"/>
      <c r="M334" s="118"/>
      <c r="N334" s="118"/>
    </row>
    <row r="335" spans="2:14">
      <c r="B335" s="117"/>
      <c r="C335" s="117"/>
      <c r="D335" s="117"/>
      <c r="E335" s="117"/>
      <c r="F335" s="117"/>
      <c r="G335" s="117"/>
      <c r="H335" s="118"/>
      <c r="I335" s="118"/>
      <c r="J335" s="118"/>
      <c r="K335" s="118"/>
      <c r="L335" s="118"/>
      <c r="M335" s="118"/>
      <c r="N335" s="118"/>
    </row>
    <row r="336" spans="2:14">
      <c r="B336" s="117"/>
      <c r="C336" s="117"/>
      <c r="D336" s="117"/>
      <c r="E336" s="117"/>
      <c r="F336" s="117"/>
      <c r="G336" s="117"/>
      <c r="H336" s="118"/>
      <c r="I336" s="118"/>
      <c r="J336" s="118"/>
      <c r="K336" s="118"/>
      <c r="L336" s="118"/>
      <c r="M336" s="118"/>
      <c r="N336" s="118"/>
    </row>
    <row r="337" spans="2:14">
      <c r="B337" s="117"/>
      <c r="C337" s="117"/>
      <c r="D337" s="117"/>
      <c r="E337" s="117"/>
      <c r="F337" s="117"/>
      <c r="G337" s="117"/>
      <c r="H337" s="118"/>
      <c r="I337" s="118"/>
      <c r="J337" s="118"/>
      <c r="K337" s="118"/>
      <c r="L337" s="118"/>
      <c r="M337" s="118"/>
      <c r="N337" s="118"/>
    </row>
    <row r="338" spans="2:14">
      <c r="B338" s="117"/>
      <c r="C338" s="117"/>
      <c r="D338" s="117"/>
      <c r="E338" s="117"/>
      <c r="F338" s="117"/>
      <c r="G338" s="117"/>
      <c r="H338" s="118"/>
      <c r="I338" s="118"/>
      <c r="J338" s="118"/>
      <c r="K338" s="118"/>
      <c r="L338" s="118"/>
      <c r="M338" s="118"/>
      <c r="N338" s="118"/>
    </row>
    <row r="339" spans="2:14">
      <c r="B339" s="117"/>
      <c r="C339" s="117"/>
      <c r="D339" s="117"/>
      <c r="E339" s="117"/>
      <c r="F339" s="117"/>
      <c r="G339" s="117"/>
      <c r="H339" s="118"/>
      <c r="I339" s="118"/>
      <c r="J339" s="118"/>
      <c r="K339" s="118"/>
      <c r="L339" s="118"/>
      <c r="M339" s="118"/>
      <c r="N339" s="118"/>
    </row>
    <row r="340" spans="2:14">
      <c r="B340" s="117"/>
      <c r="C340" s="117"/>
      <c r="D340" s="117"/>
      <c r="E340" s="117"/>
      <c r="F340" s="117"/>
      <c r="G340" s="117"/>
      <c r="H340" s="118"/>
      <c r="I340" s="118"/>
      <c r="J340" s="118"/>
      <c r="K340" s="118"/>
      <c r="L340" s="118"/>
      <c r="M340" s="118"/>
      <c r="N340" s="118"/>
    </row>
    <row r="341" spans="2:14">
      <c r="B341" s="117"/>
      <c r="C341" s="117"/>
      <c r="D341" s="117"/>
      <c r="E341" s="117"/>
      <c r="F341" s="117"/>
      <c r="G341" s="117"/>
      <c r="H341" s="118"/>
      <c r="I341" s="118"/>
      <c r="J341" s="118"/>
      <c r="K341" s="118"/>
      <c r="L341" s="118"/>
      <c r="M341" s="118"/>
      <c r="N341" s="118"/>
    </row>
    <row r="342" spans="2:14">
      <c r="B342" s="117"/>
      <c r="C342" s="117"/>
      <c r="D342" s="117"/>
      <c r="E342" s="117"/>
      <c r="F342" s="117"/>
      <c r="G342" s="117"/>
      <c r="H342" s="118"/>
      <c r="I342" s="118"/>
      <c r="J342" s="118"/>
      <c r="K342" s="118"/>
      <c r="L342" s="118"/>
      <c r="M342" s="118"/>
      <c r="N342" s="118"/>
    </row>
    <row r="343" spans="2:14">
      <c r="B343" s="117"/>
      <c r="C343" s="117"/>
      <c r="D343" s="117"/>
      <c r="E343" s="117"/>
      <c r="F343" s="117"/>
      <c r="G343" s="117"/>
      <c r="H343" s="118"/>
      <c r="I343" s="118"/>
      <c r="J343" s="118"/>
      <c r="K343" s="118"/>
      <c r="L343" s="118"/>
      <c r="M343" s="118"/>
      <c r="N343" s="118"/>
    </row>
    <row r="344" spans="2:14">
      <c r="B344" s="117"/>
      <c r="C344" s="117"/>
      <c r="D344" s="117"/>
      <c r="E344" s="117"/>
      <c r="F344" s="117"/>
      <c r="G344" s="117"/>
      <c r="H344" s="118"/>
      <c r="I344" s="118"/>
      <c r="J344" s="118"/>
      <c r="K344" s="118"/>
      <c r="L344" s="118"/>
      <c r="M344" s="118"/>
      <c r="N344" s="118"/>
    </row>
    <row r="345" spans="2:14">
      <c r="B345" s="117"/>
      <c r="C345" s="117"/>
      <c r="D345" s="117"/>
      <c r="E345" s="117"/>
      <c r="F345" s="117"/>
      <c r="G345" s="117"/>
      <c r="H345" s="118"/>
      <c r="I345" s="118"/>
      <c r="J345" s="118"/>
      <c r="K345" s="118"/>
      <c r="L345" s="118"/>
      <c r="M345" s="118"/>
      <c r="N345" s="118"/>
    </row>
    <row r="346" spans="2:14">
      <c r="B346" s="117"/>
      <c r="C346" s="117"/>
      <c r="D346" s="117"/>
      <c r="E346" s="117"/>
      <c r="F346" s="117"/>
      <c r="G346" s="117"/>
      <c r="H346" s="118"/>
      <c r="I346" s="118"/>
      <c r="J346" s="118"/>
      <c r="K346" s="118"/>
      <c r="L346" s="118"/>
      <c r="M346" s="118"/>
      <c r="N346" s="118"/>
    </row>
    <row r="347" spans="2:14">
      <c r="B347" s="117"/>
      <c r="C347" s="117"/>
      <c r="D347" s="117"/>
      <c r="E347" s="117"/>
      <c r="F347" s="117"/>
      <c r="G347" s="117"/>
      <c r="H347" s="118"/>
      <c r="I347" s="118"/>
      <c r="J347" s="118"/>
      <c r="K347" s="118"/>
      <c r="L347" s="118"/>
      <c r="M347" s="118"/>
      <c r="N347" s="118"/>
    </row>
    <row r="348" spans="2:14">
      <c r="B348" s="117"/>
      <c r="C348" s="117"/>
      <c r="D348" s="117"/>
      <c r="E348" s="117"/>
      <c r="F348" s="117"/>
      <c r="G348" s="117"/>
      <c r="H348" s="118"/>
      <c r="I348" s="118"/>
      <c r="J348" s="118"/>
      <c r="K348" s="118"/>
      <c r="L348" s="118"/>
      <c r="M348" s="118"/>
      <c r="N348" s="118"/>
    </row>
    <row r="349" spans="2:14">
      <c r="B349" s="117"/>
      <c r="C349" s="117"/>
      <c r="D349" s="117"/>
      <c r="E349" s="117"/>
      <c r="F349" s="117"/>
      <c r="G349" s="117"/>
      <c r="H349" s="118"/>
      <c r="I349" s="118"/>
      <c r="J349" s="118"/>
      <c r="K349" s="118"/>
      <c r="L349" s="118"/>
      <c r="M349" s="118"/>
      <c r="N349" s="118"/>
    </row>
    <row r="350" spans="2:14">
      <c r="B350" s="117"/>
      <c r="C350" s="117"/>
      <c r="D350" s="117"/>
      <c r="E350" s="117"/>
      <c r="F350" s="117"/>
      <c r="G350" s="117"/>
      <c r="H350" s="118"/>
      <c r="I350" s="118"/>
      <c r="J350" s="118"/>
      <c r="K350" s="118"/>
      <c r="L350" s="118"/>
      <c r="M350" s="118"/>
      <c r="N350" s="118"/>
    </row>
    <row r="351" spans="2:14">
      <c r="B351" s="117"/>
      <c r="C351" s="117"/>
      <c r="D351" s="117"/>
      <c r="E351" s="117"/>
      <c r="F351" s="117"/>
      <c r="G351" s="117"/>
      <c r="H351" s="118"/>
      <c r="I351" s="118"/>
      <c r="J351" s="118"/>
      <c r="K351" s="118"/>
      <c r="L351" s="118"/>
      <c r="M351" s="118"/>
      <c r="N351" s="118"/>
    </row>
    <row r="352" spans="2:14">
      <c r="B352" s="117"/>
      <c r="C352" s="117"/>
      <c r="D352" s="117"/>
      <c r="E352" s="117"/>
      <c r="F352" s="117"/>
      <c r="G352" s="117"/>
      <c r="H352" s="118"/>
      <c r="I352" s="118"/>
      <c r="J352" s="118"/>
      <c r="K352" s="118"/>
      <c r="L352" s="118"/>
      <c r="M352" s="118"/>
      <c r="N352" s="118"/>
    </row>
    <row r="353" spans="2:14">
      <c r="B353" s="117"/>
      <c r="C353" s="117"/>
      <c r="D353" s="117"/>
      <c r="E353" s="117"/>
      <c r="F353" s="117"/>
      <c r="G353" s="117"/>
      <c r="H353" s="118"/>
      <c r="I353" s="118"/>
      <c r="J353" s="118"/>
      <c r="K353" s="118"/>
      <c r="L353" s="118"/>
      <c r="M353" s="118"/>
      <c r="N353" s="118"/>
    </row>
    <row r="354" spans="2:14">
      <c r="B354" s="117"/>
      <c r="C354" s="117"/>
      <c r="D354" s="117"/>
      <c r="E354" s="117"/>
      <c r="F354" s="117"/>
      <c r="G354" s="117"/>
      <c r="H354" s="118"/>
      <c r="I354" s="118"/>
      <c r="J354" s="118"/>
      <c r="K354" s="118"/>
      <c r="L354" s="118"/>
      <c r="M354" s="118"/>
      <c r="N354" s="118"/>
    </row>
    <row r="355" spans="2:14">
      <c r="B355" s="117"/>
      <c r="C355" s="117"/>
      <c r="D355" s="117"/>
      <c r="E355" s="117"/>
      <c r="F355" s="117"/>
      <c r="G355" s="117"/>
      <c r="H355" s="118"/>
      <c r="I355" s="118"/>
      <c r="J355" s="118"/>
      <c r="K355" s="118"/>
      <c r="L355" s="118"/>
      <c r="M355" s="118"/>
      <c r="N355" s="118"/>
    </row>
    <row r="356" spans="2:14">
      <c r="B356" s="117"/>
      <c r="C356" s="117"/>
      <c r="D356" s="117"/>
      <c r="E356" s="117"/>
      <c r="F356" s="117"/>
      <c r="G356" s="117"/>
      <c r="H356" s="118"/>
      <c r="I356" s="118"/>
      <c r="J356" s="118"/>
      <c r="K356" s="118"/>
      <c r="L356" s="118"/>
      <c r="M356" s="118"/>
      <c r="N356" s="118"/>
    </row>
    <row r="357" spans="2:14">
      <c r="B357" s="117"/>
      <c r="C357" s="117"/>
      <c r="D357" s="117"/>
      <c r="E357" s="117"/>
      <c r="F357" s="117"/>
      <c r="G357" s="117"/>
      <c r="H357" s="118"/>
      <c r="I357" s="118"/>
      <c r="J357" s="118"/>
      <c r="K357" s="118"/>
      <c r="L357" s="118"/>
      <c r="M357" s="118"/>
      <c r="N357" s="118"/>
    </row>
    <row r="358" spans="2:14">
      <c r="B358" s="117"/>
      <c r="C358" s="117"/>
      <c r="D358" s="117"/>
      <c r="E358" s="117"/>
      <c r="F358" s="117"/>
      <c r="G358" s="117"/>
      <c r="H358" s="118"/>
      <c r="I358" s="118"/>
      <c r="J358" s="118"/>
      <c r="K358" s="118"/>
      <c r="L358" s="118"/>
      <c r="M358" s="118"/>
      <c r="N358" s="118"/>
    </row>
    <row r="359" spans="2:14">
      <c r="B359" s="117"/>
      <c r="C359" s="117"/>
      <c r="D359" s="117"/>
      <c r="E359" s="117"/>
      <c r="F359" s="117"/>
      <c r="G359" s="117"/>
      <c r="H359" s="118"/>
      <c r="I359" s="118"/>
      <c r="J359" s="118"/>
      <c r="K359" s="118"/>
      <c r="L359" s="118"/>
      <c r="M359" s="118"/>
      <c r="N359" s="118"/>
    </row>
    <row r="360" spans="2:14">
      <c r="B360" s="117"/>
      <c r="C360" s="117"/>
      <c r="D360" s="117"/>
      <c r="E360" s="117"/>
      <c r="F360" s="117"/>
      <c r="G360" s="117"/>
      <c r="H360" s="118"/>
      <c r="I360" s="118"/>
      <c r="J360" s="118"/>
      <c r="K360" s="118"/>
      <c r="L360" s="118"/>
      <c r="M360" s="118"/>
      <c r="N360" s="118"/>
    </row>
    <row r="361" spans="2:14">
      <c r="B361" s="117"/>
      <c r="C361" s="117"/>
      <c r="D361" s="117"/>
      <c r="E361" s="117"/>
      <c r="F361" s="117"/>
      <c r="G361" s="117"/>
      <c r="H361" s="118"/>
      <c r="I361" s="118"/>
      <c r="J361" s="118"/>
      <c r="K361" s="118"/>
      <c r="L361" s="118"/>
      <c r="M361" s="118"/>
      <c r="N361" s="118"/>
    </row>
    <row r="362" spans="2:14">
      <c r="B362" s="117"/>
      <c r="C362" s="117"/>
      <c r="D362" s="117"/>
      <c r="E362" s="117"/>
      <c r="F362" s="117"/>
      <c r="G362" s="117"/>
      <c r="H362" s="118"/>
      <c r="I362" s="118"/>
      <c r="J362" s="118"/>
      <c r="K362" s="118"/>
      <c r="L362" s="118"/>
      <c r="M362" s="118"/>
      <c r="N362" s="118"/>
    </row>
    <row r="363" spans="2:14">
      <c r="B363" s="117"/>
      <c r="C363" s="117"/>
      <c r="D363" s="117"/>
      <c r="E363" s="117"/>
      <c r="F363" s="117"/>
      <c r="G363" s="117"/>
      <c r="H363" s="118"/>
      <c r="I363" s="118"/>
      <c r="J363" s="118"/>
      <c r="K363" s="118"/>
      <c r="L363" s="118"/>
      <c r="M363" s="118"/>
      <c r="N363" s="118"/>
    </row>
    <row r="364" spans="2:14">
      <c r="B364" s="117"/>
      <c r="C364" s="117"/>
      <c r="D364" s="117"/>
      <c r="E364" s="117"/>
      <c r="F364" s="117"/>
      <c r="G364" s="117"/>
      <c r="H364" s="118"/>
      <c r="I364" s="118"/>
      <c r="J364" s="118"/>
      <c r="K364" s="118"/>
      <c r="L364" s="118"/>
      <c r="M364" s="118"/>
      <c r="N364" s="118"/>
    </row>
    <row r="365" spans="2:14">
      <c r="B365" s="117"/>
      <c r="C365" s="117"/>
      <c r="D365" s="117"/>
      <c r="E365" s="117"/>
      <c r="F365" s="117"/>
      <c r="G365" s="117"/>
      <c r="H365" s="118"/>
      <c r="I365" s="118"/>
      <c r="J365" s="118"/>
      <c r="K365" s="118"/>
      <c r="L365" s="118"/>
      <c r="M365" s="118"/>
      <c r="N365" s="118"/>
    </row>
    <row r="366" spans="2:14">
      <c r="B366" s="117"/>
      <c r="C366" s="117"/>
      <c r="D366" s="117"/>
      <c r="E366" s="117"/>
      <c r="F366" s="117"/>
      <c r="G366" s="117"/>
      <c r="H366" s="118"/>
      <c r="I366" s="118"/>
      <c r="J366" s="118"/>
      <c r="K366" s="118"/>
      <c r="L366" s="118"/>
      <c r="M366" s="118"/>
      <c r="N366" s="118"/>
    </row>
    <row r="367" spans="2:14">
      <c r="B367" s="117"/>
      <c r="C367" s="117"/>
      <c r="D367" s="117"/>
      <c r="E367" s="117"/>
      <c r="F367" s="117"/>
      <c r="G367" s="117"/>
      <c r="H367" s="118"/>
      <c r="I367" s="118"/>
      <c r="J367" s="118"/>
      <c r="K367" s="118"/>
      <c r="L367" s="118"/>
      <c r="M367" s="118"/>
      <c r="N367" s="118"/>
    </row>
    <row r="368" spans="2:14">
      <c r="B368" s="117"/>
      <c r="C368" s="117"/>
      <c r="D368" s="117"/>
      <c r="E368" s="117"/>
      <c r="F368" s="117"/>
      <c r="G368" s="117"/>
      <c r="H368" s="118"/>
      <c r="I368" s="118"/>
      <c r="J368" s="118"/>
      <c r="K368" s="118"/>
      <c r="L368" s="118"/>
      <c r="M368" s="118"/>
      <c r="N368" s="118"/>
    </row>
    <row r="369" spans="2:14">
      <c r="B369" s="117"/>
      <c r="C369" s="117"/>
      <c r="D369" s="117"/>
      <c r="E369" s="117"/>
      <c r="F369" s="117"/>
      <c r="G369" s="117"/>
      <c r="H369" s="118"/>
      <c r="I369" s="118"/>
      <c r="J369" s="118"/>
      <c r="K369" s="118"/>
      <c r="L369" s="118"/>
      <c r="M369" s="118"/>
      <c r="N369" s="118"/>
    </row>
    <row r="370" spans="2:14">
      <c r="B370" s="117"/>
      <c r="C370" s="117"/>
      <c r="D370" s="117"/>
      <c r="E370" s="117"/>
      <c r="F370" s="117"/>
      <c r="G370" s="117"/>
      <c r="H370" s="118"/>
      <c r="I370" s="118"/>
      <c r="J370" s="118"/>
      <c r="K370" s="118"/>
      <c r="L370" s="118"/>
      <c r="M370" s="118"/>
      <c r="N370" s="118"/>
    </row>
    <row r="371" spans="2:14">
      <c r="B371" s="117"/>
      <c r="C371" s="117"/>
      <c r="D371" s="117"/>
      <c r="E371" s="117"/>
      <c r="F371" s="117"/>
      <c r="G371" s="117"/>
      <c r="H371" s="118"/>
      <c r="I371" s="118"/>
      <c r="J371" s="118"/>
      <c r="K371" s="118"/>
      <c r="L371" s="118"/>
      <c r="M371" s="118"/>
      <c r="N371" s="118"/>
    </row>
    <row r="372" spans="2:14">
      <c r="B372" s="117"/>
      <c r="C372" s="117"/>
      <c r="D372" s="117"/>
      <c r="E372" s="117"/>
      <c r="F372" s="117"/>
      <c r="G372" s="117"/>
      <c r="H372" s="118"/>
      <c r="I372" s="118"/>
      <c r="J372" s="118"/>
      <c r="K372" s="118"/>
      <c r="L372" s="118"/>
      <c r="M372" s="118"/>
      <c r="N372" s="118"/>
    </row>
    <row r="373" spans="2:14">
      <c r="B373" s="117"/>
      <c r="C373" s="117"/>
      <c r="D373" s="117"/>
      <c r="E373" s="117"/>
      <c r="F373" s="117"/>
      <c r="G373" s="117"/>
      <c r="H373" s="118"/>
      <c r="I373" s="118"/>
      <c r="J373" s="118"/>
      <c r="K373" s="118"/>
      <c r="L373" s="118"/>
      <c r="M373" s="118"/>
      <c r="N373" s="118"/>
    </row>
    <row r="374" spans="2:14">
      <c r="B374" s="117"/>
      <c r="C374" s="117"/>
      <c r="D374" s="117"/>
      <c r="E374" s="117"/>
      <c r="F374" s="117"/>
      <c r="G374" s="117"/>
      <c r="H374" s="118"/>
      <c r="I374" s="118"/>
      <c r="J374" s="118"/>
      <c r="K374" s="118"/>
      <c r="L374" s="118"/>
      <c r="M374" s="118"/>
      <c r="N374" s="118"/>
    </row>
    <row r="375" spans="2:14">
      <c r="B375" s="117"/>
      <c r="C375" s="117"/>
      <c r="D375" s="117"/>
      <c r="E375" s="117"/>
      <c r="F375" s="117"/>
      <c r="G375" s="117"/>
      <c r="H375" s="118"/>
      <c r="I375" s="118"/>
      <c r="J375" s="118"/>
      <c r="K375" s="118"/>
      <c r="L375" s="118"/>
      <c r="M375" s="118"/>
      <c r="N375" s="118"/>
    </row>
    <row r="376" spans="2:14">
      <c r="B376" s="117"/>
      <c r="C376" s="117"/>
      <c r="D376" s="117"/>
      <c r="E376" s="117"/>
      <c r="F376" s="117"/>
      <c r="G376" s="117"/>
      <c r="H376" s="118"/>
      <c r="I376" s="118"/>
      <c r="J376" s="118"/>
      <c r="K376" s="118"/>
      <c r="L376" s="118"/>
      <c r="M376" s="118"/>
      <c r="N376" s="118"/>
    </row>
    <row r="377" spans="2:14">
      <c r="B377" s="117"/>
      <c r="C377" s="117"/>
      <c r="D377" s="117"/>
      <c r="E377" s="117"/>
      <c r="F377" s="117"/>
      <c r="G377" s="117"/>
      <c r="H377" s="118"/>
      <c r="I377" s="118"/>
      <c r="J377" s="118"/>
      <c r="K377" s="118"/>
      <c r="L377" s="118"/>
      <c r="M377" s="118"/>
      <c r="N377" s="118"/>
    </row>
    <row r="378" spans="2:14">
      <c r="B378" s="117"/>
      <c r="C378" s="117"/>
      <c r="D378" s="117"/>
      <c r="E378" s="117"/>
      <c r="F378" s="117"/>
      <c r="G378" s="117"/>
      <c r="H378" s="118"/>
      <c r="I378" s="118"/>
      <c r="J378" s="118"/>
      <c r="K378" s="118"/>
      <c r="L378" s="118"/>
      <c r="M378" s="118"/>
      <c r="N378" s="118"/>
    </row>
    <row r="379" spans="2:14">
      <c r="B379" s="117"/>
      <c r="C379" s="117"/>
      <c r="D379" s="117"/>
      <c r="E379" s="117"/>
      <c r="F379" s="117"/>
      <c r="G379" s="117"/>
      <c r="H379" s="118"/>
      <c r="I379" s="118"/>
      <c r="J379" s="118"/>
      <c r="K379" s="118"/>
      <c r="L379" s="118"/>
      <c r="M379" s="118"/>
      <c r="N379" s="118"/>
    </row>
    <row r="380" spans="2:14">
      <c r="B380" s="117"/>
      <c r="C380" s="117"/>
      <c r="D380" s="117"/>
      <c r="E380" s="117"/>
      <c r="F380" s="117"/>
      <c r="G380" s="117"/>
      <c r="H380" s="118"/>
      <c r="I380" s="118"/>
      <c r="J380" s="118"/>
      <c r="K380" s="118"/>
      <c r="L380" s="118"/>
      <c r="M380" s="118"/>
      <c r="N380" s="118"/>
    </row>
    <row r="381" spans="2:14">
      <c r="B381" s="117"/>
      <c r="C381" s="117"/>
      <c r="D381" s="117"/>
      <c r="E381" s="117"/>
      <c r="F381" s="117"/>
      <c r="G381" s="117"/>
      <c r="H381" s="118"/>
      <c r="I381" s="118"/>
      <c r="J381" s="118"/>
      <c r="K381" s="118"/>
      <c r="L381" s="118"/>
      <c r="M381" s="118"/>
      <c r="N381" s="118"/>
    </row>
    <row r="382" spans="2:14">
      <c r="B382" s="117"/>
      <c r="C382" s="117"/>
      <c r="D382" s="117"/>
      <c r="E382" s="117"/>
      <c r="F382" s="117"/>
      <c r="G382" s="117"/>
      <c r="H382" s="118"/>
      <c r="I382" s="118"/>
      <c r="J382" s="118"/>
      <c r="K382" s="118"/>
      <c r="L382" s="118"/>
      <c r="M382" s="118"/>
      <c r="N382" s="118"/>
    </row>
    <row r="383" spans="2:14">
      <c r="B383" s="117"/>
      <c r="C383" s="117"/>
      <c r="D383" s="117"/>
      <c r="E383" s="117"/>
      <c r="F383" s="117"/>
      <c r="G383" s="117"/>
      <c r="H383" s="118"/>
      <c r="I383" s="118"/>
      <c r="J383" s="118"/>
      <c r="K383" s="118"/>
      <c r="L383" s="118"/>
      <c r="M383" s="118"/>
      <c r="N383" s="118"/>
    </row>
    <row r="384" spans="2:14">
      <c r="B384" s="117"/>
      <c r="C384" s="117"/>
      <c r="D384" s="117"/>
      <c r="E384" s="117"/>
      <c r="F384" s="117"/>
      <c r="G384" s="117"/>
      <c r="H384" s="118"/>
      <c r="I384" s="118"/>
      <c r="J384" s="118"/>
      <c r="K384" s="118"/>
      <c r="L384" s="118"/>
      <c r="M384" s="118"/>
      <c r="N384" s="118"/>
    </row>
    <row r="385" spans="2:14">
      <c r="B385" s="117"/>
      <c r="C385" s="117"/>
      <c r="D385" s="117"/>
      <c r="E385" s="117"/>
      <c r="F385" s="117"/>
      <c r="G385" s="117"/>
      <c r="H385" s="118"/>
      <c r="I385" s="118"/>
      <c r="J385" s="118"/>
      <c r="K385" s="118"/>
      <c r="L385" s="118"/>
      <c r="M385" s="118"/>
      <c r="N385" s="118"/>
    </row>
    <row r="386" spans="2:14">
      <c r="B386" s="117"/>
      <c r="C386" s="117"/>
      <c r="D386" s="117"/>
      <c r="E386" s="117"/>
      <c r="F386" s="117"/>
      <c r="G386" s="117"/>
      <c r="H386" s="118"/>
      <c r="I386" s="118"/>
      <c r="J386" s="118"/>
      <c r="K386" s="118"/>
      <c r="L386" s="118"/>
      <c r="M386" s="118"/>
      <c r="N386" s="118"/>
    </row>
    <row r="387" spans="2:14">
      <c r="B387" s="117"/>
      <c r="C387" s="117"/>
      <c r="D387" s="117"/>
      <c r="E387" s="117"/>
      <c r="F387" s="117"/>
      <c r="G387" s="117"/>
      <c r="H387" s="118"/>
      <c r="I387" s="118"/>
      <c r="J387" s="118"/>
      <c r="K387" s="118"/>
      <c r="L387" s="118"/>
      <c r="M387" s="118"/>
      <c r="N387" s="118"/>
    </row>
    <row r="388" spans="2:14">
      <c r="B388" s="117"/>
      <c r="C388" s="117"/>
      <c r="D388" s="117"/>
      <c r="E388" s="117"/>
      <c r="F388" s="117"/>
      <c r="G388" s="117"/>
      <c r="H388" s="118"/>
      <c r="I388" s="118"/>
      <c r="J388" s="118"/>
      <c r="K388" s="118"/>
      <c r="L388" s="118"/>
      <c r="M388" s="118"/>
      <c r="N388" s="118"/>
    </row>
    <row r="389" spans="2:14">
      <c r="B389" s="117"/>
      <c r="C389" s="117"/>
      <c r="D389" s="117"/>
      <c r="E389" s="117"/>
      <c r="F389" s="117"/>
      <c r="G389" s="117"/>
      <c r="H389" s="118"/>
      <c r="I389" s="118"/>
      <c r="J389" s="118"/>
      <c r="K389" s="118"/>
      <c r="L389" s="118"/>
      <c r="M389" s="118"/>
      <c r="N389" s="118"/>
    </row>
    <row r="390" spans="2:14">
      <c r="B390" s="117"/>
      <c r="C390" s="117"/>
      <c r="D390" s="117"/>
      <c r="E390" s="117"/>
      <c r="F390" s="117"/>
      <c r="G390" s="117"/>
      <c r="H390" s="118"/>
      <c r="I390" s="118"/>
      <c r="J390" s="118"/>
      <c r="K390" s="118"/>
      <c r="L390" s="118"/>
      <c r="M390" s="118"/>
      <c r="N390" s="118"/>
    </row>
    <row r="391" spans="2:14">
      <c r="B391" s="117"/>
      <c r="C391" s="117"/>
      <c r="D391" s="117"/>
      <c r="E391" s="117"/>
      <c r="F391" s="117"/>
      <c r="G391" s="117"/>
      <c r="H391" s="118"/>
      <c r="I391" s="118"/>
      <c r="J391" s="118"/>
      <c r="K391" s="118"/>
      <c r="L391" s="118"/>
      <c r="M391" s="118"/>
      <c r="N391" s="118"/>
    </row>
    <row r="392" spans="2:14">
      <c r="B392" s="117"/>
      <c r="C392" s="117"/>
      <c r="D392" s="117"/>
      <c r="E392" s="117"/>
      <c r="F392" s="117"/>
      <c r="G392" s="117"/>
      <c r="H392" s="118"/>
      <c r="I392" s="118"/>
      <c r="J392" s="118"/>
      <c r="K392" s="118"/>
      <c r="L392" s="118"/>
      <c r="M392" s="118"/>
      <c r="N392" s="118"/>
    </row>
    <row r="393" spans="2:14">
      <c r="B393" s="117"/>
      <c r="C393" s="117"/>
      <c r="D393" s="117"/>
      <c r="E393" s="117"/>
      <c r="F393" s="117"/>
      <c r="G393" s="117"/>
      <c r="H393" s="118"/>
      <c r="I393" s="118"/>
      <c r="J393" s="118"/>
      <c r="K393" s="118"/>
      <c r="L393" s="118"/>
      <c r="M393" s="118"/>
      <c r="N393" s="118"/>
    </row>
    <row r="394" spans="2:14">
      <c r="B394" s="117"/>
      <c r="C394" s="117"/>
      <c r="D394" s="117"/>
      <c r="E394" s="117"/>
      <c r="F394" s="117"/>
      <c r="G394" s="117"/>
      <c r="H394" s="118"/>
      <c r="I394" s="118"/>
      <c r="J394" s="118"/>
      <c r="K394" s="118"/>
      <c r="L394" s="118"/>
      <c r="M394" s="118"/>
      <c r="N394" s="118"/>
    </row>
    <row r="395" spans="2:14">
      <c r="B395" s="117"/>
      <c r="C395" s="117"/>
      <c r="D395" s="117"/>
      <c r="E395" s="117"/>
      <c r="F395" s="117"/>
      <c r="G395" s="117"/>
      <c r="H395" s="118"/>
      <c r="I395" s="118"/>
      <c r="J395" s="118"/>
      <c r="K395" s="118"/>
      <c r="L395" s="118"/>
      <c r="M395" s="118"/>
      <c r="N395" s="118"/>
    </row>
    <row r="396" spans="2:14">
      <c r="B396" s="117"/>
      <c r="C396" s="117"/>
      <c r="D396" s="117"/>
      <c r="E396" s="117"/>
      <c r="F396" s="117"/>
      <c r="G396" s="117"/>
      <c r="H396" s="118"/>
      <c r="I396" s="118"/>
      <c r="J396" s="118"/>
      <c r="K396" s="118"/>
      <c r="L396" s="118"/>
      <c r="M396" s="118"/>
      <c r="N396" s="118"/>
    </row>
    <row r="397" spans="2:14">
      <c r="B397" s="117"/>
      <c r="C397" s="117"/>
      <c r="D397" s="117"/>
      <c r="E397" s="117"/>
      <c r="F397" s="117"/>
      <c r="G397" s="117"/>
      <c r="H397" s="118"/>
      <c r="I397" s="118"/>
      <c r="J397" s="118"/>
      <c r="K397" s="118"/>
      <c r="L397" s="118"/>
      <c r="M397" s="118"/>
      <c r="N397" s="118"/>
    </row>
    <row r="398" spans="2:14">
      <c r="B398" s="117"/>
      <c r="C398" s="117"/>
      <c r="D398" s="117"/>
      <c r="E398" s="117"/>
      <c r="F398" s="117"/>
      <c r="G398" s="117"/>
      <c r="H398" s="118"/>
      <c r="I398" s="118"/>
      <c r="J398" s="118"/>
      <c r="K398" s="118"/>
      <c r="L398" s="118"/>
      <c r="M398" s="118"/>
      <c r="N398" s="118"/>
    </row>
    <row r="399" spans="2:14">
      <c r="B399" s="117"/>
      <c r="C399" s="117"/>
      <c r="D399" s="117"/>
      <c r="E399" s="117"/>
      <c r="F399" s="117"/>
      <c r="G399" s="117"/>
      <c r="H399" s="118"/>
      <c r="I399" s="118"/>
      <c r="J399" s="118"/>
      <c r="K399" s="118"/>
      <c r="L399" s="118"/>
      <c r="M399" s="118"/>
      <c r="N399" s="118"/>
    </row>
    <row r="400" spans="2:14">
      <c r="B400" s="117"/>
      <c r="C400" s="117"/>
      <c r="D400" s="117"/>
      <c r="E400" s="117"/>
      <c r="F400" s="117"/>
      <c r="G400" s="117"/>
      <c r="H400" s="118"/>
      <c r="I400" s="118"/>
      <c r="J400" s="118"/>
      <c r="K400" s="118"/>
      <c r="L400" s="118"/>
      <c r="M400" s="118"/>
      <c r="N400" s="118"/>
    </row>
    <row r="401" spans="2:14">
      <c r="B401" s="117"/>
      <c r="C401" s="117"/>
      <c r="D401" s="117"/>
      <c r="E401" s="117"/>
      <c r="F401" s="117"/>
      <c r="G401" s="117"/>
      <c r="H401" s="118"/>
      <c r="I401" s="118"/>
      <c r="J401" s="118"/>
      <c r="K401" s="118"/>
      <c r="L401" s="118"/>
      <c r="M401" s="118"/>
      <c r="N401" s="118"/>
    </row>
    <row r="402" spans="2:14">
      <c r="B402" s="117"/>
      <c r="C402" s="117"/>
      <c r="D402" s="117"/>
      <c r="E402" s="117"/>
      <c r="F402" s="117"/>
      <c r="G402" s="117"/>
      <c r="H402" s="118"/>
      <c r="I402" s="118"/>
      <c r="J402" s="118"/>
      <c r="K402" s="118"/>
      <c r="L402" s="118"/>
      <c r="M402" s="118"/>
      <c r="N402" s="118"/>
    </row>
    <row r="403" spans="2:14">
      <c r="B403" s="117"/>
      <c r="C403" s="117"/>
      <c r="D403" s="117"/>
      <c r="E403" s="117"/>
      <c r="F403" s="117"/>
      <c r="G403" s="117"/>
      <c r="H403" s="118"/>
      <c r="I403" s="118"/>
      <c r="J403" s="118"/>
      <c r="K403" s="118"/>
      <c r="L403" s="118"/>
      <c r="M403" s="118"/>
      <c r="N403" s="118"/>
    </row>
    <row r="404" spans="2:14">
      <c r="B404" s="117"/>
      <c r="C404" s="117"/>
      <c r="D404" s="117"/>
      <c r="E404" s="117"/>
      <c r="F404" s="117"/>
      <c r="G404" s="117"/>
      <c r="H404" s="118"/>
      <c r="I404" s="118"/>
      <c r="J404" s="118"/>
      <c r="K404" s="118"/>
      <c r="L404" s="118"/>
      <c r="M404" s="118"/>
      <c r="N404" s="118"/>
    </row>
    <row r="405" spans="2:14">
      <c r="B405" s="117"/>
      <c r="C405" s="117"/>
      <c r="D405" s="117"/>
      <c r="E405" s="117"/>
      <c r="F405" s="117"/>
      <c r="G405" s="117"/>
      <c r="H405" s="118"/>
      <c r="I405" s="118"/>
      <c r="J405" s="118"/>
      <c r="K405" s="118"/>
      <c r="L405" s="118"/>
      <c r="M405" s="118"/>
      <c r="N405" s="118"/>
    </row>
    <row r="406" spans="2:14">
      <c r="B406" s="117"/>
      <c r="C406" s="117"/>
      <c r="D406" s="117"/>
      <c r="E406" s="117"/>
      <c r="F406" s="117"/>
      <c r="G406" s="117"/>
      <c r="H406" s="118"/>
      <c r="I406" s="118"/>
      <c r="J406" s="118"/>
      <c r="K406" s="118"/>
      <c r="L406" s="118"/>
      <c r="M406" s="118"/>
      <c r="N406" s="118"/>
    </row>
    <row r="407" spans="2:14">
      <c r="B407" s="117"/>
      <c r="C407" s="117"/>
      <c r="D407" s="117"/>
      <c r="E407" s="117"/>
      <c r="F407" s="117"/>
      <c r="G407" s="117"/>
      <c r="H407" s="118"/>
      <c r="I407" s="118"/>
      <c r="J407" s="118"/>
      <c r="K407" s="118"/>
      <c r="L407" s="118"/>
      <c r="M407" s="118"/>
      <c r="N407" s="118"/>
    </row>
    <row r="408" spans="2:14">
      <c r="B408" s="117"/>
      <c r="C408" s="117"/>
      <c r="D408" s="117"/>
      <c r="E408" s="117"/>
      <c r="F408" s="117"/>
      <c r="G408" s="117"/>
      <c r="H408" s="118"/>
      <c r="I408" s="118"/>
      <c r="J408" s="118"/>
      <c r="K408" s="118"/>
      <c r="L408" s="118"/>
      <c r="M408" s="118"/>
      <c r="N408" s="118"/>
    </row>
    <row r="409" spans="2:14">
      <c r="B409" s="117"/>
      <c r="C409" s="117"/>
      <c r="D409" s="117"/>
      <c r="E409" s="117"/>
      <c r="F409" s="117"/>
      <c r="G409" s="117"/>
      <c r="H409" s="118"/>
      <c r="I409" s="118"/>
      <c r="J409" s="118"/>
      <c r="K409" s="118"/>
      <c r="L409" s="118"/>
      <c r="M409" s="118"/>
      <c r="N409" s="118"/>
    </row>
    <row r="410" spans="2:14">
      <c r="B410" s="117"/>
      <c r="C410" s="117"/>
      <c r="D410" s="117"/>
      <c r="E410" s="117"/>
      <c r="F410" s="117"/>
      <c r="G410" s="117"/>
      <c r="H410" s="118"/>
      <c r="I410" s="118"/>
      <c r="J410" s="118"/>
      <c r="K410" s="118"/>
      <c r="L410" s="118"/>
      <c r="M410" s="118"/>
      <c r="N410" s="118"/>
    </row>
    <row r="411" spans="2:14">
      <c r="B411" s="117"/>
      <c r="C411" s="117"/>
      <c r="D411" s="117"/>
      <c r="E411" s="117"/>
      <c r="F411" s="117"/>
      <c r="G411" s="117"/>
      <c r="H411" s="118"/>
      <c r="I411" s="118"/>
      <c r="J411" s="118"/>
      <c r="K411" s="118"/>
      <c r="L411" s="118"/>
      <c r="M411" s="118"/>
      <c r="N411" s="118"/>
    </row>
    <row r="412" spans="2:14">
      <c r="B412" s="117"/>
      <c r="C412" s="117"/>
      <c r="D412" s="117"/>
      <c r="E412" s="117"/>
      <c r="F412" s="117"/>
      <c r="G412" s="117"/>
      <c r="H412" s="118"/>
      <c r="I412" s="118"/>
      <c r="J412" s="118"/>
      <c r="K412" s="118"/>
      <c r="L412" s="118"/>
      <c r="M412" s="118"/>
      <c r="N412" s="118"/>
    </row>
    <row r="413" spans="2:14">
      <c r="B413" s="117"/>
      <c r="C413" s="117"/>
      <c r="D413" s="117"/>
      <c r="E413" s="117"/>
      <c r="F413" s="117"/>
      <c r="G413" s="117"/>
      <c r="H413" s="118"/>
      <c r="I413" s="118"/>
      <c r="J413" s="118"/>
      <c r="K413" s="118"/>
      <c r="L413" s="118"/>
      <c r="M413" s="118"/>
      <c r="N413" s="118"/>
    </row>
    <row r="414" spans="2:14">
      <c r="B414" s="117"/>
      <c r="C414" s="117"/>
      <c r="D414" s="117"/>
      <c r="E414" s="117"/>
      <c r="F414" s="117"/>
      <c r="G414" s="117"/>
      <c r="H414" s="118"/>
      <c r="I414" s="118"/>
      <c r="J414" s="118"/>
      <c r="K414" s="118"/>
      <c r="L414" s="118"/>
      <c r="M414" s="118"/>
      <c r="N414" s="118"/>
    </row>
    <row r="415" spans="2:14">
      <c r="B415" s="117"/>
      <c r="C415" s="117"/>
      <c r="D415" s="117"/>
      <c r="E415" s="117"/>
      <c r="F415" s="117"/>
      <c r="G415" s="117"/>
      <c r="H415" s="118"/>
      <c r="I415" s="118"/>
      <c r="J415" s="118"/>
      <c r="K415" s="118"/>
      <c r="L415" s="118"/>
      <c r="M415" s="118"/>
      <c r="N415" s="118"/>
    </row>
    <row r="416" spans="2:14">
      <c r="B416" s="117"/>
      <c r="C416" s="117"/>
      <c r="D416" s="117"/>
      <c r="E416" s="117"/>
      <c r="F416" s="117"/>
      <c r="G416" s="117"/>
      <c r="H416" s="118"/>
      <c r="I416" s="118"/>
      <c r="J416" s="118"/>
      <c r="K416" s="118"/>
      <c r="L416" s="118"/>
      <c r="M416" s="118"/>
      <c r="N416" s="118"/>
    </row>
    <row r="417" spans="2:14">
      <c r="B417" s="117"/>
      <c r="C417" s="117"/>
      <c r="D417" s="117"/>
      <c r="E417" s="117"/>
      <c r="F417" s="117"/>
      <c r="G417" s="117"/>
      <c r="H417" s="118"/>
      <c r="I417" s="118"/>
      <c r="J417" s="118"/>
      <c r="K417" s="118"/>
      <c r="L417" s="118"/>
      <c r="M417" s="118"/>
      <c r="N417" s="118"/>
    </row>
    <row r="418" spans="2:14">
      <c r="B418" s="117"/>
      <c r="C418" s="117"/>
      <c r="D418" s="117"/>
      <c r="E418" s="117"/>
      <c r="F418" s="117"/>
      <c r="G418" s="117"/>
      <c r="H418" s="118"/>
      <c r="I418" s="118"/>
      <c r="J418" s="118"/>
      <c r="K418" s="118"/>
      <c r="L418" s="118"/>
      <c r="M418" s="118"/>
      <c r="N418" s="118"/>
    </row>
    <row r="419" spans="2:14">
      <c r="B419" s="117"/>
      <c r="C419" s="117"/>
      <c r="D419" s="117"/>
      <c r="E419" s="117"/>
      <c r="F419" s="117"/>
      <c r="G419" s="117"/>
      <c r="H419" s="118"/>
      <c r="I419" s="118"/>
      <c r="J419" s="118"/>
      <c r="K419" s="118"/>
      <c r="L419" s="118"/>
      <c r="M419" s="118"/>
      <c r="N419" s="118"/>
    </row>
    <row r="420" spans="2:14">
      <c r="B420" s="117"/>
      <c r="C420" s="117"/>
      <c r="D420" s="117"/>
      <c r="E420" s="117"/>
      <c r="F420" s="117"/>
      <c r="G420" s="117"/>
      <c r="H420" s="118"/>
      <c r="I420" s="118"/>
      <c r="J420" s="118"/>
      <c r="K420" s="118"/>
      <c r="L420" s="118"/>
      <c r="M420" s="118"/>
      <c r="N420" s="118"/>
    </row>
    <row r="421" spans="2:14">
      <c r="B421" s="117"/>
      <c r="C421" s="117"/>
      <c r="D421" s="117"/>
      <c r="E421" s="117"/>
      <c r="F421" s="117"/>
      <c r="G421" s="117"/>
      <c r="H421" s="118"/>
      <c r="I421" s="118"/>
      <c r="J421" s="118"/>
      <c r="K421" s="118"/>
      <c r="L421" s="118"/>
      <c r="M421" s="118"/>
      <c r="N421" s="118"/>
    </row>
    <row r="422" spans="2:14">
      <c r="B422" s="117"/>
      <c r="C422" s="117"/>
      <c r="D422" s="117"/>
      <c r="E422" s="117"/>
      <c r="F422" s="117"/>
      <c r="G422" s="117"/>
      <c r="H422" s="118"/>
      <c r="I422" s="118"/>
      <c r="J422" s="118"/>
      <c r="K422" s="118"/>
      <c r="L422" s="118"/>
      <c r="M422" s="118"/>
      <c r="N422" s="118"/>
    </row>
    <row r="423" spans="2:14">
      <c r="B423" s="117"/>
      <c r="C423" s="117"/>
      <c r="D423" s="117"/>
      <c r="E423" s="117"/>
      <c r="F423" s="117"/>
      <c r="G423" s="117"/>
      <c r="H423" s="118"/>
      <c r="I423" s="118"/>
      <c r="J423" s="118"/>
      <c r="K423" s="118"/>
      <c r="L423" s="118"/>
      <c r="M423" s="118"/>
      <c r="N423" s="118"/>
    </row>
    <row r="424" spans="2:14">
      <c r="B424" s="117"/>
      <c r="C424" s="117"/>
      <c r="D424" s="117"/>
      <c r="E424" s="117"/>
      <c r="F424" s="117"/>
      <c r="G424" s="117"/>
      <c r="H424" s="118"/>
      <c r="I424" s="118"/>
      <c r="J424" s="118"/>
      <c r="K424" s="118"/>
      <c r="L424" s="118"/>
      <c r="M424" s="118"/>
      <c r="N424" s="118"/>
    </row>
    <row r="425" spans="2:14">
      <c r="B425" s="117"/>
      <c r="C425" s="117"/>
      <c r="D425" s="117"/>
      <c r="E425" s="117"/>
      <c r="F425" s="117"/>
      <c r="G425" s="117"/>
      <c r="H425" s="118"/>
      <c r="I425" s="118"/>
      <c r="J425" s="118"/>
      <c r="K425" s="118"/>
      <c r="L425" s="118"/>
      <c r="M425" s="118"/>
      <c r="N425" s="118"/>
    </row>
    <row r="426" spans="2:14">
      <c r="B426" s="117"/>
      <c r="C426" s="117"/>
      <c r="D426" s="117"/>
      <c r="E426" s="117"/>
      <c r="F426" s="117"/>
      <c r="G426" s="117"/>
      <c r="H426" s="118"/>
      <c r="I426" s="118"/>
      <c r="J426" s="118"/>
      <c r="K426" s="118"/>
      <c r="L426" s="118"/>
      <c r="M426" s="118"/>
      <c r="N426" s="118"/>
    </row>
    <row r="427" spans="2:14">
      <c r="B427" s="117"/>
      <c r="C427" s="117"/>
      <c r="D427" s="117"/>
      <c r="E427" s="117"/>
      <c r="F427" s="117"/>
      <c r="G427" s="117"/>
      <c r="H427" s="118"/>
      <c r="I427" s="118"/>
      <c r="J427" s="118"/>
      <c r="K427" s="118"/>
      <c r="L427" s="118"/>
      <c r="M427" s="118"/>
      <c r="N427" s="118"/>
    </row>
    <row r="428" spans="2:14">
      <c r="B428" s="117"/>
      <c r="C428" s="117"/>
      <c r="D428" s="117"/>
      <c r="E428" s="117"/>
      <c r="F428" s="117"/>
      <c r="G428" s="117"/>
      <c r="H428" s="118"/>
      <c r="I428" s="118"/>
      <c r="J428" s="118"/>
      <c r="K428" s="118"/>
      <c r="L428" s="118"/>
      <c r="M428" s="118"/>
      <c r="N428" s="118"/>
    </row>
    <row r="429" spans="2:14">
      <c r="B429" s="117"/>
      <c r="C429" s="117"/>
      <c r="D429" s="117"/>
      <c r="E429" s="117"/>
      <c r="F429" s="117"/>
      <c r="G429" s="117"/>
      <c r="H429" s="118"/>
      <c r="I429" s="118"/>
      <c r="J429" s="118"/>
      <c r="K429" s="118"/>
      <c r="L429" s="118"/>
      <c r="M429" s="118"/>
      <c r="N429" s="118"/>
    </row>
    <row r="430" spans="2:14">
      <c r="B430" s="117"/>
      <c r="C430" s="117"/>
      <c r="D430" s="117"/>
      <c r="E430" s="117"/>
      <c r="F430" s="117"/>
      <c r="G430" s="117"/>
      <c r="H430" s="118"/>
      <c r="I430" s="118"/>
      <c r="J430" s="118"/>
      <c r="K430" s="118"/>
      <c r="L430" s="118"/>
      <c r="M430" s="118"/>
      <c r="N430" s="118"/>
    </row>
    <row r="431" spans="2:14">
      <c r="B431" s="117"/>
      <c r="C431" s="117"/>
      <c r="D431" s="117"/>
      <c r="E431" s="117"/>
      <c r="F431" s="117"/>
      <c r="G431" s="117"/>
      <c r="H431" s="118"/>
      <c r="I431" s="118"/>
      <c r="J431" s="118"/>
      <c r="K431" s="118"/>
      <c r="L431" s="118"/>
      <c r="M431" s="118"/>
      <c r="N431" s="118"/>
    </row>
    <row r="432" spans="2:14">
      <c r="B432" s="117"/>
      <c r="C432" s="117"/>
      <c r="D432" s="117"/>
      <c r="E432" s="117"/>
      <c r="F432" s="117"/>
      <c r="G432" s="117"/>
      <c r="H432" s="118"/>
      <c r="I432" s="118"/>
      <c r="J432" s="118"/>
      <c r="K432" s="118"/>
      <c r="L432" s="118"/>
      <c r="M432" s="118"/>
      <c r="N432" s="118"/>
    </row>
    <row r="433" spans="2:14">
      <c r="B433" s="117"/>
      <c r="C433" s="117"/>
      <c r="D433" s="117"/>
      <c r="E433" s="117"/>
      <c r="F433" s="117"/>
      <c r="G433" s="117"/>
      <c r="H433" s="118"/>
      <c r="I433" s="118"/>
      <c r="J433" s="118"/>
      <c r="K433" s="118"/>
      <c r="L433" s="118"/>
      <c r="M433" s="118"/>
      <c r="N433" s="118"/>
    </row>
    <row r="434" spans="2:14">
      <c r="B434" s="117"/>
      <c r="C434" s="117"/>
      <c r="D434" s="117"/>
      <c r="E434" s="117"/>
      <c r="F434" s="117"/>
      <c r="G434" s="117"/>
      <c r="H434" s="118"/>
      <c r="I434" s="118"/>
      <c r="J434" s="118"/>
      <c r="K434" s="118"/>
      <c r="L434" s="118"/>
      <c r="M434" s="118"/>
      <c r="N434" s="118"/>
    </row>
    <row r="435" spans="2:14">
      <c r="B435" s="117"/>
      <c r="C435" s="117"/>
      <c r="D435" s="117"/>
      <c r="E435" s="117"/>
      <c r="F435" s="117"/>
      <c r="G435" s="117"/>
      <c r="H435" s="118"/>
      <c r="I435" s="118"/>
      <c r="J435" s="118"/>
      <c r="K435" s="118"/>
      <c r="L435" s="118"/>
      <c r="M435" s="118"/>
      <c r="N435" s="118"/>
    </row>
    <row r="436" spans="2:14">
      <c r="B436" s="117"/>
      <c r="C436" s="117"/>
      <c r="D436" s="117"/>
      <c r="E436" s="117"/>
      <c r="F436" s="117"/>
      <c r="G436" s="117"/>
      <c r="H436" s="118"/>
      <c r="I436" s="118"/>
      <c r="J436" s="118"/>
      <c r="K436" s="118"/>
      <c r="L436" s="118"/>
      <c r="M436" s="118"/>
      <c r="N436" s="118"/>
    </row>
    <row r="437" spans="2:14">
      <c r="B437" s="117"/>
      <c r="C437" s="117"/>
      <c r="D437" s="117"/>
      <c r="E437" s="117"/>
      <c r="F437" s="117"/>
      <c r="G437" s="117"/>
      <c r="H437" s="118"/>
      <c r="I437" s="118"/>
      <c r="J437" s="118"/>
      <c r="K437" s="118"/>
      <c r="L437" s="118"/>
      <c r="M437" s="118"/>
      <c r="N437" s="118"/>
    </row>
    <row r="438" spans="2:14">
      <c r="B438" s="117"/>
      <c r="C438" s="117"/>
      <c r="D438" s="117"/>
      <c r="E438" s="117"/>
      <c r="F438" s="117"/>
      <c r="G438" s="117"/>
      <c r="H438" s="118"/>
      <c r="I438" s="118"/>
      <c r="J438" s="118"/>
      <c r="K438" s="118"/>
      <c r="L438" s="118"/>
      <c r="M438" s="118"/>
      <c r="N438" s="118"/>
    </row>
    <row r="439" spans="2:14">
      <c r="B439" s="117"/>
      <c r="C439" s="117"/>
      <c r="D439" s="117"/>
      <c r="E439" s="117"/>
      <c r="F439" s="117"/>
      <c r="G439" s="117"/>
      <c r="H439" s="118"/>
      <c r="I439" s="118"/>
      <c r="J439" s="118"/>
      <c r="K439" s="118"/>
      <c r="L439" s="118"/>
      <c r="M439" s="118"/>
      <c r="N439" s="118"/>
    </row>
    <row r="440" spans="2:14">
      <c r="B440" s="117"/>
      <c r="C440" s="117"/>
      <c r="D440" s="117"/>
      <c r="E440" s="117"/>
      <c r="F440" s="117"/>
      <c r="G440" s="117"/>
      <c r="H440" s="118"/>
      <c r="I440" s="118"/>
      <c r="J440" s="118"/>
      <c r="K440" s="118"/>
      <c r="L440" s="118"/>
      <c r="M440" s="118"/>
      <c r="N440" s="118"/>
    </row>
    <row r="441" spans="2:14">
      <c r="B441" s="117"/>
      <c r="C441" s="117"/>
      <c r="D441" s="117"/>
      <c r="E441" s="117"/>
      <c r="F441" s="117"/>
      <c r="G441" s="117"/>
      <c r="H441" s="118"/>
      <c r="I441" s="118"/>
      <c r="J441" s="118"/>
      <c r="K441" s="118"/>
      <c r="L441" s="118"/>
      <c r="M441" s="118"/>
      <c r="N441" s="118"/>
    </row>
    <row r="442" spans="2:14">
      <c r="B442" s="117"/>
      <c r="C442" s="117"/>
      <c r="D442" s="117"/>
      <c r="E442" s="117"/>
      <c r="F442" s="117"/>
      <c r="G442" s="117"/>
      <c r="H442" s="118"/>
      <c r="I442" s="118"/>
      <c r="J442" s="118"/>
      <c r="K442" s="118"/>
      <c r="L442" s="118"/>
      <c r="M442" s="118"/>
      <c r="N442" s="118"/>
    </row>
    <row r="443" spans="2:14">
      <c r="B443" s="117"/>
      <c r="C443" s="117"/>
      <c r="D443" s="117"/>
      <c r="E443" s="117"/>
      <c r="F443" s="117"/>
      <c r="G443" s="117"/>
      <c r="H443" s="118"/>
      <c r="I443" s="118"/>
      <c r="J443" s="118"/>
      <c r="K443" s="118"/>
      <c r="L443" s="118"/>
      <c r="M443" s="118"/>
      <c r="N443" s="118"/>
    </row>
    <row r="444" spans="2:14">
      <c r="B444" s="117"/>
      <c r="C444" s="117"/>
      <c r="D444" s="117"/>
      <c r="E444" s="117"/>
      <c r="F444" s="117"/>
      <c r="G444" s="117"/>
      <c r="H444" s="118"/>
      <c r="I444" s="118"/>
      <c r="J444" s="118"/>
      <c r="K444" s="118"/>
      <c r="L444" s="118"/>
      <c r="M444" s="118"/>
      <c r="N444" s="118"/>
    </row>
    <row r="445" spans="2:14">
      <c r="B445" s="117"/>
      <c r="C445" s="117"/>
      <c r="D445" s="117"/>
      <c r="E445" s="117"/>
      <c r="F445" s="117"/>
      <c r="G445" s="117"/>
      <c r="H445" s="118"/>
      <c r="I445" s="118"/>
      <c r="J445" s="118"/>
      <c r="K445" s="118"/>
      <c r="L445" s="118"/>
      <c r="M445" s="118"/>
      <c r="N445" s="118"/>
    </row>
    <row r="446" spans="2:14">
      <c r="B446" s="117"/>
      <c r="C446" s="117"/>
      <c r="D446" s="117"/>
      <c r="E446" s="117"/>
      <c r="F446" s="117"/>
      <c r="G446" s="117"/>
      <c r="H446" s="118"/>
      <c r="I446" s="118"/>
      <c r="J446" s="118"/>
      <c r="K446" s="118"/>
      <c r="L446" s="118"/>
      <c r="M446" s="118"/>
      <c r="N446" s="118"/>
    </row>
    <row r="447" spans="2:14">
      <c r="B447" s="117"/>
      <c r="C447" s="117"/>
      <c r="D447" s="117"/>
      <c r="E447" s="117"/>
      <c r="F447" s="117"/>
      <c r="G447" s="117"/>
      <c r="H447" s="118"/>
      <c r="I447" s="118"/>
      <c r="J447" s="118"/>
      <c r="K447" s="118"/>
      <c r="L447" s="118"/>
      <c r="M447" s="118"/>
      <c r="N447" s="118"/>
    </row>
    <row r="448" spans="2:14">
      <c r="B448" s="117"/>
      <c r="C448" s="117"/>
      <c r="D448" s="117"/>
      <c r="E448" s="117"/>
      <c r="F448" s="117"/>
      <c r="G448" s="117"/>
      <c r="H448" s="118"/>
      <c r="I448" s="118"/>
      <c r="J448" s="118"/>
      <c r="K448" s="118"/>
      <c r="L448" s="118"/>
      <c r="M448" s="118"/>
      <c r="N448" s="118"/>
    </row>
    <row r="449" spans="2:14">
      <c r="B449" s="117"/>
      <c r="C449" s="117"/>
      <c r="D449" s="117"/>
      <c r="E449" s="117"/>
      <c r="F449" s="117"/>
      <c r="G449" s="117"/>
      <c r="H449" s="118"/>
      <c r="I449" s="118"/>
      <c r="J449" s="118"/>
      <c r="K449" s="118"/>
      <c r="L449" s="118"/>
      <c r="M449" s="118"/>
      <c r="N449" s="118"/>
    </row>
    <row r="450" spans="2:14">
      <c r="B450" s="117"/>
      <c r="C450" s="117"/>
      <c r="D450" s="117"/>
      <c r="E450" s="117"/>
      <c r="F450" s="117"/>
      <c r="G450" s="117"/>
      <c r="H450" s="118"/>
      <c r="I450" s="118"/>
      <c r="J450" s="118"/>
      <c r="K450" s="118"/>
      <c r="L450" s="118"/>
      <c r="M450" s="118"/>
      <c r="N450" s="118"/>
    </row>
    <row r="451" spans="2:14">
      <c r="B451" s="117"/>
      <c r="C451" s="117"/>
      <c r="D451" s="117"/>
      <c r="E451" s="117"/>
      <c r="F451" s="117"/>
      <c r="G451" s="117"/>
      <c r="H451" s="118"/>
      <c r="I451" s="118"/>
      <c r="J451" s="118"/>
      <c r="K451" s="118"/>
      <c r="L451" s="118"/>
      <c r="M451" s="118"/>
      <c r="N451" s="118"/>
    </row>
    <row r="452" spans="2:14">
      <c r="B452" s="117"/>
      <c r="C452" s="117"/>
      <c r="D452" s="117"/>
      <c r="E452" s="117"/>
      <c r="F452" s="117"/>
      <c r="G452" s="117"/>
      <c r="H452" s="118"/>
      <c r="I452" s="118"/>
      <c r="J452" s="118"/>
      <c r="K452" s="118"/>
      <c r="L452" s="118"/>
      <c r="M452" s="118"/>
      <c r="N452" s="118"/>
    </row>
    <row r="453" spans="2:14">
      <c r="B453" s="117"/>
      <c r="C453" s="117"/>
      <c r="D453" s="117"/>
      <c r="E453" s="117"/>
      <c r="F453" s="117"/>
      <c r="G453" s="117"/>
      <c r="H453" s="118"/>
      <c r="I453" s="118"/>
      <c r="J453" s="118"/>
      <c r="K453" s="118"/>
      <c r="L453" s="118"/>
      <c r="M453" s="118"/>
      <c r="N453" s="118"/>
    </row>
    <row r="454" spans="2:14">
      <c r="B454" s="117"/>
      <c r="C454" s="117"/>
      <c r="D454" s="117"/>
      <c r="E454" s="117"/>
      <c r="F454" s="117"/>
      <c r="G454" s="117"/>
      <c r="H454" s="118"/>
      <c r="I454" s="118"/>
      <c r="J454" s="118"/>
      <c r="K454" s="118"/>
      <c r="L454" s="118"/>
      <c r="M454" s="118"/>
      <c r="N454" s="118"/>
    </row>
    <row r="455" spans="2:14">
      <c r="B455" s="117"/>
      <c r="C455" s="117"/>
      <c r="D455" s="117"/>
      <c r="E455" s="117"/>
      <c r="F455" s="117"/>
      <c r="G455" s="117"/>
      <c r="H455" s="118"/>
      <c r="I455" s="118"/>
      <c r="J455" s="118"/>
      <c r="K455" s="118"/>
      <c r="L455" s="118"/>
      <c r="M455" s="118"/>
      <c r="N455" s="118"/>
    </row>
    <row r="456" spans="2:14">
      <c r="B456" s="117"/>
      <c r="C456" s="117"/>
      <c r="D456" s="117"/>
      <c r="E456" s="117"/>
      <c r="F456" s="117"/>
      <c r="G456" s="117"/>
      <c r="H456" s="118"/>
      <c r="I456" s="118"/>
      <c r="J456" s="118"/>
      <c r="K456" s="118"/>
      <c r="L456" s="118"/>
      <c r="M456" s="118"/>
      <c r="N456" s="118"/>
    </row>
    <row r="457" spans="2:14">
      <c r="B457" s="117"/>
      <c r="C457" s="117"/>
      <c r="D457" s="117"/>
      <c r="E457" s="117"/>
      <c r="F457" s="117"/>
      <c r="G457" s="117"/>
      <c r="H457" s="118"/>
      <c r="I457" s="118"/>
      <c r="J457" s="118"/>
      <c r="K457" s="118"/>
      <c r="L457" s="118"/>
      <c r="M457" s="118"/>
      <c r="N457" s="118"/>
    </row>
    <row r="458" spans="2:14">
      <c r="B458" s="117"/>
      <c r="C458" s="117"/>
      <c r="D458" s="117"/>
      <c r="E458" s="117"/>
      <c r="F458" s="117"/>
      <c r="G458" s="117"/>
      <c r="H458" s="118"/>
      <c r="I458" s="118"/>
      <c r="J458" s="118"/>
      <c r="K458" s="118"/>
      <c r="L458" s="118"/>
      <c r="M458" s="118"/>
      <c r="N458" s="118"/>
    </row>
    <row r="459" spans="2:14">
      <c r="B459" s="117"/>
      <c r="C459" s="117"/>
      <c r="D459" s="117"/>
      <c r="E459" s="117"/>
      <c r="F459" s="117"/>
      <c r="G459" s="117"/>
      <c r="H459" s="118"/>
      <c r="I459" s="118"/>
      <c r="J459" s="118"/>
      <c r="K459" s="118"/>
      <c r="L459" s="118"/>
      <c r="M459" s="118"/>
      <c r="N459" s="118"/>
    </row>
    <row r="460" spans="2:14">
      <c r="B460" s="117"/>
      <c r="C460" s="117"/>
      <c r="D460" s="117"/>
      <c r="E460" s="117"/>
      <c r="F460" s="117"/>
      <c r="G460" s="117"/>
      <c r="H460" s="118"/>
      <c r="I460" s="118"/>
      <c r="J460" s="118"/>
      <c r="K460" s="118"/>
      <c r="L460" s="118"/>
      <c r="M460" s="118"/>
      <c r="N460" s="118"/>
    </row>
    <row r="461" spans="2:14">
      <c r="B461" s="117"/>
      <c r="C461" s="117"/>
      <c r="D461" s="117"/>
      <c r="E461" s="117"/>
      <c r="F461" s="117"/>
      <c r="G461" s="117"/>
      <c r="H461" s="118"/>
      <c r="I461" s="118"/>
      <c r="J461" s="118"/>
      <c r="K461" s="118"/>
      <c r="L461" s="118"/>
      <c r="M461" s="118"/>
      <c r="N461" s="118"/>
    </row>
    <row r="462" spans="2:14">
      <c r="B462" s="117"/>
      <c r="C462" s="117"/>
      <c r="D462" s="117"/>
      <c r="E462" s="117"/>
      <c r="F462" s="117"/>
      <c r="G462" s="117"/>
      <c r="H462" s="118"/>
      <c r="I462" s="118"/>
      <c r="J462" s="118"/>
      <c r="K462" s="118"/>
      <c r="L462" s="118"/>
      <c r="M462" s="118"/>
      <c r="N462" s="118"/>
    </row>
    <row r="463" spans="2:14">
      <c r="B463" s="117"/>
      <c r="C463" s="117"/>
      <c r="D463" s="117"/>
      <c r="E463" s="117"/>
      <c r="F463" s="117"/>
      <c r="G463" s="117"/>
      <c r="H463" s="118"/>
      <c r="I463" s="118"/>
      <c r="J463" s="118"/>
      <c r="K463" s="118"/>
      <c r="L463" s="118"/>
      <c r="M463" s="118"/>
      <c r="N463" s="118"/>
    </row>
    <row r="464" spans="2:14">
      <c r="B464" s="117"/>
      <c r="C464" s="117"/>
      <c r="D464" s="117"/>
      <c r="E464" s="117"/>
      <c r="F464" s="117"/>
      <c r="G464" s="117"/>
      <c r="H464" s="118"/>
      <c r="I464" s="118"/>
      <c r="J464" s="118"/>
      <c r="K464" s="118"/>
      <c r="L464" s="118"/>
      <c r="M464" s="118"/>
      <c r="N464" s="118"/>
    </row>
    <row r="465" spans="2:14">
      <c r="B465" s="117"/>
      <c r="C465" s="117"/>
      <c r="D465" s="117"/>
      <c r="E465" s="117"/>
      <c r="F465" s="117"/>
      <c r="G465" s="117"/>
      <c r="H465" s="118"/>
      <c r="I465" s="118"/>
      <c r="J465" s="118"/>
      <c r="K465" s="118"/>
      <c r="L465" s="118"/>
      <c r="M465" s="118"/>
      <c r="N465" s="118"/>
    </row>
    <row r="466" spans="2:14">
      <c r="B466" s="117"/>
      <c r="C466" s="117"/>
      <c r="D466" s="117"/>
      <c r="E466" s="117"/>
      <c r="F466" s="117"/>
      <c r="G466" s="117"/>
      <c r="H466" s="118"/>
      <c r="I466" s="118"/>
      <c r="J466" s="118"/>
      <c r="K466" s="118"/>
      <c r="L466" s="118"/>
      <c r="M466" s="118"/>
      <c r="N466" s="118"/>
    </row>
    <row r="467" spans="2:14">
      <c r="B467" s="117"/>
      <c r="C467" s="117"/>
      <c r="D467" s="117"/>
      <c r="E467" s="117"/>
      <c r="F467" s="117"/>
      <c r="G467" s="117"/>
      <c r="H467" s="118"/>
      <c r="I467" s="118"/>
      <c r="J467" s="118"/>
      <c r="K467" s="118"/>
      <c r="L467" s="118"/>
      <c r="M467" s="118"/>
      <c r="N467" s="118"/>
    </row>
    <row r="468" spans="2:14">
      <c r="B468" s="117"/>
      <c r="C468" s="117"/>
      <c r="D468" s="117"/>
      <c r="E468" s="117"/>
      <c r="F468" s="117"/>
      <c r="G468" s="117"/>
      <c r="H468" s="118"/>
      <c r="I468" s="118"/>
      <c r="J468" s="118"/>
      <c r="K468" s="118"/>
      <c r="L468" s="118"/>
      <c r="M468" s="118"/>
      <c r="N468" s="118"/>
    </row>
    <row r="469" spans="2:14">
      <c r="B469" s="117"/>
      <c r="C469" s="117"/>
      <c r="D469" s="117"/>
      <c r="E469" s="117"/>
      <c r="F469" s="117"/>
      <c r="G469" s="117"/>
      <c r="H469" s="118"/>
      <c r="I469" s="118"/>
      <c r="J469" s="118"/>
      <c r="K469" s="118"/>
      <c r="L469" s="118"/>
      <c r="M469" s="118"/>
      <c r="N469" s="118"/>
    </row>
    <row r="470" spans="2:14">
      <c r="B470" s="117"/>
      <c r="C470" s="117"/>
      <c r="D470" s="117"/>
      <c r="E470" s="117"/>
      <c r="F470" s="117"/>
      <c r="G470" s="117"/>
      <c r="H470" s="118"/>
      <c r="I470" s="118"/>
      <c r="J470" s="118"/>
      <c r="K470" s="118"/>
      <c r="L470" s="118"/>
      <c r="M470" s="118"/>
      <c r="N470" s="118"/>
    </row>
    <row r="471" spans="2:14">
      <c r="B471" s="117"/>
      <c r="C471" s="117"/>
      <c r="D471" s="117"/>
      <c r="E471" s="117"/>
      <c r="F471" s="117"/>
      <c r="G471" s="117"/>
      <c r="H471" s="118"/>
      <c r="I471" s="118"/>
      <c r="J471" s="118"/>
      <c r="K471" s="118"/>
      <c r="L471" s="118"/>
      <c r="M471" s="118"/>
      <c r="N471" s="118"/>
    </row>
    <row r="472" spans="2:14">
      <c r="B472" s="117"/>
      <c r="C472" s="117"/>
      <c r="D472" s="117"/>
      <c r="E472" s="117"/>
      <c r="F472" s="117"/>
      <c r="G472" s="117"/>
      <c r="H472" s="118"/>
      <c r="I472" s="118"/>
      <c r="J472" s="118"/>
      <c r="K472" s="118"/>
      <c r="L472" s="118"/>
      <c r="M472" s="118"/>
      <c r="N472" s="118"/>
    </row>
    <row r="473" spans="2:14">
      <c r="B473" s="117"/>
      <c r="C473" s="117"/>
      <c r="D473" s="117"/>
      <c r="E473" s="117"/>
      <c r="F473" s="117"/>
      <c r="G473" s="117"/>
      <c r="H473" s="118"/>
      <c r="I473" s="118"/>
      <c r="J473" s="118"/>
      <c r="K473" s="118"/>
      <c r="L473" s="118"/>
      <c r="M473" s="118"/>
      <c r="N473" s="118"/>
    </row>
    <row r="474" spans="2:14">
      <c r="B474" s="117"/>
      <c r="C474" s="117"/>
      <c r="D474" s="117"/>
      <c r="E474" s="117"/>
      <c r="F474" s="117"/>
      <c r="G474" s="117"/>
      <c r="H474" s="118"/>
      <c r="I474" s="118"/>
      <c r="J474" s="118"/>
      <c r="K474" s="118"/>
      <c r="L474" s="118"/>
      <c r="M474" s="118"/>
      <c r="N474" s="118"/>
    </row>
    <row r="475" spans="2:14">
      <c r="B475" s="117"/>
      <c r="C475" s="117"/>
      <c r="D475" s="117"/>
      <c r="E475" s="117"/>
      <c r="F475" s="117"/>
      <c r="G475" s="117"/>
      <c r="H475" s="118"/>
      <c r="I475" s="118"/>
      <c r="J475" s="118"/>
      <c r="K475" s="118"/>
      <c r="L475" s="118"/>
      <c r="M475" s="118"/>
      <c r="N475" s="118"/>
    </row>
    <row r="476" spans="2:14">
      <c r="B476" s="117"/>
      <c r="C476" s="117"/>
      <c r="D476" s="117"/>
      <c r="E476" s="117"/>
      <c r="F476" s="117"/>
      <c r="G476" s="117"/>
      <c r="H476" s="118"/>
      <c r="I476" s="118"/>
      <c r="J476" s="118"/>
      <c r="K476" s="118"/>
      <c r="L476" s="118"/>
      <c r="M476" s="118"/>
      <c r="N476" s="118"/>
    </row>
    <row r="477" spans="2:14">
      <c r="B477" s="117"/>
      <c r="C477" s="117"/>
      <c r="D477" s="117"/>
      <c r="E477" s="117"/>
      <c r="F477" s="117"/>
      <c r="G477" s="117"/>
      <c r="H477" s="118"/>
      <c r="I477" s="118"/>
      <c r="J477" s="118"/>
      <c r="K477" s="118"/>
      <c r="L477" s="118"/>
      <c r="M477" s="118"/>
      <c r="N477" s="118"/>
    </row>
    <row r="478" spans="2:14">
      <c r="B478" s="117"/>
      <c r="C478" s="117"/>
      <c r="D478" s="117"/>
      <c r="E478" s="117"/>
      <c r="F478" s="117"/>
      <c r="G478" s="117"/>
      <c r="H478" s="118"/>
      <c r="I478" s="118"/>
      <c r="J478" s="118"/>
      <c r="K478" s="118"/>
      <c r="L478" s="118"/>
      <c r="M478" s="118"/>
      <c r="N478" s="118"/>
    </row>
    <row r="479" spans="2:14">
      <c r="B479" s="117"/>
      <c r="C479" s="117"/>
      <c r="D479" s="117"/>
      <c r="E479" s="117"/>
      <c r="F479" s="117"/>
      <c r="G479" s="117"/>
      <c r="H479" s="118"/>
      <c r="I479" s="118"/>
      <c r="J479" s="118"/>
      <c r="K479" s="118"/>
      <c r="L479" s="118"/>
      <c r="M479" s="118"/>
      <c r="N479" s="118"/>
    </row>
    <row r="480" spans="2:14">
      <c r="B480" s="117"/>
      <c r="C480" s="117"/>
      <c r="D480" s="117"/>
      <c r="E480" s="117"/>
      <c r="F480" s="117"/>
      <c r="G480" s="117"/>
      <c r="H480" s="118"/>
      <c r="I480" s="118"/>
      <c r="J480" s="118"/>
      <c r="K480" s="118"/>
      <c r="L480" s="118"/>
      <c r="M480" s="118"/>
      <c r="N480" s="118"/>
    </row>
    <row r="481" spans="2:14">
      <c r="B481" s="117"/>
      <c r="C481" s="117"/>
      <c r="D481" s="117"/>
      <c r="E481" s="117"/>
      <c r="F481" s="117"/>
      <c r="G481" s="117"/>
      <c r="H481" s="118"/>
      <c r="I481" s="118"/>
      <c r="J481" s="118"/>
      <c r="K481" s="118"/>
      <c r="L481" s="118"/>
      <c r="M481" s="118"/>
      <c r="N481" s="118"/>
    </row>
    <row r="482" spans="2:14">
      <c r="B482" s="117"/>
      <c r="C482" s="117"/>
      <c r="D482" s="117"/>
      <c r="E482" s="117"/>
      <c r="F482" s="117"/>
      <c r="G482" s="117"/>
      <c r="H482" s="118"/>
      <c r="I482" s="118"/>
      <c r="J482" s="118"/>
      <c r="K482" s="118"/>
      <c r="L482" s="118"/>
      <c r="M482" s="118"/>
      <c r="N482" s="118"/>
    </row>
    <row r="483" spans="2:14">
      <c r="B483" s="117"/>
      <c r="C483" s="117"/>
      <c r="D483" s="117"/>
      <c r="E483" s="117"/>
      <c r="F483" s="117"/>
      <c r="G483" s="117"/>
      <c r="H483" s="118"/>
      <c r="I483" s="118"/>
      <c r="J483" s="118"/>
      <c r="K483" s="118"/>
      <c r="L483" s="118"/>
      <c r="M483" s="118"/>
      <c r="N483" s="118"/>
    </row>
    <row r="484" spans="2:14">
      <c r="B484" s="117"/>
      <c r="C484" s="117"/>
      <c r="D484" s="117"/>
      <c r="E484" s="117"/>
      <c r="F484" s="117"/>
      <c r="G484" s="117"/>
      <c r="H484" s="118"/>
      <c r="I484" s="118"/>
      <c r="J484" s="118"/>
      <c r="K484" s="118"/>
      <c r="L484" s="118"/>
      <c r="M484" s="118"/>
      <c r="N484" s="118"/>
    </row>
    <row r="485" spans="2:14">
      <c r="B485" s="117"/>
      <c r="C485" s="117"/>
      <c r="D485" s="117"/>
      <c r="E485" s="117"/>
      <c r="F485" s="117"/>
      <c r="G485" s="117"/>
      <c r="H485" s="118"/>
      <c r="I485" s="118"/>
      <c r="J485" s="118"/>
      <c r="K485" s="118"/>
      <c r="L485" s="118"/>
      <c r="M485" s="118"/>
      <c r="N485" s="118"/>
    </row>
    <row r="486" spans="2:14">
      <c r="B486" s="117"/>
      <c r="C486" s="117"/>
      <c r="D486" s="117"/>
      <c r="E486" s="117"/>
      <c r="F486" s="117"/>
      <c r="G486" s="117"/>
      <c r="H486" s="118"/>
      <c r="I486" s="118"/>
      <c r="J486" s="118"/>
      <c r="K486" s="118"/>
      <c r="L486" s="118"/>
      <c r="M486" s="118"/>
      <c r="N486" s="118"/>
    </row>
    <row r="487" spans="2:14">
      <c r="B487" s="117"/>
      <c r="C487" s="117"/>
      <c r="D487" s="117"/>
      <c r="E487" s="117"/>
      <c r="F487" s="117"/>
      <c r="G487" s="117"/>
      <c r="H487" s="118"/>
      <c r="I487" s="118"/>
      <c r="J487" s="118"/>
      <c r="K487" s="118"/>
      <c r="L487" s="118"/>
      <c r="M487" s="118"/>
      <c r="N487" s="118"/>
    </row>
    <row r="488" spans="2:14">
      <c r="B488" s="117"/>
      <c r="C488" s="117"/>
      <c r="D488" s="117"/>
      <c r="E488" s="117"/>
      <c r="F488" s="117"/>
      <c r="G488" s="117"/>
      <c r="H488" s="118"/>
      <c r="I488" s="118"/>
      <c r="J488" s="118"/>
      <c r="K488" s="118"/>
      <c r="L488" s="118"/>
      <c r="M488" s="118"/>
      <c r="N488" s="118"/>
    </row>
    <row r="489" spans="2:14">
      <c r="B489" s="117"/>
      <c r="C489" s="117"/>
      <c r="D489" s="117"/>
      <c r="E489" s="117"/>
      <c r="F489" s="117"/>
      <c r="G489" s="117"/>
      <c r="H489" s="118"/>
      <c r="I489" s="118"/>
      <c r="J489" s="118"/>
      <c r="K489" s="118"/>
      <c r="L489" s="118"/>
      <c r="M489" s="118"/>
      <c r="N489" s="118"/>
    </row>
    <row r="490" spans="2:14">
      <c r="B490" s="117"/>
      <c r="C490" s="117"/>
      <c r="D490" s="117"/>
      <c r="E490" s="117"/>
      <c r="F490" s="117"/>
      <c r="G490" s="117"/>
      <c r="H490" s="118"/>
      <c r="I490" s="118"/>
      <c r="J490" s="118"/>
      <c r="K490" s="118"/>
      <c r="L490" s="118"/>
      <c r="M490" s="118"/>
      <c r="N490" s="118"/>
    </row>
    <row r="491" spans="2:14">
      <c r="B491" s="117"/>
      <c r="C491" s="117"/>
      <c r="D491" s="117"/>
      <c r="E491" s="117"/>
      <c r="F491" s="117"/>
      <c r="G491" s="117"/>
      <c r="H491" s="118"/>
      <c r="I491" s="118"/>
      <c r="J491" s="118"/>
      <c r="K491" s="118"/>
      <c r="L491" s="118"/>
      <c r="M491" s="118"/>
      <c r="N491" s="118"/>
    </row>
    <row r="492" spans="2:14">
      <c r="B492" s="117"/>
      <c r="C492" s="117"/>
      <c r="D492" s="117"/>
      <c r="E492" s="117"/>
      <c r="F492" s="117"/>
      <c r="G492" s="117"/>
      <c r="H492" s="118"/>
      <c r="I492" s="118"/>
      <c r="J492" s="118"/>
      <c r="K492" s="118"/>
      <c r="L492" s="118"/>
      <c r="M492" s="118"/>
      <c r="N492" s="118"/>
    </row>
    <row r="493" spans="2:14">
      <c r="B493" s="117"/>
      <c r="C493" s="117"/>
      <c r="D493" s="117"/>
      <c r="E493" s="117"/>
      <c r="F493" s="117"/>
      <c r="G493" s="117"/>
      <c r="H493" s="118"/>
      <c r="I493" s="118"/>
      <c r="J493" s="118"/>
      <c r="K493" s="118"/>
      <c r="L493" s="118"/>
      <c r="M493" s="118"/>
      <c r="N493" s="118"/>
    </row>
    <row r="494" spans="2:14">
      <c r="B494" s="117"/>
      <c r="C494" s="117"/>
      <c r="D494" s="117"/>
      <c r="E494" s="117"/>
      <c r="F494" s="117"/>
      <c r="G494" s="117"/>
      <c r="H494" s="118"/>
      <c r="I494" s="118"/>
      <c r="J494" s="118"/>
      <c r="K494" s="118"/>
      <c r="L494" s="118"/>
      <c r="M494" s="118"/>
      <c r="N494" s="118"/>
    </row>
    <row r="495" spans="2:14">
      <c r="B495" s="117"/>
      <c r="C495" s="117"/>
      <c r="D495" s="117"/>
      <c r="E495" s="117"/>
      <c r="F495" s="117"/>
      <c r="G495" s="117"/>
      <c r="H495" s="118"/>
      <c r="I495" s="118"/>
      <c r="J495" s="118"/>
      <c r="K495" s="118"/>
      <c r="L495" s="118"/>
      <c r="M495" s="118"/>
      <c r="N495" s="118"/>
    </row>
    <row r="496" spans="2:14">
      <c r="B496" s="117"/>
      <c r="C496" s="117"/>
      <c r="D496" s="117"/>
      <c r="E496" s="117"/>
      <c r="F496" s="117"/>
      <c r="G496" s="117"/>
      <c r="H496" s="118"/>
      <c r="I496" s="118"/>
      <c r="J496" s="118"/>
      <c r="K496" s="118"/>
      <c r="L496" s="118"/>
      <c r="M496" s="118"/>
      <c r="N496" s="118"/>
    </row>
    <row r="497" spans="2:14">
      <c r="B497" s="117"/>
      <c r="C497" s="117"/>
      <c r="D497" s="117"/>
      <c r="E497" s="117"/>
      <c r="F497" s="117"/>
      <c r="G497" s="117"/>
      <c r="H497" s="118"/>
      <c r="I497" s="118"/>
      <c r="J497" s="118"/>
      <c r="K497" s="118"/>
      <c r="L497" s="118"/>
      <c r="M497" s="118"/>
      <c r="N497" s="118"/>
    </row>
    <row r="498" spans="2:14">
      <c r="B498" s="117"/>
      <c r="C498" s="117"/>
      <c r="D498" s="117"/>
      <c r="E498" s="117"/>
      <c r="F498" s="117"/>
      <c r="G498" s="117"/>
      <c r="H498" s="118"/>
      <c r="I498" s="118"/>
      <c r="J498" s="118"/>
      <c r="K498" s="118"/>
      <c r="L498" s="118"/>
      <c r="M498" s="118"/>
      <c r="N498" s="118"/>
    </row>
    <row r="499" spans="2:14">
      <c r="B499" s="117"/>
      <c r="C499" s="117"/>
      <c r="D499" s="117"/>
      <c r="E499" s="117"/>
      <c r="F499" s="117"/>
      <c r="G499" s="117"/>
      <c r="H499" s="118"/>
      <c r="I499" s="118"/>
      <c r="J499" s="118"/>
      <c r="K499" s="118"/>
      <c r="L499" s="118"/>
      <c r="M499" s="118"/>
      <c r="N499" s="118"/>
    </row>
    <row r="500" spans="2:14">
      <c r="B500" s="117"/>
      <c r="C500" s="117"/>
      <c r="D500" s="117"/>
      <c r="E500" s="117"/>
      <c r="F500" s="117"/>
      <c r="G500" s="117"/>
      <c r="H500" s="118"/>
      <c r="I500" s="118"/>
      <c r="J500" s="118"/>
      <c r="K500" s="118"/>
      <c r="L500" s="118"/>
      <c r="M500" s="118"/>
      <c r="N500" s="118"/>
    </row>
    <row r="501" spans="2:14">
      <c r="B501" s="117"/>
      <c r="C501" s="117"/>
      <c r="D501" s="117"/>
      <c r="E501" s="117"/>
      <c r="F501" s="117"/>
      <c r="G501" s="117"/>
      <c r="H501" s="118"/>
      <c r="I501" s="118"/>
      <c r="J501" s="118"/>
      <c r="K501" s="118"/>
      <c r="L501" s="118"/>
      <c r="M501" s="118"/>
      <c r="N501" s="118"/>
    </row>
    <row r="502" spans="2:14">
      <c r="B502" s="117"/>
      <c r="C502" s="117"/>
      <c r="D502" s="117"/>
      <c r="E502" s="117"/>
      <c r="F502" s="117"/>
      <c r="G502" s="117"/>
      <c r="H502" s="118"/>
      <c r="I502" s="118"/>
      <c r="J502" s="118"/>
      <c r="K502" s="118"/>
      <c r="L502" s="118"/>
      <c r="M502" s="118"/>
      <c r="N502" s="118"/>
    </row>
    <row r="503" spans="2:14">
      <c r="B503" s="117"/>
      <c r="C503" s="117"/>
      <c r="D503" s="117"/>
      <c r="E503" s="117"/>
      <c r="F503" s="117"/>
      <c r="G503" s="117"/>
      <c r="H503" s="118"/>
      <c r="I503" s="118"/>
      <c r="J503" s="118"/>
      <c r="K503" s="118"/>
      <c r="L503" s="118"/>
      <c r="M503" s="118"/>
      <c r="N503" s="118"/>
    </row>
    <row r="504" spans="2:14">
      <c r="B504" s="117"/>
      <c r="C504" s="117"/>
      <c r="D504" s="117"/>
      <c r="E504" s="117"/>
      <c r="F504" s="117"/>
      <c r="G504" s="117"/>
      <c r="H504" s="118"/>
      <c r="I504" s="118"/>
      <c r="J504" s="118"/>
      <c r="K504" s="118"/>
      <c r="L504" s="118"/>
      <c r="M504" s="118"/>
      <c r="N504" s="118"/>
    </row>
    <row r="505" spans="2:14">
      <c r="B505" s="117"/>
      <c r="C505" s="117"/>
      <c r="D505" s="117"/>
      <c r="E505" s="117"/>
      <c r="F505" s="117"/>
      <c r="G505" s="117"/>
      <c r="H505" s="118"/>
      <c r="I505" s="118"/>
      <c r="J505" s="118"/>
      <c r="K505" s="118"/>
      <c r="L505" s="118"/>
      <c r="M505" s="118"/>
      <c r="N505" s="118"/>
    </row>
    <row r="506" spans="2:14">
      <c r="B506" s="117"/>
      <c r="C506" s="117"/>
      <c r="D506" s="117"/>
      <c r="E506" s="117"/>
      <c r="F506" s="117"/>
      <c r="G506" s="117"/>
      <c r="H506" s="118"/>
      <c r="I506" s="118"/>
      <c r="J506" s="118"/>
      <c r="K506" s="118"/>
      <c r="L506" s="118"/>
      <c r="M506" s="118"/>
      <c r="N506" s="118"/>
    </row>
    <row r="507" spans="2:14">
      <c r="B507" s="117"/>
      <c r="C507" s="117"/>
      <c r="D507" s="117"/>
      <c r="E507" s="117"/>
      <c r="F507" s="117"/>
      <c r="G507" s="117"/>
      <c r="H507" s="118"/>
      <c r="I507" s="118"/>
      <c r="J507" s="118"/>
      <c r="K507" s="118"/>
      <c r="L507" s="118"/>
      <c r="M507" s="118"/>
      <c r="N507" s="118"/>
    </row>
    <row r="508" spans="2:14">
      <c r="B508" s="117"/>
      <c r="C508" s="117"/>
      <c r="D508" s="117"/>
      <c r="E508" s="117"/>
      <c r="F508" s="117"/>
      <c r="G508" s="117"/>
      <c r="H508" s="118"/>
      <c r="I508" s="118"/>
      <c r="J508" s="118"/>
      <c r="K508" s="118"/>
      <c r="L508" s="118"/>
      <c r="M508" s="118"/>
      <c r="N508" s="118"/>
    </row>
    <row r="509" spans="2:14">
      <c r="B509" s="117"/>
      <c r="C509" s="117"/>
      <c r="D509" s="117"/>
      <c r="E509" s="117"/>
      <c r="F509" s="117"/>
      <c r="G509" s="117"/>
      <c r="H509" s="118"/>
      <c r="I509" s="118"/>
      <c r="J509" s="118"/>
      <c r="K509" s="118"/>
      <c r="L509" s="118"/>
      <c r="M509" s="118"/>
      <c r="N509" s="118"/>
    </row>
    <row r="510" spans="2:14">
      <c r="B510" s="117"/>
      <c r="C510" s="117"/>
      <c r="D510" s="117"/>
      <c r="E510" s="117"/>
      <c r="F510" s="117"/>
      <c r="G510" s="117"/>
      <c r="H510" s="118"/>
      <c r="I510" s="118"/>
      <c r="J510" s="118"/>
      <c r="K510" s="118"/>
      <c r="L510" s="118"/>
      <c r="M510" s="118"/>
      <c r="N510" s="118"/>
    </row>
    <row r="511" spans="2:14">
      <c r="B511" s="117"/>
      <c r="C511" s="117"/>
      <c r="D511" s="117"/>
      <c r="E511" s="117"/>
      <c r="F511" s="117"/>
      <c r="G511" s="117"/>
      <c r="H511" s="118"/>
      <c r="I511" s="118"/>
      <c r="J511" s="118"/>
      <c r="K511" s="118"/>
      <c r="L511" s="118"/>
      <c r="M511" s="118"/>
      <c r="N511" s="118"/>
    </row>
    <row r="512" spans="2:14">
      <c r="B512" s="117"/>
      <c r="C512" s="117"/>
      <c r="D512" s="117"/>
      <c r="E512" s="117"/>
      <c r="F512" s="117"/>
      <c r="G512" s="117"/>
      <c r="H512" s="118"/>
      <c r="I512" s="118"/>
      <c r="J512" s="118"/>
      <c r="K512" s="118"/>
      <c r="L512" s="118"/>
      <c r="M512" s="118"/>
      <c r="N512" s="118"/>
    </row>
    <row r="513" spans="2:14">
      <c r="B513" s="117"/>
      <c r="C513" s="117"/>
      <c r="D513" s="117"/>
      <c r="E513" s="117"/>
      <c r="F513" s="117"/>
      <c r="G513" s="117"/>
      <c r="H513" s="118"/>
      <c r="I513" s="118"/>
      <c r="J513" s="118"/>
      <c r="K513" s="118"/>
      <c r="L513" s="118"/>
      <c r="M513" s="118"/>
      <c r="N513" s="118"/>
    </row>
    <row r="514" spans="2:14">
      <c r="B514" s="117"/>
      <c r="C514" s="117"/>
      <c r="D514" s="117"/>
      <c r="E514" s="117"/>
      <c r="F514" s="117"/>
      <c r="G514" s="117"/>
      <c r="H514" s="118"/>
      <c r="I514" s="118"/>
      <c r="J514" s="118"/>
      <c r="K514" s="118"/>
      <c r="L514" s="118"/>
      <c r="M514" s="118"/>
      <c r="N514" s="118"/>
    </row>
    <row r="515" spans="2:14">
      <c r="B515" s="117"/>
      <c r="C515" s="117"/>
      <c r="D515" s="117"/>
      <c r="E515" s="117"/>
      <c r="F515" s="117"/>
      <c r="G515" s="117"/>
      <c r="H515" s="118"/>
      <c r="I515" s="118"/>
      <c r="J515" s="118"/>
      <c r="K515" s="118"/>
      <c r="L515" s="118"/>
      <c r="M515" s="118"/>
      <c r="N515" s="118"/>
    </row>
    <row r="516" spans="2:14">
      <c r="B516" s="117"/>
      <c r="C516" s="117"/>
      <c r="D516" s="117"/>
      <c r="E516" s="117"/>
      <c r="F516" s="117"/>
      <c r="G516" s="117"/>
      <c r="H516" s="118"/>
      <c r="I516" s="118"/>
      <c r="J516" s="118"/>
      <c r="K516" s="118"/>
      <c r="L516" s="118"/>
      <c r="M516" s="118"/>
      <c r="N516" s="118"/>
    </row>
    <row r="517" spans="2:14">
      <c r="B517" s="117"/>
      <c r="C517" s="117"/>
      <c r="D517" s="117"/>
      <c r="E517" s="117"/>
      <c r="F517" s="117"/>
      <c r="G517" s="117"/>
      <c r="H517" s="118"/>
      <c r="I517" s="118"/>
      <c r="J517" s="118"/>
      <c r="K517" s="118"/>
      <c r="L517" s="118"/>
      <c r="M517" s="118"/>
      <c r="N517" s="118"/>
    </row>
    <row r="518" spans="2:14">
      <c r="B518" s="117"/>
      <c r="C518" s="117"/>
      <c r="D518" s="117"/>
      <c r="E518" s="117"/>
      <c r="F518" s="117"/>
      <c r="G518" s="117"/>
      <c r="H518" s="118"/>
      <c r="I518" s="118"/>
      <c r="J518" s="118"/>
      <c r="K518" s="118"/>
      <c r="L518" s="118"/>
      <c r="M518" s="118"/>
      <c r="N518" s="118"/>
    </row>
    <row r="519" spans="2:14">
      <c r="B519" s="117"/>
      <c r="C519" s="117"/>
      <c r="D519" s="117"/>
      <c r="E519" s="117"/>
      <c r="F519" s="117"/>
      <c r="G519" s="117"/>
      <c r="H519" s="118"/>
      <c r="I519" s="118"/>
      <c r="J519" s="118"/>
      <c r="K519" s="118"/>
      <c r="L519" s="118"/>
      <c r="M519" s="118"/>
      <c r="N519" s="118"/>
    </row>
    <row r="520" spans="2:14">
      <c r="B520" s="117"/>
      <c r="C520" s="117"/>
      <c r="D520" s="117"/>
      <c r="E520" s="117"/>
      <c r="F520" s="117"/>
      <c r="G520" s="117"/>
      <c r="H520" s="118"/>
      <c r="I520" s="118"/>
      <c r="J520" s="118"/>
      <c r="K520" s="118"/>
      <c r="L520" s="118"/>
      <c r="M520" s="118"/>
      <c r="N520" s="118"/>
    </row>
    <row r="521" spans="2:14">
      <c r="B521" s="117"/>
      <c r="C521" s="117"/>
      <c r="D521" s="117"/>
      <c r="E521" s="117"/>
      <c r="F521" s="117"/>
      <c r="G521" s="117"/>
      <c r="H521" s="118"/>
      <c r="I521" s="118"/>
      <c r="J521" s="118"/>
      <c r="K521" s="118"/>
      <c r="L521" s="118"/>
      <c r="M521" s="118"/>
      <c r="N521" s="118"/>
    </row>
    <row r="522" spans="2:14">
      <c r="B522" s="117"/>
      <c r="C522" s="117"/>
      <c r="D522" s="117"/>
      <c r="E522" s="117"/>
      <c r="F522" s="117"/>
      <c r="G522" s="117"/>
      <c r="H522" s="118"/>
      <c r="I522" s="118"/>
      <c r="J522" s="118"/>
      <c r="K522" s="118"/>
      <c r="L522" s="118"/>
      <c r="M522" s="118"/>
      <c r="N522" s="118"/>
    </row>
    <row r="523" spans="2:14">
      <c r="B523" s="117"/>
      <c r="C523" s="117"/>
      <c r="D523" s="117"/>
      <c r="E523" s="117"/>
      <c r="F523" s="117"/>
      <c r="G523" s="117"/>
      <c r="H523" s="118"/>
      <c r="I523" s="118"/>
      <c r="J523" s="118"/>
      <c r="K523" s="118"/>
      <c r="L523" s="118"/>
      <c r="M523" s="118"/>
      <c r="N523" s="118"/>
    </row>
    <row r="524" spans="2:14">
      <c r="B524" s="117"/>
      <c r="C524" s="117"/>
      <c r="D524" s="117"/>
      <c r="E524" s="117"/>
      <c r="F524" s="117"/>
      <c r="G524" s="117"/>
      <c r="H524" s="118"/>
      <c r="I524" s="118"/>
      <c r="J524" s="118"/>
      <c r="K524" s="118"/>
      <c r="L524" s="118"/>
      <c r="M524" s="118"/>
      <c r="N524" s="118"/>
    </row>
    <row r="525" spans="2:14">
      <c r="B525" s="117"/>
      <c r="C525" s="117"/>
      <c r="D525" s="117"/>
      <c r="E525" s="117"/>
      <c r="F525" s="117"/>
      <c r="G525" s="117"/>
      <c r="H525" s="118"/>
      <c r="I525" s="118"/>
      <c r="J525" s="118"/>
      <c r="K525" s="118"/>
      <c r="L525" s="118"/>
      <c r="M525" s="118"/>
      <c r="N525" s="118"/>
    </row>
    <row r="526" spans="2:14">
      <c r="B526" s="117"/>
      <c r="C526" s="117"/>
      <c r="D526" s="117"/>
      <c r="E526" s="117"/>
      <c r="F526" s="117"/>
      <c r="G526" s="117"/>
      <c r="H526" s="118"/>
      <c r="I526" s="118"/>
      <c r="J526" s="118"/>
      <c r="K526" s="118"/>
      <c r="L526" s="118"/>
      <c r="M526" s="118"/>
      <c r="N526" s="118"/>
    </row>
    <row r="527" spans="2:14">
      <c r="B527" s="117"/>
      <c r="C527" s="117"/>
      <c r="D527" s="117"/>
      <c r="E527" s="117"/>
      <c r="F527" s="117"/>
      <c r="G527" s="117"/>
      <c r="H527" s="118"/>
      <c r="I527" s="118"/>
      <c r="J527" s="118"/>
      <c r="K527" s="118"/>
      <c r="L527" s="118"/>
      <c r="M527" s="118"/>
      <c r="N527" s="118"/>
    </row>
    <row r="528" spans="2:14">
      <c r="B528" s="117"/>
      <c r="C528" s="117"/>
      <c r="D528" s="117"/>
      <c r="E528" s="117"/>
      <c r="F528" s="117"/>
      <c r="G528" s="117"/>
      <c r="H528" s="118"/>
      <c r="I528" s="118"/>
      <c r="J528" s="118"/>
      <c r="K528" s="118"/>
      <c r="L528" s="118"/>
      <c r="M528" s="118"/>
      <c r="N528" s="118"/>
    </row>
    <row r="529" spans="2:14">
      <c r="B529" s="117"/>
      <c r="C529" s="117"/>
      <c r="D529" s="117"/>
      <c r="E529" s="117"/>
      <c r="F529" s="117"/>
      <c r="G529" s="117"/>
      <c r="H529" s="118"/>
      <c r="I529" s="118"/>
      <c r="J529" s="118"/>
      <c r="K529" s="118"/>
      <c r="L529" s="118"/>
      <c r="M529" s="118"/>
      <c r="N529" s="118"/>
    </row>
    <row r="530" spans="2:14">
      <c r="B530" s="117"/>
      <c r="C530" s="117"/>
      <c r="D530" s="117"/>
      <c r="E530" s="117"/>
      <c r="F530" s="117"/>
      <c r="G530" s="117"/>
      <c r="H530" s="118"/>
      <c r="I530" s="118"/>
      <c r="J530" s="118"/>
      <c r="K530" s="118"/>
      <c r="L530" s="118"/>
      <c r="M530" s="118"/>
      <c r="N530" s="118"/>
    </row>
    <row r="531" spans="2:14">
      <c r="B531" s="117"/>
      <c r="C531" s="117"/>
      <c r="D531" s="117"/>
      <c r="E531" s="117"/>
      <c r="F531" s="117"/>
      <c r="G531" s="117"/>
      <c r="H531" s="118"/>
      <c r="I531" s="118"/>
      <c r="J531" s="118"/>
      <c r="K531" s="118"/>
      <c r="L531" s="118"/>
      <c r="M531" s="118"/>
      <c r="N531" s="118"/>
    </row>
    <row r="532" spans="2:14">
      <c r="B532" s="117"/>
      <c r="C532" s="117"/>
      <c r="D532" s="117"/>
      <c r="E532" s="117"/>
      <c r="F532" s="117"/>
      <c r="G532" s="117"/>
      <c r="H532" s="118"/>
      <c r="I532" s="118"/>
      <c r="J532" s="118"/>
      <c r="K532" s="118"/>
      <c r="L532" s="118"/>
      <c r="M532" s="118"/>
      <c r="N532" s="118"/>
    </row>
    <row r="533" spans="2:14">
      <c r="B533" s="117"/>
      <c r="C533" s="117"/>
      <c r="D533" s="117"/>
      <c r="E533" s="117"/>
      <c r="F533" s="117"/>
      <c r="G533" s="117"/>
      <c r="H533" s="118"/>
      <c r="I533" s="118"/>
      <c r="J533" s="118"/>
      <c r="K533" s="118"/>
      <c r="L533" s="118"/>
      <c r="M533" s="118"/>
      <c r="N533" s="118"/>
    </row>
    <row r="534" spans="2:14">
      <c r="B534" s="117"/>
      <c r="C534" s="117"/>
      <c r="D534" s="117"/>
      <c r="E534" s="117"/>
      <c r="F534" s="117"/>
      <c r="G534" s="117"/>
      <c r="H534" s="118"/>
      <c r="I534" s="118"/>
      <c r="J534" s="118"/>
      <c r="K534" s="118"/>
      <c r="L534" s="118"/>
      <c r="M534" s="118"/>
      <c r="N534" s="118"/>
    </row>
    <row r="535" spans="2:14">
      <c r="B535" s="117"/>
      <c r="C535" s="117"/>
      <c r="D535" s="117"/>
      <c r="E535" s="117"/>
      <c r="F535" s="117"/>
      <c r="G535" s="117"/>
      <c r="H535" s="118"/>
      <c r="I535" s="118"/>
      <c r="J535" s="118"/>
      <c r="K535" s="118"/>
      <c r="L535" s="118"/>
      <c r="M535" s="118"/>
      <c r="N535" s="118"/>
    </row>
    <row r="536" spans="2:14">
      <c r="B536" s="117"/>
      <c r="C536" s="117"/>
      <c r="D536" s="117"/>
      <c r="E536" s="117"/>
      <c r="F536" s="117"/>
      <c r="G536" s="117"/>
      <c r="H536" s="118"/>
      <c r="I536" s="118"/>
      <c r="J536" s="118"/>
      <c r="K536" s="118"/>
      <c r="L536" s="118"/>
      <c r="M536" s="118"/>
      <c r="N536" s="118"/>
    </row>
    <row r="537" spans="2:14">
      <c r="B537" s="117"/>
      <c r="C537" s="117"/>
      <c r="D537" s="117"/>
      <c r="E537" s="117"/>
      <c r="F537" s="117"/>
      <c r="G537" s="117"/>
      <c r="H537" s="118"/>
      <c r="I537" s="118"/>
      <c r="J537" s="118"/>
      <c r="K537" s="118"/>
      <c r="L537" s="118"/>
      <c r="M537" s="118"/>
      <c r="N537" s="118"/>
    </row>
    <row r="538" spans="2:14">
      <c r="B538" s="117"/>
      <c r="C538" s="117"/>
      <c r="D538" s="117"/>
      <c r="E538" s="117"/>
      <c r="F538" s="117"/>
      <c r="G538" s="117"/>
      <c r="H538" s="118"/>
      <c r="I538" s="118"/>
      <c r="J538" s="118"/>
      <c r="K538" s="118"/>
      <c r="L538" s="118"/>
      <c r="M538" s="118"/>
      <c r="N538" s="118"/>
    </row>
    <row r="539" spans="2:14">
      <c r="B539" s="117"/>
      <c r="C539" s="117"/>
      <c r="D539" s="117"/>
      <c r="E539" s="117"/>
      <c r="F539" s="117"/>
      <c r="G539" s="117"/>
      <c r="H539" s="118"/>
      <c r="I539" s="118"/>
      <c r="J539" s="118"/>
      <c r="K539" s="118"/>
      <c r="L539" s="118"/>
      <c r="M539" s="118"/>
      <c r="N539" s="118"/>
    </row>
    <row r="540" spans="2:14">
      <c r="B540" s="117"/>
      <c r="C540" s="117"/>
      <c r="D540" s="117"/>
      <c r="E540" s="117"/>
      <c r="F540" s="117"/>
      <c r="G540" s="117"/>
      <c r="H540" s="118"/>
      <c r="I540" s="118"/>
      <c r="J540" s="118"/>
      <c r="K540" s="118"/>
      <c r="L540" s="118"/>
      <c r="M540" s="118"/>
      <c r="N540" s="118"/>
    </row>
    <row r="541" spans="2:14">
      <c r="B541" s="117"/>
      <c r="C541" s="117"/>
      <c r="D541" s="117"/>
      <c r="E541" s="117"/>
      <c r="F541" s="117"/>
      <c r="G541" s="117"/>
      <c r="H541" s="118"/>
      <c r="I541" s="118"/>
      <c r="J541" s="118"/>
      <c r="K541" s="118"/>
      <c r="L541" s="118"/>
      <c r="M541" s="118"/>
      <c r="N541" s="118"/>
    </row>
    <row r="542" spans="2:14">
      <c r="B542" s="117"/>
      <c r="C542" s="117"/>
      <c r="D542" s="117"/>
      <c r="E542" s="117"/>
      <c r="F542" s="117"/>
      <c r="G542" s="117"/>
      <c r="H542" s="118"/>
      <c r="I542" s="118"/>
      <c r="J542" s="118"/>
      <c r="K542" s="118"/>
      <c r="L542" s="118"/>
      <c r="M542" s="118"/>
      <c r="N542" s="118"/>
    </row>
    <row r="543" spans="2:14">
      <c r="B543" s="117"/>
      <c r="C543" s="117"/>
      <c r="D543" s="117"/>
      <c r="E543" s="117"/>
      <c r="F543" s="117"/>
      <c r="G543" s="117"/>
      <c r="H543" s="118"/>
      <c r="I543" s="118"/>
      <c r="J543" s="118"/>
      <c r="K543" s="118"/>
      <c r="L543" s="118"/>
      <c r="M543" s="118"/>
      <c r="N543" s="118"/>
    </row>
    <row r="544" spans="2:14">
      <c r="B544" s="117"/>
      <c r="C544" s="117"/>
      <c r="D544" s="117"/>
      <c r="E544" s="117"/>
      <c r="F544" s="117"/>
      <c r="G544" s="117"/>
      <c r="H544" s="118"/>
      <c r="I544" s="118"/>
      <c r="J544" s="118"/>
      <c r="K544" s="118"/>
      <c r="L544" s="118"/>
      <c r="M544" s="118"/>
      <c r="N544" s="118"/>
    </row>
    <row r="545" spans="2:14">
      <c r="B545" s="117"/>
      <c r="C545" s="117"/>
      <c r="D545" s="117"/>
      <c r="E545" s="117"/>
      <c r="F545" s="117"/>
      <c r="G545" s="117"/>
      <c r="H545" s="118"/>
      <c r="I545" s="118"/>
      <c r="J545" s="118"/>
      <c r="K545" s="118"/>
      <c r="L545" s="118"/>
      <c r="M545" s="118"/>
      <c r="N545" s="118"/>
    </row>
    <row r="546" spans="2:14">
      <c r="B546" s="117"/>
      <c r="C546" s="117"/>
      <c r="D546" s="117"/>
      <c r="E546" s="117"/>
      <c r="F546" s="117"/>
      <c r="G546" s="117"/>
      <c r="H546" s="118"/>
      <c r="I546" s="118"/>
      <c r="J546" s="118"/>
      <c r="K546" s="118"/>
      <c r="L546" s="118"/>
      <c r="M546" s="118"/>
      <c r="N546" s="118"/>
    </row>
    <row r="547" spans="2:14">
      <c r="B547" s="117"/>
      <c r="C547" s="117"/>
      <c r="D547" s="117"/>
      <c r="E547" s="117"/>
      <c r="F547" s="117"/>
      <c r="G547" s="117"/>
      <c r="H547" s="118"/>
      <c r="I547" s="118"/>
      <c r="J547" s="118"/>
      <c r="K547" s="118"/>
      <c r="L547" s="118"/>
      <c r="M547" s="118"/>
      <c r="N547" s="118"/>
    </row>
    <row r="548" spans="2:14">
      <c r="B548" s="117"/>
      <c r="C548" s="117"/>
      <c r="D548" s="117"/>
      <c r="E548" s="117"/>
      <c r="F548" s="117"/>
      <c r="G548" s="117"/>
      <c r="H548" s="118"/>
      <c r="I548" s="118"/>
      <c r="J548" s="118"/>
      <c r="K548" s="118"/>
      <c r="L548" s="118"/>
      <c r="M548" s="118"/>
      <c r="N548" s="118"/>
    </row>
    <row r="549" spans="2:14">
      <c r="B549" s="117"/>
      <c r="C549" s="117"/>
      <c r="D549" s="117"/>
      <c r="E549" s="117"/>
      <c r="F549" s="117"/>
      <c r="G549" s="117"/>
      <c r="H549" s="118"/>
      <c r="I549" s="118"/>
      <c r="J549" s="118"/>
      <c r="K549" s="118"/>
      <c r="L549" s="118"/>
      <c r="M549" s="118"/>
      <c r="N549" s="118"/>
    </row>
    <row r="550" spans="2:14">
      <c r="B550" s="117"/>
      <c r="C550" s="117"/>
      <c r="D550" s="117"/>
      <c r="E550" s="117"/>
      <c r="F550" s="117"/>
      <c r="G550" s="117"/>
      <c r="H550" s="118"/>
      <c r="I550" s="118"/>
      <c r="J550" s="118"/>
      <c r="K550" s="118"/>
      <c r="L550" s="118"/>
      <c r="M550" s="118"/>
      <c r="N550" s="118"/>
    </row>
    <row r="551" spans="2:14">
      <c r="B551" s="117"/>
      <c r="C551" s="117"/>
      <c r="D551" s="117"/>
      <c r="E551" s="117"/>
      <c r="F551" s="117"/>
      <c r="G551" s="117"/>
      <c r="H551" s="118"/>
      <c r="I551" s="118"/>
      <c r="J551" s="118"/>
      <c r="K551" s="118"/>
      <c r="L551" s="118"/>
      <c r="M551" s="118"/>
      <c r="N551" s="118"/>
    </row>
    <row r="552" spans="2:14">
      <c r="B552" s="117"/>
      <c r="C552" s="117"/>
      <c r="D552" s="117"/>
      <c r="E552" s="117"/>
      <c r="F552" s="117"/>
      <c r="G552" s="117"/>
      <c r="H552" s="118"/>
      <c r="I552" s="118"/>
      <c r="J552" s="118"/>
      <c r="K552" s="118"/>
      <c r="L552" s="118"/>
      <c r="M552" s="118"/>
      <c r="N552" s="118"/>
    </row>
    <row r="553" spans="2:14">
      <c r="B553" s="117"/>
      <c r="C553" s="117"/>
      <c r="D553" s="117"/>
      <c r="E553" s="117"/>
      <c r="F553" s="117"/>
      <c r="G553" s="117"/>
      <c r="H553" s="118"/>
      <c r="I553" s="118"/>
      <c r="J553" s="118"/>
      <c r="K553" s="118"/>
      <c r="L553" s="118"/>
      <c r="M553" s="118"/>
      <c r="N553" s="118"/>
    </row>
    <row r="554" spans="2:14">
      <c r="B554" s="117"/>
      <c r="C554" s="117"/>
      <c r="D554" s="117"/>
      <c r="E554" s="117"/>
      <c r="F554" s="117"/>
      <c r="G554" s="117"/>
      <c r="H554" s="118"/>
      <c r="I554" s="118"/>
      <c r="J554" s="118"/>
      <c r="K554" s="118"/>
      <c r="L554" s="118"/>
      <c r="M554" s="118"/>
      <c r="N554" s="118"/>
    </row>
    <row r="555" spans="2:14">
      <c r="B555" s="117"/>
      <c r="C555" s="117"/>
      <c r="D555" s="117"/>
      <c r="E555" s="117"/>
      <c r="F555" s="117"/>
      <c r="G555" s="117"/>
      <c r="H555" s="118"/>
      <c r="I555" s="118"/>
      <c r="J555" s="118"/>
      <c r="K555" s="118"/>
      <c r="L555" s="118"/>
      <c r="M555" s="118"/>
      <c r="N555" s="118"/>
    </row>
    <row r="556" spans="2:14">
      <c r="B556" s="117"/>
      <c r="C556" s="117"/>
      <c r="D556" s="117"/>
      <c r="E556" s="117"/>
      <c r="F556" s="117"/>
      <c r="G556" s="117"/>
      <c r="H556" s="118"/>
      <c r="I556" s="118"/>
      <c r="J556" s="118"/>
      <c r="K556" s="118"/>
      <c r="L556" s="118"/>
      <c r="M556" s="118"/>
      <c r="N556" s="118"/>
    </row>
    <row r="557" spans="2:14">
      <c r="B557" s="117"/>
      <c r="C557" s="117"/>
      <c r="D557" s="117"/>
      <c r="E557" s="117"/>
      <c r="F557" s="117"/>
      <c r="G557" s="117"/>
      <c r="H557" s="118"/>
      <c r="I557" s="118"/>
      <c r="J557" s="118"/>
      <c r="K557" s="118"/>
      <c r="L557" s="118"/>
      <c r="M557" s="118"/>
      <c r="N557" s="118"/>
    </row>
    <row r="558" spans="2:14">
      <c r="B558" s="117"/>
      <c r="C558" s="117"/>
      <c r="D558" s="117"/>
      <c r="E558" s="117"/>
      <c r="F558" s="117"/>
      <c r="G558" s="117"/>
      <c r="H558" s="118"/>
      <c r="I558" s="118"/>
      <c r="J558" s="118"/>
      <c r="K558" s="118"/>
      <c r="L558" s="118"/>
      <c r="M558" s="118"/>
      <c r="N558" s="118"/>
    </row>
    <row r="559" spans="2:14">
      <c r="B559" s="117"/>
      <c r="C559" s="117"/>
      <c r="D559" s="117"/>
      <c r="E559" s="117"/>
      <c r="F559" s="117"/>
      <c r="G559" s="117"/>
      <c r="H559" s="118"/>
      <c r="I559" s="118"/>
      <c r="J559" s="118"/>
      <c r="K559" s="118"/>
      <c r="L559" s="118"/>
      <c r="M559" s="118"/>
      <c r="N559" s="118"/>
    </row>
    <row r="560" spans="2:14">
      <c r="B560" s="117"/>
      <c r="C560" s="117"/>
      <c r="D560" s="117"/>
      <c r="E560" s="117"/>
      <c r="F560" s="117"/>
      <c r="G560" s="117"/>
      <c r="H560" s="118"/>
      <c r="I560" s="118"/>
      <c r="J560" s="118"/>
      <c r="K560" s="118"/>
      <c r="L560" s="118"/>
      <c r="M560" s="118"/>
      <c r="N560" s="118"/>
    </row>
    <row r="561" spans="2:14">
      <c r="B561" s="117"/>
      <c r="C561" s="117"/>
      <c r="D561" s="117"/>
      <c r="E561" s="117"/>
      <c r="F561" s="117"/>
      <c r="G561" s="117"/>
      <c r="H561" s="118"/>
      <c r="I561" s="118"/>
      <c r="J561" s="118"/>
      <c r="K561" s="118"/>
      <c r="L561" s="118"/>
      <c r="M561" s="118"/>
      <c r="N561" s="118"/>
    </row>
    <row r="562" spans="2:14">
      <c r="B562" s="117"/>
      <c r="C562" s="117"/>
      <c r="D562" s="117"/>
      <c r="E562" s="117"/>
      <c r="F562" s="117"/>
      <c r="G562" s="117"/>
      <c r="H562" s="118"/>
      <c r="I562" s="118"/>
      <c r="J562" s="118"/>
      <c r="K562" s="118"/>
      <c r="L562" s="118"/>
      <c r="M562" s="118"/>
      <c r="N562" s="118"/>
    </row>
    <row r="563" spans="2:14">
      <c r="B563" s="117"/>
      <c r="C563" s="117"/>
      <c r="D563" s="117"/>
      <c r="E563" s="117"/>
      <c r="F563" s="117"/>
      <c r="G563" s="117"/>
      <c r="H563" s="118"/>
      <c r="I563" s="118"/>
      <c r="J563" s="118"/>
      <c r="K563" s="118"/>
      <c r="L563" s="118"/>
      <c r="M563" s="118"/>
      <c r="N563" s="118"/>
    </row>
    <row r="564" spans="2:14">
      <c r="B564" s="117"/>
      <c r="C564" s="117"/>
      <c r="D564" s="117"/>
      <c r="E564" s="117"/>
      <c r="F564" s="117"/>
      <c r="G564" s="117"/>
      <c r="H564" s="118"/>
      <c r="I564" s="118"/>
      <c r="J564" s="118"/>
      <c r="K564" s="118"/>
      <c r="L564" s="118"/>
      <c r="M564" s="118"/>
      <c r="N564" s="118"/>
    </row>
    <row r="565" spans="2:14">
      <c r="B565" s="117"/>
      <c r="C565" s="117"/>
      <c r="D565" s="117"/>
      <c r="E565" s="117"/>
      <c r="F565" s="117"/>
      <c r="G565" s="117"/>
      <c r="H565" s="118"/>
      <c r="I565" s="118"/>
      <c r="J565" s="118"/>
      <c r="K565" s="118"/>
      <c r="L565" s="118"/>
      <c r="M565" s="118"/>
      <c r="N565" s="118"/>
    </row>
    <row r="566" spans="2:14">
      <c r="B566" s="117"/>
      <c r="C566" s="117"/>
      <c r="D566" s="117"/>
      <c r="E566" s="117"/>
      <c r="F566" s="117"/>
      <c r="G566" s="117"/>
      <c r="H566" s="118"/>
      <c r="I566" s="118"/>
      <c r="J566" s="118"/>
      <c r="K566" s="118"/>
      <c r="L566" s="118"/>
      <c r="M566" s="118"/>
      <c r="N566" s="118"/>
    </row>
    <row r="567" spans="2:14">
      <c r="B567" s="117"/>
      <c r="C567" s="117"/>
      <c r="D567" s="117"/>
      <c r="E567" s="117"/>
      <c r="F567" s="117"/>
      <c r="G567" s="117"/>
      <c r="H567" s="118"/>
      <c r="I567" s="118"/>
      <c r="J567" s="118"/>
      <c r="K567" s="118"/>
      <c r="L567" s="118"/>
      <c r="M567" s="118"/>
      <c r="N567" s="118"/>
    </row>
    <row r="568" spans="2:14">
      <c r="B568" s="117"/>
      <c r="C568" s="117"/>
      <c r="D568" s="117"/>
      <c r="E568" s="117"/>
      <c r="F568" s="117"/>
      <c r="G568" s="117"/>
      <c r="H568" s="118"/>
      <c r="I568" s="118"/>
      <c r="J568" s="118"/>
      <c r="K568" s="118"/>
      <c r="L568" s="118"/>
      <c r="M568" s="118"/>
      <c r="N568" s="118"/>
    </row>
    <row r="569" spans="2:14">
      <c r="B569" s="117"/>
      <c r="C569" s="117"/>
      <c r="D569" s="117"/>
      <c r="E569" s="117"/>
      <c r="F569" s="117"/>
      <c r="G569" s="117"/>
      <c r="H569" s="118"/>
      <c r="I569" s="118"/>
      <c r="J569" s="118"/>
      <c r="K569" s="118"/>
      <c r="L569" s="118"/>
      <c r="M569" s="118"/>
      <c r="N569" s="118"/>
    </row>
    <row r="570" spans="2:14">
      <c r="B570" s="117"/>
      <c r="C570" s="117"/>
      <c r="D570" s="117"/>
      <c r="E570" s="117"/>
      <c r="F570" s="117"/>
      <c r="G570" s="117"/>
      <c r="H570" s="118"/>
      <c r="I570" s="118"/>
      <c r="J570" s="118"/>
      <c r="K570" s="118"/>
      <c r="L570" s="118"/>
      <c r="M570" s="118"/>
      <c r="N570" s="118"/>
    </row>
    <row r="571" spans="2:14">
      <c r="B571" s="117"/>
      <c r="C571" s="117"/>
      <c r="D571" s="117"/>
      <c r="E571" s="117"/>
      <c r="F571" s="117"/>
      <c r="G571" s="117"/>
      <c r="H571" s="118"/>
      <c r="I571" s="118"/>
      <c r="J571" s="118"/>
      <c r="K571" s="118"/>
      <c r="L571" s="118"/>
      <c r="M571" s="118"/>
      <c r="N571" s="118"/>
    </row>
    <row r="572" spans="2:14">
      <c r="B572" s="117"/>
      <c r="C572" s="117"/>
      <c r="D572" s="117"/>
      <c r="E572" s="117"/>
      <c r="F572" s="117"/>
      <c r="G572" s="117"/>
      <c r="H572" s="118"/>
      <c r="I572" s="118"/>
      <c r="J572" s="118"/>
      <c r="K572" s="118"/>
      <c r="L572" s="118"/>
      <c r="M572" s="118"/>
      <c r="N572" s="118"/>
    </row>
    <row r="573" spans="2:14">
      <c r="B573" s="117"/>
      <c r="C573" s="117"/>
      <c r="D573" s="117"/>
      <c r="E573" s="117"/>
      <c r="F573" s="117"/>
      <c r="G573" s="117"/>
      <c r="H573" s="118"/>
      <c r="I573" s="118"/>
      <c r="J573" s="118"/>
      <c r="K573" s="118"/>
      <c r="L573" s="118"/>
      <c r="M573" s="118"/>
      <c r="N573" s="118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4 B26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8.8554687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135</v>
      </c>
      <c r="C1" s="67" t="s" vm="1">
        <v>208</v>
      </c>
    </row>
    <row r="2" spans="2:15">
      <c r="B2" s="46" t="s">
        <v>134</v>
      </c>
      <c r="C2" s="67" t="s">
        <v>209</v>
      </c>
    </row>
    <row r="3" spans="2:15">
      <c r="B3" s="46" t="s">
        <v>136</v>
      </c>
      <c r="C3" s="67" t="s">
        <v>210</v>
      </c>
    </row>
    <row r="4" spans="2:15">
      <c r="B4" s="46" t="s">
        <v>137</v>
      </c>
      <c r="C4" s="67">
        <v>2144</v>
      </c>
    </row>
    <row r="6" spans="2:15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ht="26.25" customHeight="1">
      <c r="B7" s="149" t="s">
        <v>86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2:15" s="3" customFormat="1" ht="78.75">
      <c r="B8" s="21" t="s">
        <v>108</v>
      </c>
      <c r="C8" s="29" t="s">
        <v>42</v>
      </c>
      <c r="D8" s="29" t="s">
        <v>112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96</v>
      </c>
      <c r="J8" s="29" t="s">
        <v>186</v>
      </c>
      <c r="K8" s="29" t="s">
        <v>185</v>
      </c>
      <c r="L8" s="29" t="s">
        <v>57</v>
      </c>
      <c r="M8" s="29" t="s">
        <v>54</v>
      </c>
      <c r="N8" s="29" t="s">
        <v>138</v>
      </c>
      <c r="O8" s="19" t="s">
        <v>140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193</v>
      </c>
      <c r="K9" s="31"/>
      <c r="L9" s="31" t="s">
        <v>189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1" t="s">
        <v>29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2380.3776555760001</v>
      </c>
      <c r="M11" s="73"/>
      <c r="N11" s="84">
        <f>IFERROR(L11/$L$11,0)</f>
        <v>1</v>
      </c>
      <c r="O11" s="84">
        <f>L11/'סכום נכסי הקרן'!$C$42</f>
        <v>9.0886695710449324E-3</v>
      </c>
    </row>
    <row r="12" spans="2:15" s="4" customFormat="1" ht="18" customHeight="1">
      <c r="B12" s="90" t="s">
        <v>180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2380.3776555760001</v>
      </c>
      <c r="M12" s="73"/>
      <c r="N12" s="84">
        <f t="shared" ref="N12:N20" si="0">IFERROR(L12/$L$11,0)</f>
        <v>1</v>
      </c>
      <c r="O12" s="84">
        <f>L12/'סכום נכסי הקרן'!$C$42</f>
        <v>9.0886695710449324E-3</v>
      </c>
    </row>
    <row r="13" spans="2:15">
      <c r="B13" s="92" t="s">
        <v>48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2380.3776555760001</v>
      </c>
      <c r="M13" s="71"/>
      <c r="N13" s="81">
        <f t="shared" si="0"/>
        <v>1</v>
      </c>
      <c r="O13" s="81">
        <f>L13/'סכום נכסי הקרן'!$C$42</f>
        <v>9.0886695710449324E-3</v>
      </c>
    </row>
    <row r="14" spans="2:15">
      <c r="B14" s="76" t="s">
        <v>892</v>
      </c>
      <c r="C14" s="73" t="s">
        <v>893</v>
      </c>
      <c r="D14" s="86" t="s">
        <v>27</v>
      </c>
      <c r="E14" s="73"/>
      <c r="F14" s="86" t="s">
        <v>881</v>
      </c>
      <c r="G14" s="73" t="s">
        <v>640</v>
      </c>
      <c r="H14" s="73" t="s">
        <v>641</v>
      </c>
      <c r="I14" s="86" t="s">
        <v>123</v>
      </c>
      <c r="J14" s="83">
        <v>45.872521999999996</v>
      </c>
      <c r="K14" s="85">
        <v>106693.59239999999</v>
      </c>
      <c r="L14" s="83">
        <v>198.37104386400003</v>
      </c>
      <c r="M14" s="84">
        <v>1.1820411954507633E-4</v>
      </c>
      <c r="N14" s="84">
        <f t="shared" si="0"/>
        <v>8.333595444374918E-2</v>
      </c>
      <c r="O14" s="84">
        <f>L14/'סכום נכסי הקרן'!$C$42</f>
        <v>7.5741295332688993E-4</v>
      </c>
    </row>
    <row r="15" spans="2:15">
      <c r="B15" s="76" t="s">
        <v>894</v>
      </c>
      <c r="C15" s="73" t="s">
        <v>895</v>
      </c>
      <c r="D15" s="86" t="s">
        <v>27</v>
      </c>
      <c r="E15" s="73"/>
      <c r="F15" s="86" t="s">
        <v>881</v>
      </c>
      <c r="G15" s="73" t="s">
        <v>651</v>
      </c>
      <c r="H15" s="73" t="s">
        <v>641</v>
      </c>
      <c r="I15" s="86" t="s">
        <v>121</v>
      </c>
      <c r="J15" s="83">
        <v>8.0179570000000009</v>
      </c>
      <c r="K15" s="85">
        <v>1007522</v>
      </c>
      <c r="L15" s="83">
        <v>308.91283441700006</v>
      </c>
      <c r="M15" s="84">
        <v>5.5875093018487786E-5</v>
      </c>
      <c r="N15" s="84">
        <f t="shared" si="0"/>
        <v>0.12977471608060856</v>
      </c>
      <c r="O15" s="84">
        <f>L15/'סכום נכסי הקרן'!$C$42</f>
        <v>1.1794795131328225E-3</v>
      </c>
    </row>
    <row r="16" spans="2:15">
      <c r="B16" s="76" t="s">
        <v>896</v>
      </c>
      <c r="C16" s="73" t="s">
        <v>897</v>
      </c>
      <c r="D16" s="86" t="s">
        <v>27</v>
      </c>
      <c r="E16" s="73"/>
      <c r="F16" s="86" t="s">
        <v>881</v>
      </c>
      <c r="G16" s="73" t="s">
        <v>870</v>
      </c>
      <c r="H16" s="73" t="s">
        <v>641</v>
      </c>
      <c r="I16" s="86" t="s">
        <v>121</v>
      </c>
      <c r="J16" s="83">
        <v>188.80693000000002</v>
      </c>
      <c r="K16" s="85">
        <v>34912.99</v>
      </c>
      <c r="L16" s="83">
        <v>252.07098469300007</v>
      </c>
      <c r="M16" s="84">
        <v>2.2627286025283237E-5</v>
      </c>
      <c r="N16" s="84">
        <f t="shared" si="0"/>
        <v>0.10589537508996837</v>
      </c>
      <c r="O16" s="84">
        <f>L16/'סכום נכסי הקרן'!$C$42</f>
        <v>9.62448073294585E-4</v>
      </c>
    </row>
    <row r="17" spans="2:15">
      <c r="B17" s="76" t="s">
        <v>898</v>
      </c>
      <c r="C17" s="73" t="s">
        <v>899</v>
      </c>
      <c r="D17" s="86" t="s">
        <v>27</v>
      </c>
      <c r="E17" s="73"/>
      <c r="F17" s="86" t="s">
        <v>881</v>
      </c>
      <c r="G17" s="73" t="s">
        <v>900</v>
      </c>
      <c r="H17" s="73" t="s">
        <v>641</v>
      </c>
      <c r="I17" s="86" t="s">
        <v>123</v>
      </c>
      <c r="J17" s="83">
        <v>44.094529000000009</v>
      </c>
      <c r="K17" s="85">
        <v>236239</v>
      </c>
      <c r="L17" s="83">
        <v>422.20523909400009</v>
      </c>
      <c r="M17" s="84">
        <v>1.6865325005878596E-4</v>
      </c>
      <c r="N17" s="84">
        <f t="shared" si="0"/>
        <v>0.17736901457841803</v>
      </c>
      <c r="O17" s="84">
        <f>L17/'סכום נכסי הקרן'!$C$42</f>
        <v>1.6120483656450928E-3</v>
      </c>
    </row>
    <row r="18" spans="2:15">
      <c r="B18" s="76" t="s">
        <v>901</v>
      </c>
      <c r="C18" s="73" t="s">
        <v>902</v>
      </c>
      <c r="D18" s="86" t="s">
        <v>27</v>
      </c>
      <c r="E18" s="73"/>
      <c r="F18" s="86" t="s">
        <v>881</v>
      </c>
      <c r="G18" s="73" t="s">
        <v>903</v>
      </c>
      <c r="H18" s="73" t="s">
        <v>641</v>
      </c>
      <c r="I18" s="86" t="s">
        <v>121</v>
      </c>
      <c r="J18" s="83">
        <v>108.13818600000002</v>
      </c>
      <c r="K18" s="85">
        <v>122601.60000000001</v>
      </c>
      <c r="L18" s="83">
        <v>506.98262747200016</v>
      </c>
      <c r="M18" s="84">
        <v>1.8440525994211829E-4</v>
      </c>
      <c r="N18" s="84">
        <f t="shared" si="0"/>
        <v>0.21298411463592792</v>
      </c>
      <c r="O18" s="84">
        <f>L18/'סכום נכסי הקרן'!$C$42</f>
        <v>1.9357422418075038E-3</v>
      </c>
    </row>
    <row r="19" spans="2:15">
      <c r="B19" s="76" t="s">
        <v>904</v>
      </c>
      <c r="C19" s="73" t="s">
        <v>905</v>
      </c>
      <c r="D19" s="86" t="s">
        <v>27</v>
      </c>
      <c r="E19" s="73"/>
      <c r="F19" s="86" t="s">
        <v>881</v>
      </c>
      <c r="G19" s="73" t="s">
        <v>903</v>
      </c>
      <c r="H19" s="73" t="s">
        <v>641</v>
      </c>
      <c r="I19" s="86" t="s">
        <v>124</v>
      </c>
      <c r="J19" s="83">
        <v>18819.694662000005</v>
      </c>
      <c r="K19" s="85">
        <v>131.5</v>
      </c>
      <c r="L19" s="83">
        <v>115.76819433600002</v>
      </c>
      <c r="M19" s="84">
        <v>8.3366747525343696E-5</v>
      </c>
      <c r="N19" s="84">
        <f t="shared" si="0"/>
        <v>4.8634381214600425E-2</v>
      </c>
      <c r="O19" s="84">
        <f>L19/'סכום נכסי הקרן'!$C$42</f>
        <v>4.4202182065173815E-4</v>
      </c>
    </row>
    <row r="20" spans="2:15">
      <c r="B20" s="76" t="s">
        <v>906</v>
      </c>
      <c r="C20" s="73" t="s">
        <v>907</v>
      </c>
      <c r="D20" s="86" t="s">
        <v>27</v>
      </c>
      <c r="E20" s="73"/>
      <c r="F20" s="86" t="s">
        <v>881</v>
      </c>
      <c r="G20" s="73" t="s">
        <v>510</v>
      </c>
      <c r="H20" s="73"/>
      <c r="I20" s="86" t="s">
        <v>124</v>
      </c>
      <c r="J20" s="83">
        <v>737.61540300000013</v>
      </c>
      <c r="K20" s="85">
        <v>16695.21</v>
      </c>
      <c r="L20" s="83">
        <v>576.0667317000001</v>
      </c>
      <c r="M20" s="84">
        <v>7.5281496226756118E-4</v>
      </c>
      <c r="N20" s="84">
        <f t="shared" si="0"/>
        <v>0.24200644395672768</v>
      </c>
      <c r="O20" s="84">
        <f>L20/'סכום נכסי הקרן'!$C$42</f>
        <v>2.1995166031863016E-3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121" t="s">
        <v>201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121" t="s">
        <v>105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121" t="s">
        <v>184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121" t="s">
        <v>192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2:1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117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2:15">
      <c r="B122" s="117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2:15">
      <c r="B123" s="117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2:15">
      <c r="B124" s="117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2:15">
      <c r="B125" s="117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2:15"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2:15">
      <c r="B127" s="117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2:15"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2:15"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2:15"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2:15"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2:15">
      <c r="B132" s="117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2:15">
      <c r="B133" s="117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2:15">
      <c r="B134" s="117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2:15">
      <c r="B135" s="117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2:15">
      <c r="B136" s="117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2:15">
      <c r="B137" s="117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2:15">
      <c r="B138" s="117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2:15"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2:15">
      <c r="B140" s="117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2:15">
      <c r="B141" s="117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2:15"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2:15">
      <c r="B143" s="117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2:15"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2:15">
      <c r="B145" s="117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2:15"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2:15">
      <c r="B147" s="117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2:15">
      <c r="B148" s="117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2:15">
      <c r="B149" s="117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2:15">
      <c r="B150" s="117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2:15">
      <c r="B151" s="117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2:15">
      <c r="B152" s="117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2:15"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2:15">
      <c r="B154" s="117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2:15">
      <c r="B155" s="117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2:15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2:15">
      <c r="B157" s="117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2:15">
      <c r="B158" s="117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2:15">
      <c r="B159" s="117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2:15">
      <c r="B160" s="117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2:15"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2:15"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2:15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2:15"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2:15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2:15"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2:15"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2:15"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2:15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2:15">
      <c r="B170" s="117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2:15"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2:15">
      <c r="B172" s="117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2:15">
      <c r="B173" s="117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2:15">
      <c r="B174" s="117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2:15">
      <c r="B175" s="117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2:15">
      <c r="B176" s="117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2:15">
      <c r="B177" s="117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2:15">
      <c r="B178" s="117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15">
      <c r="B179" s="117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2:15">
      <c r="B180" s="117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2:15">
      <c r="B181" s="117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2:15">
      <c r="B182" s="117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2:15">
      <c r="B183" s="117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2:15">
      <c r="B184" s="117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2:15">
      <c r="B185" s="117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2:15">
      <c r="B186" s="117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2:15">
      <c r="B187" s="117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2:15">
      <c r="B188" s="117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2:15"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2:15">
      <c r="B190" s="117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2:15">
      <c r="B191" s="117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2:15">
      <c r="B192" s="117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2:15">
      <c r="B193" s="117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2:15">
      <c r="B194" s="117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2:15">
      <c r="B195" s="117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2:15">
      <c r="B196" s="117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2:15">
      <c r="B197" s="117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2:15">
      <c r="B198" s="117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2:15">
      <c r="B199" s="117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2:15">
      <c r="B200" s="117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2:15">
      <c r="B201" s="117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2:15"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2:15">
      <c r="B203" s="117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2:15">
      <c r="B204" s="117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2:15">
      <c r="B205" s="117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2:15">
      <c r="B206" s="117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2:15">
      <c r="B207" s="117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2:15"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2:15">
      <c r="B209" s="117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2:15">
      <c r="B210" s="117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2:15">
      <c r="B211" s="117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2:15"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2:15">
      <c r="B213" s="117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2:15">
      <c r="B214" s="117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2:15">
      <c r="B215" s="117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2:15">
      <c r="B216" s="117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2:15">
      <c r="B217" s="117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2:15">
      <c r="B218" s="117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2:15">
      <c r="B219" s="117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2:15">
      <c r="B220" s="117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2:15">
      <c r="B221" s="117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2:15"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2:15">
      <c r="B223" s="117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2:15">
      <c r="B224" s="117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2:15">
      <c r="B225" s="117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2:15">
      <c r="B226" s="117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2:15">
      <c r="B227" s="117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2:15">
      <c r="B228" s="117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2:15">
      <c r="B229" s="117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2:15">
      <c r="B230" s="117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2:15">
      <c r="B231" s="117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2:15">
      <c r="B232" s="117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2:15">
      <c r="B233" s="117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2:15">
      <c r="B234" s="117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2:15">
      <c r="B235" s="117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2:15">
      <c r="B236" s="117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2:15">
      <c r="B237" s="117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2:15">
      <c r="B238" s="117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2:15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2:15">
      <c r="B240" s="117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2:15">
      <c r="B241" s="117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2:15"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2:15"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2:15">
      <c r="B244" s="117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2:15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2:15">
      <c r="B246" s="117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2:15">
      <c r="B247" s="117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2:15">
      <c r="B248" s="117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2:15">
      <c r="B249" s="117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2:15">
      <c r="B250" s="117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2:15">
      <c r="B251" s="117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2:15">
      <c r="B252" s="117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2:15">
      <c r="B253" s="117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2:15">
      <c r="B254" s="117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2:15">
      <c r="B255" s="117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2:15">
      <c r="B256" s="117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2:15">
      <c r="B257" s="117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2:15">
      <c r="B258" s="117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2:15">
      <c r="B259" s="117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2:15">
      <c r="B260" s="117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2:15">
      <c r="B261" s="117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2:15">
      <c r="B262" s="117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2:15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2:15">
      <c r="B264" s="117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2:15">
      <c r="B265" s="117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2:15">
      <c r="B266" s="117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2:15">
      <c r="B267" s="117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2:15">
      <c r="B268" s="117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2:15">
      <c r="B269" s="117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2:15">
      <c r="B270" s="117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2:15">
      <c r="B271" s="117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2:15">
      <c r="B272" s="117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2:15">
      <c r="B273" s="117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2:15">
      <c r="B274" s="117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2:15">
      <c r="B275" s="117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2:15">
      <c r="B276" s="117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2:15">
      <c r="B277" s="117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2:15">
      <c r="B278" s="117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2:15">
      <c r="B279" s="117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2:15">
      <c r="B280" s="117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>
      <c r="B281" s="117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>
      <c r="B282" s="117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>
      <c r="B283" s="117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>
      <c r="B284" s="117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>
      <c r="B285" s="117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>
      <c r="B286" s="117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>
      <c r="B287" s="117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>
      <c r="B288" s="117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>
      <c r="B289" s="117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>
      <c r="B290" s="117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>
      <c r="B291" s="117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>
      <c r="B292" s="117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>
      <c r="B293" s="117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>
      <c r="B294" s="117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>
      <c r="B295" s="117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>
      <c r="B296" s="117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>
      <c r="B297" s="117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>
      <c r="B298" s="117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>
      <c r="B299" s="117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>
      <c r="B300" s="117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>
      <c r="B301" s="117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>
      <c r="B302" s="117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>
      <c r="B303" s="117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>
      <c r="B304" s="117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>
      <c r="B305" s="117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>
      <c r="B306" s="117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>
      <c r="B307" s="117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>
      <c r="B308" s="117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>
      <c r="B309" s="117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>
      <c r="B310" s="117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>
      <c r="B311" s="117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>
      <c r="B312" s="117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>
      <c r="B313" s="117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>
      <c r="B314" s="117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>
      <c r="B315" s="117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>
      <c r="B316" s="117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>
      <c r="B317" s="117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>
      <c r="B318" s="117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>
      <c r="B319" s="117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>
      <c r="B320" s="117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>
      <c r="B321" s="117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>
      <c r="B322" s="117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>
      <c r="B323" s="117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>
      <c r="B324" s="117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>
      <c r="B325" s="12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>
      <c r="B326" s="12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>
      <c r="B327" s="129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>
      <c r="B328" s="117"/>
      <c r="C328" s="117"/>
      <c r="D328" s="117"/>
      <c r="E328" s="117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>
      <c r="B329" s="117"/>
      <c r="C329" s="117"/>
      <c r="D329" s="117"/>
      <c r="E329" s="117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>
      <c r="B330" s="117"/>
      <c r="C330" s="117"/>
      <c r="D330" s="117"/>
      <c r="E330" s="117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>
      <c r="B331" s="117"/>
      <c r="C331" s="117"/>
      <c r="D331" s="117"/>
      <c r="E331" s="117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2:15">
      <c r="B332" s="117"/>
      <c r="C332" s="117"/>
      <c r="D332" s="117"/>
      <c r="E332" s="117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2:15">
      <c r="B333" s="117"/>
      <c r="C333" s="117"/>
      <c r="D333" s="117"/>
      <c r="E333" s="117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2:15">
      <c r="B334" s="117"/>
      <c r="C334" s="117"/>
      <c r="D334" s="117"/>
      <c r="E334" s="117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</row>
    <row r="335" spans="2:15">
      <c r="B335" s="117"/>
      <c r="C335" s="117"/>
      <c r="D335" s="117"/>
      <c r="E335" s="117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2:15">
      <c r="B336" s="117"/>
      <c r="C336" s="117"/>
      <c r="D336" s="117"/>
      <c r="E336" s="117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2:15">
      <c r="B337" s="117"/>
      <c r="C337" s="117"/>
      <c r="D337" s="117"/>
      <c r="E337" s="117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2:15">
      <c r="B338" s="117"/>
      <c r="C338" s="117"/>
      <c r="D338" s="117"/>
      <c r="E338" s="117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2:15">
      <c r="B339" s="117"/>
      <c r="C339" s="117"/>
      <c r="D339" s="117"/>
      <c r="E339" s="117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2:15">
      <c r="B340" s="117"/>
      <c r="C340" s="117"/>
      <c r="D340" s="117"/>
      <c r="E340" s="117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2:15">
      <c r="B341" s="117"/>
      <c r="C341" s="117"/>
      <c r="D341" s="117"/>
      <c r="E341" s="117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2:15">
      <c r="B342" s="117"/>
      <c r="C342" s="117"/>
      <c r="D342" s="117"/>
      <c r="E342" s="117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2:15">
      <c r="B343" s="117"/>
      <c r="C343" s="117"/>
      <c r="D343" s="117"/>
      <c r="E343" s="117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2:15">
      <c r="B344" s="117"/>
      <c r="C344" s="117"/>
      <c r="D344" s="117"/>
      <c r="E344" s="117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2:15">
      <c r="B345" s="117"/>
      <c r="C345" s="117"/>
      <c r="D345" s="117"/>
      <c r="E345" s="117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2:15">
      <c r="B346" s="117"/>
      <c r="C346" s="117"/>
      <c r="D346" s="117"/>
      <c r="E346" s="117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2:15">
      <c r="B347" s="117"/>
      <c r="C347" s="117"/>
      <c r="D347" s="117"/>
      <c r="E347" s="117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2:15">
      <c r="B348" s="117"/>
      <c r="C348" s="117"/>
      <c r="D348" s="117"/>
      <c r="E348" s="117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2:15">
      <c r="B349" s="117"/>
      <c r="C349" s="117"/>
      <c r="D349" s="117"/>
      <c r="E349" s="117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2:15">
      <c r="B350" s="117"/>
      <c r="C350" s="117"/>
      <c r="D350" s="117"/>
      <c r="E350" s="117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2:15">
      <c r="B351" s="117"/>
      <c r="C351" s="117"/>
      <c r="D351" s="117"/>
      <c r="E351" s="117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2:15">
      <c r="B352" s="117"/>
      <c r="C352" s="117"/>
      <c r="D352" s="117"/>
      <c r="E352" s="117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2:15">
      <c r="B353" s="117"/>
      <c r="C353" s="117"/>
      <c r="D353" s="117"/>
      <c r="E353" s="117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2:15">
      <c r="B354" s="117"/>
      <c r="C354" s="117"/>
      <c r="D354" s="117"/>
      <c r="E354" s="117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2:15">
      <c r="B355" s="117"/>
      <c r="C355" s="117"/>
      <c r="D355" s="117"/>
      <c r="E355" s="117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2:15">
      <c r="B356" s="117"/>
      <c r="C356" s="117"/>
      <c r="D356" s="117"/>
      <c r="E356" s="117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2:15">
      <c r="B357" s="117"/>
      <c r="C357" s="117"/>
      <c r="D357" s="117"/>
      <c r="E357" s="117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2:15">
      <c r="B358" s="117"/>
      <c r="C358" s="117"/>
      <c r="D358" s="117"/>
      <c r="E358" s="117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2:15">
      <c r="B359" s="117"/>
      <c r="C359" s="117"/>
      <c r="D359" s="117"/>
      <c r="E359" s="117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2:15">
      <c r="B360" s="117"/>
      <c r="C360" s="117"/>
      <c r="D360" s="117"/>
      <c r="E360" s="117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2:15">
      <c r="B361" s="117"/>
      <c r="C361" s="117"/>
      <c r="D361" s="117"/>
      <c r="E361" s="117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2:15">
      <c r="B362" s="117"/>
      <c r="C362" s="117"/>
      <c r="D362" s="117"/>
      <c r="E362" s="117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2:15">
      <c r="B363" s="117"/>
      <c r="C363" s="117"/>
      <c r="D363" s="117"/>
      <c r="E363" s="117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</row>
    <row r="364" spans="2:15">
      <c r="B364" s="117"/>
      <c r="C364" s="117"/>
      <c r="D364" s="117"/>
      <c r="E364" s="117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</row>
    <row r="365" spans="2:15">
      <c r="B365" s="117"/>
      <c r="C365" s="117"/>
      <c r="D365" s="117"/>
      <c r="E365" s="117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</row>
    <row r="366" spans="2:15">
      <c r="B366" s="117"/>
      <c r="C366" s="117"/>
      <c r="D366" s="117"/>
      <c r="E366" s="117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</row>
    <row r="367" spans="2:15">
      <c r="B367" s="117"/>
      <c r="C367" s="117"/>
      <c r="D367" s="117"/>
      <c r="E367" s="117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</row>
    <row r="368" spans="2:15">
      <c r="B368" s="117"/>
      <c r="C368" s="117"/>
      <c r="D368" s="117"/>
      <c r="E368" s="117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</row>
    <row r="369" spans="2:15">
      <c r="B369" s="117"/>
      <c r="C369" s="117"/>
      <c r="D369" s="117"/>
      <c r="E369" s="117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</row>
    <row r="370" spans="2:15">
      <c r="B370" s="117"/>
      <c r="C370" s="117"/>
      <c r="D370" s="117"/>
      <c r="E370" s="117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</row>
    <row r="371" spans="2:15">
      <c r="B371" s="117"/>
      <c r="C371" s="117"/>
      <c r="D371" s="117"/>
      <c r="E371" s="117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</row>
    <row r="372" spans="2:15">
      <c r="B372" s="117"/>
      <c r="C372" s="117"/>
      <c r="D372" s="117"/>
      <c r="E372" s="117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</row>
    <row r="373" spans="2:15">
      <c r="B373" s="117"/>
      <c r="C373" s="117"/>
      <c r="D373" s="117"/>
      <c r="E373" s="117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</row>
    <row r="374" spans="2:15">
      <c r="B374" s="117"/>
      <c r="C374" s="117"/>
      <c r="D374" s="117"/>
      <c r="E374" s="117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</row>
    <row r="375" spans="2:15">
      <c r="B375" s="117"/>
      <c r="C375" s="117"/>
      <c r="D375" s="117"/>
      <c r="E375" s="117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</row>
    <row r="376" spans="2:15">
      <c r="B376" s="117"/>
      <c r="C376" s="117"/>
      <c r="D376" s="117"/>
      <c r="E376" s="117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</row>
    <row r="377" spans="2:15">
      <c r="B377" s="117"/>
      <c r="C377" s="117"/>
      <c r="D377" s="117"/>
      <c r="E377" s="117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</row>
    <row r="378" spans="2:15">
      <c r="B378" s="117"/>
      <c r="C378" s="117"/>
      <c r="D378" s="117"/>
      <c r="E378" s="117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</row>
    <row r="379" spans="2:15">
      <c r="B379" s="117"/>
      <c r="C379" s="117"/>
      <c r="D379" s="117"/>
      <c r="E379" s="117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</row>
    <row r="380" spans="2:15">
      <c r="B380" s="117"/>
      <c r="C380" s="117"/>
      <c r="D380" s="117"/>
      <c r="E380" s="117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</row>
    <row r="381" spans="2:15">
      <c r="B381" s="117"/>
      <c r="C381" s="117"/>
      <c r="D381" s="117"/>
      <c r="E381" s="117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</row>
    <row r="382" spans="2:15">
      <c r="B382" s="117"/>
      <c r="C382" s="117"/>
      <c r="D382" s="117"/>
      <c r="E382" s="117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</row>
    <row r="383" spans="2:15">
      <c r="B383" s="117"/>
      <c r="C383" s="117"/>
      <c r="D383" s="117"/>
      <c r="E383" s="117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</row>
    <row r="384" spans="2:15">
      <c r="B384" s="117"/>
      <c r="C384" s="117"/>
      <c r="D384" s="117"/>
      <c r="E384" s="117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</row>
    <row r="385" spans="2:15">
      <c r="B385" s="117"/>
      <c r="C385" s="117"/>
      <c r="D385" s="117"/>
      <c r="E385" s="11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</row>
    <row r="386" spans="2:15">
      <c r="B386" s="117"/>
      <c r="C386" s="117"/>
      <c r="D386" s="117"/>
      <c r="E386" s="117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</row>
    <row r="387" spans="2:15">
      <c r="B387" s="117"/>
      <c r="C387" s="117"/>
      <c r="D387" s="117"/>
      <c r="E387" s="117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</row>
    <row r="388" spans="2:15">
      <c r="B388" s="117"/>
      <c r="C388" s="117"/>
      <c r="D388" s="117"/>
      <c r="E388" s="117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</row>
    <row r="389" spans="2:15">
      <c r="B389" s="117"/>
      <c r="C389" s="117"/>
      <c r="D389" s="117"/>
      <c r="E389" s="117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</row>
    <row r="390" spans="2:15">
      <c r="B390" s="117"/>
      <c r="C390" s="117"/>
      <c r="D390" s="117"/>
      <c r="E390" s="117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</row>
    <row r="391" spans="2:15">
      <c r="B391" s="117"/>
      <c r="C391" s="117"/>
      <c r="D391" s="117"/>
      <c r="E391" s="117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</row>
    <row r="392" spans="2:15">
      <c r="B392" s="117"/>
      <c r="C392" s="117"/>
      <c r="D392" s="117"/>
      <c r="E392" s="117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</row>
    <row r="393" spans="2:15">
      <c r="B393" s="117"/>
      <c r="C393" s="117"/>
      <c r="D393" s="117"/>
      <c r="E393" s="117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</row>
    <row r="394" spans="2:15">
      <c r="B394" s="117"/>
      <c r="C394" s="117"/>
      <c r="D394" s="117"/>
      <c r="E394" s="117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</row>
    <row r="395" spans="2:15">
      <c r="B395" s="117"/>
      <c r="C395" s="117"/>
      <c r="D395" s="117"/>
      <c r="E395" s="117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</row>
    <row r="396" spans="2:15">
      <c r="B396" s="117"/>
      <c r="C396" s="117"/>
      <c r="D396" s="117"/>
      <c r="E396" s="117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</row>
    <row r="397" spans="2:15">
      <c r="B397" s="117"/>
      <c r="C397" s="117"/>
      <c r="D397" s="117"/>
      <c r="E397" s="117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</row>
    <row r="398" spans="2:15">
      <c r="B398" s="117"/>
      <c r="C398" s="117"/>
      <c r="D398" s="117"/>
      <c r="E398" s="117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</row>
    <row r="399" spans="2:15">
      <c r="B399" s="117"/>
      <c r="C399" s="117"/>
      <c r="D399" s="117"/>
      <c r="E399" s="117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</row>
    <row r="400" spans="2:15">
      <c r="B400" s="117"/>
      <c r="C400" s="117"/>
      <c r="D400" s="117"/>
      <c r="E400" s="117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</row>
    <row r="401" spans="2:15">
      <c r="B401" s="117"/>
      <c r="C401" s="117"/>
      <c r="D401" s="117"/>
      <c r="E401" s="117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</row>
    <row r="402" spans="2:15">
      <c r="B402" s="117"/>
      <c r="C402" s="117"/>
      <c r="D402" s="117"/>
      <c r="E402" s="117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</row>
    <row r="403" spans="2:15">
      <c r="B403" s="117"/>
      <c r="C403" s="117"/>
      <c r="D403" s="117"/>
      <c r="E403" s="117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</row>
    <row r="404" spans="2:15">
      <c r="B404" s="117"/>
      <c r="C404" s="117"/>
      <c r="D404" s="117"/>
      <c r="E404" s="117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</row>
    <row r="405" spans="2:15">
      <c r="B405" s="117"/>
      <c r="C405" s="117"/>
      <c r="D405" s="117"/>
      <c r="E405" s="117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</row>
    <row r="406" spans="2:15">
      <c r="B406" s="117"/>
      <c r="C406" s="117"/>
      <c r="D406" s="117"/>
      <c r="E406" s="117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</row>
    <row r="407" spans="2:15">
      <c r="B407" s="117"/>
      <c r="C407" s="117"/>
      <c r="D407" s="117"/>
      <c r="E407" s="117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</row>
    <row r="408" spans="2:15">
      <c r="B408" s="117"/>
      <c r="C408" s="117"/>
      <c r="D408" s="117"/>
      <c r="E408" s="117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</row>
    <row r="409" spans="2:15">
      <c r="B409" s="117"/>
      <c r="C409" s="117"/>
      <c r="D409" s="117"/>
      <c r="E409" s="117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</row>
    <row r="410" spans="2:15">
      <c r="B410" s="117"/>
      <c r="C410" s="117"/>
      <c r="D410" s="117"/>
      <c r="E410" s="117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</row>
    <row r="411" spans="2:15">
      <c r="B411" s="117"/>
      <c r="C411" s="117"/>
      <c r="D411" s="117"/>
      <c r="E411" s="117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</row>
    <row r="412" spans="2:15">
      <c r="B412" s="117"/>
      <c r="C412" s="117"/>
      <c r="D412" s="117"/>
      <c r="E412" s="117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</row>
    <row r="413" spans="2:15">
      <c r="B413" s="117"/>
      <c r="C413" s="117"/>
      <c r="D413" s="117"/>
      <c r="E413" s="117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</row>
    <row r="414" spans="2:15">
      <c r="B414" s="117"/>
      <c r="C414" s="117"/>
      <c r="D414" s="117"/>
      <c r="E414" s="117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</row>
    <row r="415" spans="2:15">
      <c r="B415" s="117"/>
      <c r="C415" s="117"/>
      <c r="D415" s="117"/>
      <c r="E415" s="117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</row>
    <row r="416" spans="2:15">
      <c r="B416" s="117"/>
      <c r="C416" s="117"/>
      <c r="D416" s="117"/>
      <c r="E416" s="117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</row>
    <row r="417" spans="2:15">
      <c r="B417" s="117"/>
      <c r="C417" s="117"/>
      <c r="D417" s="117"/>
      <c r="E417" s="117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</row>
    <row r="418" spans="2:15">
      <c r="B418" s="117"/>
      <c r="C418" s="117"/>
      <c r="D418" s="117"/>
      <c r="E418" s="117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</row>
    <row r="419" spans="2:15">
      <c r="B419" s="117"/>
      <c r="C419" s="117"/>
      <c r="D419" s="117"/>
      <c r="E419" s="117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</row>
    <row r="420" spans="2:15">
      <c r="B420" s="117"/>
      <c r="C420" s="117"/>
      <c r="D420" s="117"/>
      <c r="E420" s="117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</row>
    <row r="421" spans="2:15">
      <c r="B421" s="117"/>
      <c r="C421" s="117"/>
      <c r="D421" s="117"/>
      <c r="E421" s="117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</row>
    <row r="422" spans="2:15">
      <c r="B422" s="117"/>
      <c r="C422" s="117"/>
      <c r="D422" s="117"/>
      <c r="E422" s="117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</row>
    <row r="423" spans="2:15">
      <c r="B423" s="117"/>
      <c r="C423" s="117"/>
      <c r="D423" s="117"/>
      <c r="E423" s="117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</row>
    <row r="424" spans="2:15">
      <c r="B424" s="117"/>
      <c r="C424" s="117"/>
      <c r="D424" s="117"/>
      <c r="E424" s="117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</row>
    <row r="425" spans="2:15">
      <c r="B425" s="117"/>
      <c r="C425" s="117"/>
      <c r="D425" s="117"/>
      <c r="E425" s="117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</row>
    <row r="426" spans="2:15">
      <c r="B426" s="117"/>
      <c r="C426" s="117"/>
      <c r="D426" s="117"/>
      <c r="E426" s="117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</row>
    <row r="427" spans="2:15">
      <c r="B427" s="117"/>
      <c r="C427" s="117"/>
      <c r="D427" s="117"/>
      <c r="E427" s="117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</row>
    <row r="428" spans="2:15">
      <c r="B428" s="117"/>
      <c r="C428" s="117"/>
      <c r="D428" s="117"/>
      <c r="E428" s="117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</row>
    <row r="429" spans="2:15">
      <c r="B429" s="117"/>
      <c r="C429" s="117"/>
      <c r="D429" s="117"/>
      <c r="E429" s="117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</row>
    <row r="430" spans="2:15">
      <c r="B430" s="117"/>
      <c r="C430" s="117"/>
      <c r="D430" s="117"/>
      <c r="E430" s="117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</row>
    <row r="431" spans="2:15">
      <c r="B431" s="117"/>
      <c r="C431" s="117"/>
      <c r="D431" s="117"/>
      <c r="E431" s="117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</row>
    <row r="432" spans="2:15">
      <c r="B432" s="117"/>
      <c r="C432" s="117"/>
      <c r="D432" s="117"/>
      <c r="E432" s="117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</row>
    <row r="433" spans="2:15">
      <c r="B433" s="117"/>
      <c r="C433" s="117"/>
      <c r="D433" s="117"/>
      <c r="E433" s="117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</row>
    <row r="434" spans="2:15">
      <c r="B434" s="117"/>
      <c r="C434" s="117"/>
      <c r="D434" s="117"/>
      <c r="E434" s="117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</row>
    <row r="435" spans="2:15">
      <c r="B435" s="117"/>
      <c r="C435" s="117"/>
      <c r="D435" s="117"/>
      <c r="E435" s="117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</row>
    <row r="436" spans="2:15">
      <c r="B436" s="117"/>
      <c r="C436" s="117"/>
      <c r="D436" s="117"/>
      <c r="E436" s="117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</row>
    <row r="437" spans="2:15">
      <c r="B437" s="117"/>
      <c r="C437" s="117"/>
      <c r="D437" s="117"/>
      <c r="E437" s="117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</row>
    <row r="438" spans="2:15">
      <c r="B438" s="117"/>
      <c r="C438" s="117"/>
      <c r="D438" s="117"/>
      <c r="E438" s="117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</row>
    <row r="439" spans="2:15">
      <c r="B439" s="117"/>
      <c r="C439" s="117"/>
      <c r="D439" s="117"/>
      <c r="E439" s="117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</row>
    <row r="440" spans="2:15">
      <c r="B440" s="117"/>
      <c r="C440" s="117"/>
      <c r="D440" s="117"/>
      <c r="E440" s="117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</row>
    <row r="441" spans="2:15">
      <c r="B441" s="117"/>
      <c r="C441" s="117"/>
      <c r="D441" s="117"/>
      <c r="E441" s="117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</row>
    <row r="442" spans="2:15">
      <c r="B442" s="117"/>
      <c r="C442" s="117"/>
      <c r="D442" s="117"/>
      <c r="E442" s="117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</row>
    <row r="443" spans="2:15">
      <c r="B443" s="117"/>
      <c r="C443" s="117"/>
      <c r="D443" s="117"/>
      <c r="E443" s="117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</row>
    <row r="444" spans="2:15">
      <c r="B444" s="117"/>
      <c r="C444" s="117"/>
      <c r="D444" s="117"/>
      <c r="E444" s="117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</row>
    <row r="445" spans="2:15">
      <c r="B445" s="117"/>
      <c r="C445" s="117"/>
      <c r="D445" s="117"/>
      <c r="E445" s="117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</row>
    <row r="446" spans="2:15">
      <c r="B446" s="117"/>
      <c r="C446" s="117"/>
      <c r="D446" s="117"/>
      <c r="E446" s="117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</row>
    <row r="447" spans="2:15">
      <c r="B447" s="117"/>
      <c r="C447" s="117"/>
      <c r="D447" s="117"/>
      <c r="E447" s="117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</row>
    <row r="448" spans="2:15">
      <c r="B448" s="117"/>
      <c r="C448" s="117"/>
      <c r="D448" s="117"/>
      <c r="E448" s="117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</row>
    <row r="449" spans="2:15">
      <c r="B449" s="117"/>
      <c r="C449" s="117"/>
      <c r="D449" s="117"/>
      <c r="E449" s="117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</row>
    <row r="450" spans="2:15">
      <c r="B450" s="117"/>
      <c r="C450" s="117"/>
      <c r="D450" s="117"/>
      <c r="E450" s="117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</row>
    <row r="451" spans="2:15">
      <c r="B451" s="117"/>
      <c r="C451" s="117"/>
      <c r="D451" s="117"/>
      <c r="E451" s="117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</row>
    <row r="452" spans="2:15">
      <c r="B452" s="117"/>
      <c r="C452" s="117"/>
      <c r="D452" s="117"/>
      <c r="E452" s="117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</row>
    <row r="453" spans="2:15">
      <c r="B453" s="117"/>
      <c r="C453" s="117"/>
      <c r="D453" s="117"/>
      <c r="E453" s="117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</row>
    <row r="454" spans="2:15">
      <c r="B454" s="117"/>
      <c r="C454" s="117"/>
      <c r="D454" s="117"/>
      <c r="E454" s="117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</row>
    <row r="455" spans="2:15">
      <c r="B455" s="117"/>
      <c r="C455" s="117"/>
      <c r="D455" s="117"/>
      <c r="E455" s="117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</row>
    <row r="456" spans="2:15">
      <c r="B456" s="117"/>
      <c r="C456" s="117"/>
      <c r="D456" s="117"/>
      <c r="E456" s="117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</row>
    <row r="457" spans="2:15">
      <c r="B457" s="117"/>
      <c r="C457" s="117"/>
      <c r="D457" s="117"/>
      <c r="E457" s="117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</row>
    <row r="458" spans="2:15">
      <c r="B458" s="117"/>
      <c r="C458" s="117"/>
      <c r="D458" s="117"/>
      <c r="E458" s="117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</row>
    <row r="459" spans="2:15">
      <c r="B459" s="117"/>
      <c r="C459" s="117"/>
      <c r="D459" s="117"/>
      <c r="E459" s="117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</row>
    <row r="460" spans="2:15">
      <c r="B460" s="117"/>
      <c r="C460" s="117"/>
      <c r="D460" s="117"/>
      <c r="E460" s="117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</row>
    <row r="461" spans="2:15">
      <c r="B461" s="117"/>
      <c r="C461" s="117"/>
      <c r="D461" s="117"/>
      <c r="E461" s="117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</row>
    <row r="462" spans="2:15">
      <c r="B462" s="117"/>
      <c r="C462" s="117"/>
      <c r="D462" s="117"/>
      <c r="E462" s="117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</row>
    <row r="463" spans="2:15">
      <c r="B463" s="117"/>
      <c r="C463" s="117"/>
      <c r="D463" s="117"/>
      <c r="E463" s="117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</row>
    <row r="464" spans="2:15">
      <c r="B464" s="117"/>
      <c r="C464" s="117"/>
      <c r="D464" s="117"/>
      <c r="E464" s="117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</row>
    <row r="465" spans="2:15">
      <c r="B465" s="117"/>
      <c r="C465" s="117"/>
      <c r="D465" s="117"/>
      <c r="E465" s="117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</row>
    <row r="466" spans="2:15">
      <c r="B466" s="117"/>
      <c r="C466" s="117"/>
      <c r="D466" s="117"/>
      <c r="E466" s="117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</row>
    <row r="467" spans="2:15">
      <c r="B467" s="117"/>
      <c r="C467" s="117"/>
      <c r="D467" s="117"/>
      <c r="E467" s="117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</row>
    <row r="468" spans="2:15">
      <c r="B468" s="117"/>
      <c r="C468" s="117"/>
      <c r="D468" s="117"/>
      <c r="E468" s="117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</row>
    <row r="469" spans="2:15">
      <c r="B469" s="117"/>
      <c r="C469" s="117"/>
      <c r="D469" s="117"/>
      <c r="E469" s="117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</row>
    <row r="470" spans="2:15">
      <c r="B470" s="117"/>
      <c r="C470" s="117"/>
      <c r="D470" s="117"/>
      <c r="E470" s="117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</row>
    <row r="471" spans="2:15">
      <c r="B471" s="117"/>
      <c r="C471" s="117"/>
      <c r="D471" s="117"/>
      <c r="E471" s="117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</row>
    <row r="472" spans="2:15">
      <c r="B472" s="117"/>
      <c r="C472" s="117"/>
      <c r="D472" s="117"/>
      <c r="E472" s="117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</row>
    <row r="473" spans="2:15">
      <c r="B473" s="117"/>
      <c r="C473" s="117"/>
      <c r="D473" s="117"/>
      <c r="E473" s="117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</row>
    <row r="474" spans="2:15">
      <c r="B474" s="117"/>
      <c r="C474" s="117"/>
      <c r="D474" s="117"/>
      <c r="E474" s="117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</row>
    <row r="475" spans="2:15">
      <c r="B475" s="117"/>
      <c r="C475" s="117"/>
      <c r="D475" s="117"/>
      <c r="E475" s="117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</row>
    <row r="476" spans="2:15">
      <c r="B476" s="117"/>
      <c r="C476" s="117"/>
      <c r="D476" s="117"/>
      <c r="E476" s="117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</row>
    <row r="477" spans="2:15">
      <c r="B477" s="117"/>
      <c r="C477" s="117"/>
      <c r="D477" s="117"/>
      <c r="E477" s="117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</row>
    <row r="478" spans="2:15">
      <c r="B478" s="117"/>
      <c r="C478" s="117"/>
      <c r="D478" s="117"/>
      <c r="E478" s="117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</row>
    <row r="479" spans="2:15">
      <c r="B479" s="117"/>
      <c r="C479" s="117"/>
      <c r="D479" s="117"/>
      <c r="E479" s="117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</row>
    <row r="480" spans="2:15">
      <c r="B480" s="117"/>
      <c r="C480" s="117"/>
      <c r="D480" s="117"/>
      <c r="E480" s="117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</row>
    <row r="481" spans="2:15">
      <c r="B481" s="117"/>
      <c r="C481" s="117"/>
      <c r="D481" s="117"/>
      <c r="E481" s="117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</row>
    <row r="482" spans="2:15">
      <c r="B482" s="117"/>
      <c r="C482" s="117"/>
      <c r="D482" s="117"/>
      <c r="E482" s="117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</row>
    <row r="483" spans="2:15">
      <c r="B483" s="117"/>
      <c r="C483" s="117"/>
      <c r="D483" s="117"/>
      <c r="E483" s="117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</row>
    <row r="484" spans="2:15">
      <c r="B484" s="117"/>
      <c r="C484" s="117"/>
      <c r="D484" s="117"/>
      <c r="E484" s="117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</row>
    <row r="485" spans="2:15">
      <c r="B485" s="117"/>
      <c r="C485" s="117"/>
      <c r="D485" s="117"/>
      <c r="E485" s="117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</row>
    <row r="486" spans="2:15">
      <c r="B486" s="117"/>
      <c r="C486" s="117"/>
      <c r="D486" s="117"/>
      <c r="E486" s="117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</row>
    <row r="487" spans="2:15">
      <c r="B487" s="117"/>
      <c r="C487" s="117"/>
      <c r="D487" s="117"/>
      <c r="E487" s="117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</row>
    <row r="488" spans="2:15">
      <c r="B488" s="117"/>
      <c r="C488" s="117"/>
      <c r="D488" s="117"/>
      <c r="E488" s="117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</row>
    <row r="489" spans="2:15">
      <c r="B489" s="117"/>
      <c r="C489" s="117"/>
      <c r="D489" s="117"/>
      <c r="E489" s="117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</row>
    <row r="490" spans="2:15">
      <c r="B490" s="117"/>
      <c r="C490" s="117"/>
      <c r="D490" s="117"/>
      <c r="E490" s="117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</row>
    <row r="491" spans="2:15">
      <c r="B491" s="117"/>
      <c r="C491" s="117"/>
      <c r="D491" s="117"/>
      <c r="E491" s="117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</row>
    <row r="492" spans="2:15">
      <c r="B492" s="117"/>
      <c r="C492" s="117"/>
      <c r="D492" s="117"/>
      <c r="E492" s="117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</row>
    <row r="493" spans="2:15">
      <c r="B493" s="117"/>
      <c r="C493" s="117"/>
      <c r="D493" s="117"/>
      <c r="E493" s="117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</row>
    <row r="494" spans="2:15">
      <c r="B494" s="117"/>
      <c r="C494" s="117"/>
      <c r="D494" s="117"/>
      <c r="E494" s="117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</row>
    <row r="495" spans="2:15">
      <c r="B495" s="117"/>
      <c r="C495" s="117"/>
      <c r="D495" s="117"/>
      <c r="E495" s="117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</row>
    <row r="496" spans="2:15">
      <c r="B496" s="117"/>
      <c r="C496" s="117"/>
      <c r="D496" s="117"/>
      <c r="E496" s="117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</row>
    <row r="497" spans="2:15">
      <c r="B497" s="117"/>
      <c r="C497" s="117"/>
      <c r="D497" s="117"/>
      <c r="E497" s="117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</row>
    <row r="498" spans="2:15">
      <c r="B498" s="117"/>
      <c r="C498" s="117"/>
      <c r="D498" s="117"/>
      <c r="E498" s="117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</row>
    <row r="499" spans="2:15">
      <c r="B499" s="117"/>
      <c r="C499" s="117"/>
      <c r="D499" s="117"/>
      <c r="E499" s="117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</row>
    <row r="500" spans="2:15">
      <c r="B500" s="117"/>
      <c r="C500" s="117"/>
      <c r="D500" s="117"/>
      <c r="E500" s="117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</row>
    <row r="501" spans="2:15">
      <c r="B501" s="117"/>
      <c r="C501" s="117"/>
      <c r="D501" s="117"/>
      <c r="E501" s="117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</row>
    <row r="502" spans="2:15">
      <c r="B502" s="117"/>
      <c r="C502" s="117"/>
      <c r="D502" s="117"/>
      <c r="E502" s="117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</row>
    <row r="503" spans="2:15">
      <c r="B503" s="117"/>
      <c r="C503" s="117"/>
      <c r="D503" s="117"/>
      <c r="E503" s="117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</row>
    <row r="504" spans="2:15">
      <c r="B504" s="117"/>
      <c r="C504" s="117"/>
      <c r="D504" s="117"/>
      <c r="E504" s="117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</row>
    <row r="505" spans="2:15">
      <c r="B505" s="117"/>
      <c r="C505" s="117"/>
      <c r="D505" s="117"/>
      <c r="E505" s="117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</row>
    <row r="506" spans="2:15">
      <c r="B506" s="117"/>
      <c r="C506" s="117"/>
      <c r="D506" s="117"/>
      <c r="E506" s="117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</row>
    <row r="507" spans="2:15">
      <c r="B507" s="117"/>
      <c r="C507" s="117"/>
      <c r="D507" s="117"/>
      <c r="E507" s="117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</row>
    <row r="508" spans="2:15">
      <c r="B508" s="117"/>
      <c r="C508" s="117"/>
      <c r="D508" s="117"/>
      <c r="E508" s="117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</row>
    <row r="509" spans="2:15">
      <c r="B509" s="117"/>
      <c r="C509" s="117"/>
      <c r="D509" s="117"/>
      <c r="E509" s="117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</row>
    <row r="510" spans="2:15">
      <c r="B510" s="117"/>
      <c r="C510" s="117"/>
      <c r="D510" s="117"/>
      <c r="E510" s="117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</row>
    <row r="511" spans="2:15">
      <c r="B511" s="117"/>
      <c r="C511" s="117"/>
      <c r="D511" s="117"/>
      <c r="E511" s="117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</row>
    <row r="512" spans="2:15">
      <c r="B512" s="117"/>
      <c r="C512" s="117"/>
      <c r="D512" s="117"/>
      <c r="E512" s="117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</row>
    <row r="513" spans="2:15">
      <c r="B513" s="117"/>
      <c r="C513" s="117"/>
      <c r="D513" s="117"/>
      <c r="E513" s="117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</row>
    <row r="514" spans="2:15">
      <c r="B514" s="117"/>
      <c r="C514" s="117"/>
      <c r="D514" s="117"/>
      <c r="E514" s="117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</row>
    <row r="515" spans="2:15">
      <c r="B515" s="117"/>
      <c r="C515" s="117"/>
      <c r="D515" s="117"/>
      <c r="E515" s="117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</row>
    <row r="516" spans="2:15">
      <c r="B516" s="117"/>
      <c r="C516" s="117"/>
      <c r="D516" s="117"/>
      <c r="E516" s="117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</row>
    <row r="517" spans="2:15">
      <c r="B517" s="117"/>
      <c r="C517" s="117"/>
      <c r="D517" s="117"/>
      <c r="E517" s="117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</row>
    <row r="518" spans="2:15">
      <c r="B518" s="117"/>
      <c r="C518" s="117"/>
      <c r="D518" s="117"/>
      <c r="E518" s="117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</row>
    <row r="519" spans="2:15">
      <c r="B519" s="117"/>
      <c r="C519" s="117"/>
      <c r="D519" s="117"/>
      <c r="E519" s="117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</row>
    <row r="520" spans="2:15">
      <c r="B520" s="117"/>
      <c r="C520" s="117"/>
      <c r="D520" s="117"/>
      <c r="E520" s="117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</row>
    <row r="521" spans="2:15">
      <c r="B521" s="117"/>
      <c r="C521" s="117"/>
      <c r="D521" s="117"/>
      <c r="E521" s="117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</row>
    <row r="522" spans="2:15">
      <c r="B522" s="117"/>
      <c r="C522" s="117"/>
      <c r="D522" s="117"/>
      <c r="E522" s="117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</row>
    <row r="523" spans="2:15">
      <c r="B523" s="117"/>
      <c r="C523" s="117"/>
      <c r="D523" s="117"/>
      <c r="E523" s="117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</row>
    <row r="524" spans="2:15">
      <c r="B524" s="117"/>
      <c r="C524" s="117"/>
      <c r="D524" s="117"/>
      <c r="E524" s="117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</row>
    <row r="525" spans="2:15">
      <c r="B525" s="117"/>
      <c r="C525" s="117"/>
      <c r="D525" s="117"/>
      <c r="E525" s="117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3 B25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135</v>
      </c>
      <c r="C1" s="67" t="s" vm="1">
        <v>208</v>
      </c>
    </row>
    <row r="2" spans="2:12">
      <c r="B2" s="46" t="s">
        <v>134</v>
      </c>
      <c r="C2" s="67" t="s">
        <v>209</v>
      </c>
    </row>
    <row r="3" spans="2:12">
      <c r="B3" s="46" t="s">
        <v>136</v>
      </c>
      <c r="C3" s="67" t="s">
        <v>210</v>
      </c>
    </row>
    <row r="4" spans="2:12">
      <c r="B4" s="46" t="s">
        <v>137</v>
      </c>
      <c r="C4" s="67">
        <v>2144</v>
      </c>
    </row>
    <row r="6" spans="2:12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87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78.75">
      <c r="B8" s="21" t="s">
        <v>109</v>
      </c>
      <c r="C8" s="29" t="s">
        <v>42</v>
      </c>
      <c r="D8" s="29" t="s">
        <v>112</v>
      </c>
      <c r="E8" s="29" t="s">
        <v>61</v>
      </c>
      <c r="F8" s="29" t="s">
        <v>96</v>
      </c>
      <c r="G8" s="29" t="s">
        <v>186</v>
      </c>
      <c r="H8" s="29" t="s">
        <v>185</v>
      </c>
      <c r="I8" s="29" t="s">
        <v>57</v>
      </c>
      <c r="J8" s="29" t="s">
        <v>54</v>
      </c>
      <c r="K8" s="29" t="s">
        <v>138</v>
      </c>
      <c r="L8" s="65" t="s">
        <v>140</v>
      </c>
    </row>
    <row r="9" spans="2:12" s="3" customFormat="1" ht="25.5">
      <c r="B9" s="14"/>
      <c r="C9" s="15"/>
      <c r="D9" s="15"/>
      <c r="E9" s="15"/>
      <c r="F9" s="15"/>
      <c r="G9" s="15" t="s">
        <v>193</v>
      </c>
      <c r="H9" s="15"/>
      <c r="I9" s="15" t="s">
        <v>189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25" t="s">
        <v>1690</v>
      </c>
      <c r="C11" s="91"/>
      <c r="D11" s="91"/>
      <c r="E11" s="91"/>
      <c r="F11" s="91"/>
      <c r="G11" s="91"/>
      <c r="H11" s="91"/>
      <c r="I11" s="126">
        <v>0</v>
      </c>
      <c r="J11" s="91"/>
      <c r="K11" s="127">
        <v>0</v>
      </c>
      <c r="L11" s="127">
        <v>0</v>
      </c>
    </row>
    <row r="12" spans="2:12" s="4" customFormat="1" ht="18" customHeight="1">
      <c r="B12" s="121" t="s">
        <v>201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>
      <c r="B13" s="121" t="s">
        <v>105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12">
      <c r="B14" s="121" t="s">
        <v>184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2">
      <c r="B15" s="121" t="s">
        <v>192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12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117"/>
      <c r="C111" s="117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2:12">
      <c r="B112" s="117"/>
      <c r="C112" s="117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2:12">
      <c r="B113" s="117"/>
      <c r="C113" s="117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2:12">
      <c r="B114" s="117"/>
      <c r="C114" s="117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2:12">
      <c r="B115" s="117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2:12">
      <c r="B116" s="117"/>
      <c r="C116" s="117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2:12">
      <c r="B117" s="117"/>
      <c r="C117" s="117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2:12">
      <c r="B118" s="117"/>
      <c r="C118" s="117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2:12">
      <c r="B119" s="117"/>
      <c r="C119" s="117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2:12">
      <c r="B120" s="117"/>
      <c r="C120" s="117"/>
      <c r="D120" s="118"/>
      <c r="E120" s="118"/>
      <c r="F120" s="118"/>
      <c r="G120" s="118"/>
      <c r="H120" s="118"/>
      <c r="I120" s="118"/>
      <c r="J120" s="118"/>
      <c r="K120" s="118"/>
      <c r="L120" s="118"/>
    </row>
    <row r="121" spans="2:12">
      <c r="B121" s="117"/>
      <c r="C121" s="117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2:12">
      <c r="B122" s="117"/>
      <c r="C122" s="117"/>
      <c r="D122" s="118"/>
      <c r="E122" s="118"/>
      <c r="F122" s="118"/>
      <c r="G122" s="118"/>
      <c r="H122" s="118"/>
      <c r="I122" s="118"/>
      <c r="J122" s="118"/>
      <c r="K122" s="118"/>
      <c r="L122" s="118"/>
    </row>
    <row r="123" spans="2:12">
      <c r="B123" s="117"/>
      <c r="C123" s="117"/>
      <c r="D123" s="118"/>
      <c r="E123" s="118"/>
      <c r="F123" s="118"/>
      <c r="G123" s="118"/>
      <c r="H123" s="118"/>
      <c r="I123" s="118"/>
      <c r="J123" s="118"/>
      <c r="K123" s="118"/>
      <c r="L123" s="118"/>
    </row>
    <row r="124" spans="2:12">
      <c r="B124" s="117"/>
      <c r="C124" s="117"/>
      <c r="D124" s="118"/>
      <c r="E124" s="118"/>
      <c r="F124" s="118"/>
      <c r="G124" s="118"/>
      <c r="H124" s="118"/>
      <c r="I124" s="118"/>
      <c r="J124" s="118"/>
      <c r="K124" s="118"/>
      <c r="L124" s="118"/>
    </row>
    <row r="125" spans="2:12">
      <c r="B125" s="117"/>
      <c r="C125" s="117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2:12">
      <c r="B126" s="117"/>
      <c r="C126" s="117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2:12">
      <c r="B127" s="117"/>
      <c r="C127" s="117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2:12">
      <c r="B128" s="117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</row>
    <row r="129" spans="2:12">
      <c r="B129" s="117"/>
      <c r="C129" s="117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2:12">
      <c r="B130" s="117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2:12">
      <c r="B131" s="117"/>
      <c r="C131" s="117"/>
      <c r="D131" s="118"/>
      <c r="E131" s="118"/>
      <c r="F131" s="118"/>
      <c r="G131" s="118"/>
      <c r="H131" s="118"/>
      <c r="I131" s="118"/>
      <c r="J131" s="118"/>
      <c r="K131" s="118"/>
      <c r="L131" s="118"/>
    </row>
    <row r="132" spans="2:12">
      <c r="B132" s="117"/>
      <c r="C132" s="117"/>
      <c r="D132" s="118"/>
      <c r="E132" s="118"/>
      <c r="F132" s="118"/>
      <c r="G132" s="118"/>
      <c r="H132" s="118"/>
      <c r="I132" s="118"/>
      <c r="J132" s="118"/>
      <c r="K132" s="118"/>
      <c r="L132" s="118"/>
    </row>
    <row r="133" spans="2:12">
      <c r="B133" s="117"/>
      <c r="C133" s="117"/>
      <c r="D133" s="118"/>
      <c r="E133" s="118"/>
      <c r="F133" s="118"/>
      <c r="G133" s="118"/>
      <c r="H133" s="118"/>
      <c r="I133" s="118"/>
      <c r="J133" s="118"/>
      <c r="K133" s="118"/>
      <c r="L133" s="118"/>
    </row>
    <row r="134" spans="2:12">
      <c r="B134" s="117"/>
      <c r="C134" s="117"/>
      <c r="D134" s="118"/>
      <c r="E134" s="118"/>
      <c r="F134" s="118"/>
      <c r="G134" s="118"/>
      <c r="H134" s="118"/>
      <c r="I134" s="118"/>
      <c r="J134" s="118"/>
      <c r="K134" s="118"/>
      <c r="L134" s="118"/>
    </row>
    <row r="135" spans="2:12">
      <c r="B135" s="117"/>
      <c r="C135" s="117"/>
      <c r="D135" s="118"/>
      <c r="E135" s="118"/>
      <c r="F135" s="118"/>
      <c r="G135" s="118"/>
      <c r="H135" s="118"/>
      <c r="I135" s="118"/>
      <c r="J135" s="118"/>
      <c r="K135" s="118"/>
      <c r="L135" s="118"/>
    </row>
    <row r="136" spans="2:12">
      <c r="B136" s="117"/>
      <c r="C136" s="117"/>
      <c r="D136" s="118"/>
      <c r="E136" s="118"/>
      <c r="F136" s="118"/>
      <c r="G136" s="118"/>
      <c r="H136" s="118"/>
      <c r="I136" s="118"/>
      <c r="J136" s="118"/>
      <c r="K136" s="118"/>
      <c r="L136" s="118"/>
    </row>
    <row r="137" spans="2:12">
      <c r="B137" s="117"/>
      <c r="C137" s="117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2:12">
      <c r="B138" s="117"/>
      <c r="C138" s="117"/>
      <c r="D138" s="118"/>
      <c r="E138" s="118"/>
      <c r="F138" s="118"/>
      <c r="G138" s="118"/>
      <c r="H138" s="118"/>
      <c r="I138" s="118"/>
      <c r="J138" s="118"/>
      <c r="K138" s="118"/>
      <c r="L138" s="118"/>
    </row>
    <row r="139" spans="2:12">
      <c r="B139" s="117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</row>
    <row r="140" spans="2:12">
      <c r="B140" s="117"/>
      <c r="C140" s="117"/>
      <c r="D140" s="118"/>
      <c r="E140" s="118"/>
      <c r="F140" s="118"/>
      <c r="G140" s="118"/>
      <c r="H140" s="118"/>
      <c r="I140" s="118"/>
      <c r="J140" s="118"/>
      <c r="K140" s="118"/>
      <c r="L140" s="118"/>
    </row>
    <row r="141" spans="2:12">
      <c r="B141" s="117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</row>
    <row r="142" spans="2:12">
      <c r="B142" s="117"/>
      <c r="C142" s="117"/>
      <c r="D142" s="118"/>
      <c r="E142" s="118"/>
      <c r="F142" s="118"/>
      <c r="G142" s="118"/>
      <c r="H142" s="118"/>
      <c r="I142" s="118"/>
      <c r="J142" s="118"/>
      <c r="K142" s="118"/>
      <c r="L142" s="118"/>
    </row>
    <row r="143" spans="2:12">
      <c r="B143" s="117"/>
      <c r="C143" s="117"/>
      <c r="D143" s="118"/>
      <c r="E143" s="118"/>
      <c r="F143" s="118"/>
      <c r="G143" s="118"/>
      <c r="H143" s="118"/>
      <c r="I143" s="118"/>
      <c r="J143" s="118"/>
      <c r="K143" s="118"/>
      <c r="L143" s="118"/>
    </row>
    <row r="144" spans="2:12">
      <c r="B144" s="117"/>
      <c r="C144" s="117"/>
      <c r="D144" s="118"/>
      <c r="E144" s="118"/>
      <c r="F144" s="118"/>
      <c r="G144" s="118"/>
      <c r="H144" s="118"/>
      <c r="I144" s="118"/>
      <c r="J144" s="118"/>
      <c r="K144" s="118"/>
      <c r="L144" s="118"/>
    </row>
    <row r="145" spans="2:12">
      <c r="B145" s="117"/>
      <c r="C145" s="117"/>
      <c r="D145" s="118"/>
      <c r="E145" s="118"/>
      <c r="F145" s="118"/>
      <c r="G145" s="118"/>
      <c r="H145" s="118"/>
      <c r="I145" s="118"/>
      <c r="J145" s="118"/>
      <c r="K145" s="118"/>
      <c r="L145" s="118"/>
    </row>
    <row r="146" spans="2:12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</row>
    <row r="147" spans="2:12">
      <c r="B147" s="117"/>
      <c r="C147" s="117"/>
      <c r="D147" s="118"/>
      <c r="E147" s="118"/>
      <c r="F147" s="118"/>
      <c r="G147" s="118"/>
      <c r="H147" s="118"/>
      <c r="I147" s="118"/>
      <c r="J147" s="118"/>
      <c r="K147" s="118"/>
      <c r="L147" s="118"/>
    </row>
    <row r="148" spans="2:12">
      <c r="B148" s="117"/>
      <c r="C148" s="117"/>
      <c r="D148" s="118"/>
      <c r="E148" s="118"/>
      <c r="F148" s="118"/>
      <c r="G148" s="118"/>
      <c r="H148" s="118"/>
      <c r="I148" s="118"/>
      <c r="J148" s="118"/>
      <c r="K148" s="118"/>
      <c r="L148" s="118"/>
    </row>
    <row r="149" spans="2:12">
      <c r="B149" s="117"/>
      <c r="C149" s="117"/>
      <c r="D149" s="118"/>
      <c r="E149" s="118"/>
      <c r="F149" s="118"/>
      <c r="G149" s="118"/>
      <c r="H149" s="118"/>
      <c r="I149" s="118"/>
      <c r="J149" s="118"/>
      <c r="K149" s="118"/>
      <c r="L149" s="118"/>
    </row>
    <row r="150" spans="2:12">
      <c r="B150" s="117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</row>
    <row r="151" spans="2:12">
      <c r="B151" s="117"/>
      <c r="C151" s="117"/>
      <c r="D151" s="118"/>
      <c r="E151" s="118"/>
      <c r="F151" s="118"/>
      <c r="G151" s="118"/>
      <c r="H151" s="118"/>
      <c r="I151" s="118"/>
      <c r="J151" s="118"/>
      <c r="K151" s="118"/>
      <c r="L151" s="118"/>
    </row>
    <row r="152" spans="2:12">
      <c r="B152" s="117"/>
      <c r="C152" s="117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2:12">
      <c r="B153" s="117"/>
      <c r="C153" s="117"/>
      <c r="D153" s="118"/>
      <c r="E153" s="118"/>
      <c r="F153" s="118"/>
      <c r="G153" s="118"/>
      <c r="H153" s="118"/>
      <c r="I153" s="118"/>
      <c r="J153" s="118"/>
      <c r="K153" s="118"/>
      <c r="L153" s="118"/>
    </row>
    <row r="154" spans="2:12">
      <c r="B154" s="117"/>
      <c r="C154" s="117"/>
      <c r="D154" s="118"/>
      <c r="E154" s="118"/>
      <c r="F154" s="118"/>
      <c r="G154" s="118"/>
      <c r="H154" s="118"/>
      <c r="I154" s="118"/>
      <c r="J154" s="118"/>
      <c r="K154" s="118"/>
      <c r="L154" s="118"/>
    </row>
    <row r="155" spans="2:12">
      <c r="B155" s="117"/>
      <c r="C155" s="117"/>
      <c r="D155" s="118"/>
      <c r="E155" s="118"/>
      <c r="F155" s="118"/>
      <c r="G155" s="118"/>
      <c r="H155" s="118"/>
      <c r="I155" s="118"/>
      <c r="J155" s="118"/>
      <c r="K155" s="118"/>
      <c r="L155" s="118"/>
    </row>
    <row r="156" spans="2:12">
      <c r="B156" s="117"/>
      <c r="C156" s="117"/>
      <c r="D156" s="118"/>
      <c r="E156" s="118"/>
      <c r="F156" s="118"/>
      <c r="G156" s="118"/>
      <c r="H156" s="118"/>
      <c r="I156" s="118"/>
      <c r="J156" s="118"/>
      <c r="K156" s="118"/>
      <c r="L156" s="118"/>
    </row>
    <row r="157" spans="2:12">
      <c r="B157" s="117"/>
      <c r="C157" s="117"/>
      <c r="D157" s="118"/>
      <c r="E157" s="118"/>
      <c r="F157" s="118"/>
      <c r="G157" s="118"/>
      <c r="H157" s="118"/>
      <c r="I157" s="118"/>
      <c r="J157" s="118"/>
      <c r="K157" s="118"/>
      <c r="L157" s="118"/>
    </row>
    <row r="158" spans="2:12">
      <c r="B158" s="117"/>
      <c r="C158" s="117"/>
      <c r="D158" s="118"/>
      <c r="E158" s="118"/>
      <c r="F158" s="118"/>
      <c r="G158" s="118"/>
      <c r="H158" s="118"/>
      <c r="I158" s="118"/>
      <c r="J158" s="118"/>
      <c r="K158" s="118"/>
      <c r="L158" s="118"/>
    </row>
    <row r="159" spans="2:12">
      <c r="B159" s="117"/>
      <c r="C159" s="117"/>
      <c r="D159" s="118"/>
      <c r="E159" s="118"/>
      <c r="F159" s="118"/>
      <c r="G159" s="118"/>
      <c r="H159" s="118"/>
      <c r="I159" s="118"/>
      <c r="J159" s="118"/>
      <c r="K159" s="118"/>
      <c r="L159" s="118"/>
    </row>
    <row r="160" spans="2:12">
      <c r="B160" s="117"/>
      <c r="C160" s="117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2:12">
      <c r="B161" s="117"/>
      <c r="C161" s="117"/>
      <c r="D161" s="118"/>
      <c r="E161" s="118"/>
      <c r="F161" s="118"/>
      <c r="G161" s="118"/>
      <c r="H161" s="118"/>
      <c r="I161" s="118"/>
      <c r="J161" s="118"/>
      <c r="K161" s="118"/>
      <c r="L161" s="118"/>
    </row>
    <row r="162" spans="2:12">
      <c r="B162" s="117"/>
      <c r="C162" s="117"/>
      <c r="D162" s="118"/>
      <c r="E162" s="118"/>
      <c r="F162" s="118"/>
      <c r="G162" s="118"/>
      <c r="H162" s="118"/>
      <c r="I162" s="118"/>
      <c r="J162" s="118"/>
      <c r="K162" s="118"/>
      <c r="L162" s="118"/>
    </row>
    <row r="163" spans="2:12">
      <c r="B163" s="117"/>
      <c r="C163" s="117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>
      <c r="B164" s="117"/>
      <c r="C164" s="117"/>
      <c r="D164" s="118"/>
      <c r="E164" s="118"/>
      <c r="F164" s="118"/>
      <c r="G164" s="118"/>
      <c r="H164" s="118"/>
      <c r="I164" s="118"/>
      <c r="J164" s="118"/>
      <c r="K164" s="118"/>
      <c r="L164" s="118"/>
    </row>
    <row r="165" spans="2:12">
      <c r="B165" s="117"/>
      <c r="C165" s="117"/>
      <c r="D165" s="118"/>
      <c r="E165" s="118"/>
      <c r="F165" s="118"/>
      <c r="G165" s="118"/>
      <c r="H165" s="118"/>
      <c r="I165" s="118"/>
      <c r="J165" s="118"/>
      <c r="K165" s="118"/>
      <c r="L165" s="118"/>
    </row>
    <row r="166" spans="2:12">
      <c r="B166" s="117"/>
      <c r="C166" s="117"/>
      <c r="D166" s="118"/>
      <c r="E166" s="118"/>
      <c r="F166" s="118"/>
      <c r="G166" s="118"/>
      <c r="H166" s="118"/>
      <c r="I166" s="118"/>
      <c r="J166" s="118"/>
      <c r="K166" s="118"/>
      <c r="L166" s="118"/>
    </row>
    <row r="167" spans="2:12">
      <c r="B167" s="117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7"/>
      <c r="C168" s="117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7"/>
      <c r="C169" s="117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7"/>
      <c r="C170" s="117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7"/>
      <c r="C171" s="117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7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7"/>
      <c r="C173" s="117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7"/>
      <c r="C174" s="117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7"/>
      <c r="C175" s="117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7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7"/>
      <c r="C177" s="117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7"/>
      <c r="C178" s="117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7"/>
      <c r="C179" s="117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7"/>
      <c r="C180" s="117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7"/>
      <c r="C181" s="117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7"/>
      <c r="C182" s="117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7"/>
      <c r="C183" s="117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7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7"/>
      <c r="C185" s="117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7"/>
      <c r="C186" s="117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7"/>
      <c r="C187" s="117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7"/>
      <c r="C188" s="117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7"/>
      <c r="C189" s="117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7"/>
      <c r="C190" s="117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7"/>
      <c r="C191" s="117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7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7"/>
      <c r="C193" s="117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7"/>
      <c r="C194" s="117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7"/>
      <c r="C195" s="117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7"/>
      <c r="C196" s="117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7"/>
      <c r="C197" s="117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7"/>
      <c r="C198" s="117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7"/>
      <c r="C199" s="117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7"/>
      <c r="C200" s="117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7"/>
      <c r="C201" s="117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7"/>
      <c r="C202" s="117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7"/>
      <c r="C203" s="117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7"/>
      <c r="C204" s="117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7"/>
      <c r="C205" s="117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7"/>
      <c r="C206" s="117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7"/>
      <c r="C207" s="117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7"/>
      <c r="C208" s="117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7"/>
      <c r="C209" s="117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7"/>
      <c r="C210" s="117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7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7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7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7"/>
      <c r="C214" s="117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7"/>
      <c r="C215" s="117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7"/>
      <c r="C216" s="117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7"/>
      <c r="C217" s="117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7"/>
      <c r="C218" s="117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7"/>
      <c r="C219" s="117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7"/>
      <c r="C220" s="117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7"/>
      <c r="C221" s="117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7"/>
      <c r="C222" s="117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7"/>
      <c r="C223" s="117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7"/>
      <c r="C224" s="117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7"/>
      <c r="C225" s="117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7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7"/>
      <c r="C227" s="117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7"/>
      <c r="C228" s="117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7"/>
      <c r="C229" s="117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7"/>
      <c r="C230" s="117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7"/>
      <c r="C231" s="117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7"/>
      <c r="C232" s="117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7"/>
      <c r="C233" s="117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7"/>
      <c r="C234" s="117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7"/>
      <c r="C235" s="117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7"/>
      <c r="C236" s="117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7"/>
      <c r="C237" s="117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7"/>
      <c r="C238" s="117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7"/>
      <c r="C239" s="117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7"/>
      <c r="C240" s="117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7"/>
      <c r="C241" s="117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7"/>
      <c r="C242" s="117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7"/>
      <c r="C243" s="117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7"/>
      <c r="C244" s="117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7"/>
      <c r="C245" s="117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7"/>
      <c r="C246" s="117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7"/>
      <c r="C247" s="117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7"/>
      <c r="C248" s="117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7"/>
      <c r="C249" s="117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7"/>
      <c r="C250" s="117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7"/>
      <c r="C251" s="117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7"/>
      <c r="C252" s="117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7"/>
      <c r="C253" s="117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7"/>
      <c r="C254" s="117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7"/>
      <c r="C255" s="117"/>
      <c r="D255" s="118"/>
      <c r="E255" s="118"/>
      <c r="F255" s="118"/>
      <c r="G255" s="118"/>
      <c r="H255" s="118"/>
      <c r="I255" s="118"/>
      <c r="J255" s="118"/>
      <c r="K255" s="118"/>
      <c r="L255" s="118"/>
    </row>
    <row r="256" spans="2:12">
      <c r="B256" s="117"/>
      <c r="C256" s="117"/>
      <c r="D256" s="118"/>
      <c r="E256" s="118"/>
      <c r="F256" s="118"/>
      <c r="G256" s="118"/>
      <c r="H256" s="118"/>
      <c r="I256" s="118"/>
      <c r="J256" s="118"/>
      <c r="K256" s="118"/>
      <c r="L256" s="118"/>
    </row>
    <row r="257" spans="2:12">
      <c r="B257" s="117"/>
      <c r="C257" s="117"/>
      <c r="D257" s="118"/>
      <c r="E257" s="118"/>
      <c r="F257" s="118"/>
      <c r="G257" s="118"/>
      <c r="H257" s="118"/>
      <c r="I257" s="118"/>
      <c r="J257" s="118"/>
      <c r="K257" s="118"/>
      <c r="L257" s="118"/>
    </row>
    <row r="258" spans="2:12">
      <c r="B258" s="117"/>
      <c r="C258" s="117"/>
      <c r="D258" s="118"/>
      <c r="E258" s="118"/>
      <c r="F258" s="118"/>
      <c r="G258" s="118"/>
      <c r="H258" s="118"/>
      <c r="I258" s="118"/>
      <c r="J258" s="118"/>
      <c r="K258" s="118"/>
      <c r="L258" s="118"/>
    </row>
    <row r="259" spans="2:12">
      <c r="B259" s="117"/>
      <c r="C259" s="117"/>
      <c r="D259" s="118"/>
      <c r="E259" s="118"/>
      <c r="F259" s="118"/>
      <c r="G259" s="118"/>
      <c r="H259" s="118"/>
      <c r="I259" s="118"/>
      <c r="J259" s="118"/>
      <c r="K259" s="118"/>
      <c r="L259" s="118"/>
    </row>
    <row r="260" spans="2:12">
      <c r="B260" s="117"/>
      <c r="C260" s="117"/>
      <c r="D260" s="118"/>
      <c r="E260" s="118"/>
      <c r="F260" s="118"/>
      <c r="G260" s="118"/>
      <c r="H260" s="118"/>
      <c r="I260" s="118"/>
      <c r="J260" s="118"/>
      <c r="K260" s="118"/>
      <c r="L260" s="118"/>
    </row>
    <row r="261" spans="2:12">
      <c r="B261" s="117"/>
      <c r="C261" s="117"/>
      <c r="D261" s="118"/>
      <c r="E261" s="118"/>
      <c r="F261" s="118"/>
      <c r="G261" s="118"/>
      <c r="H261" s="118"/>
      <c r="I261" s="118"/>
      <c r="J261" s="118"/>
      <c r="K261" s="118"/>
      <c r="L261" s="118"/>
    </row>
    <row r="262" spans="2:12">
      <c r="B262" s="117"/>
      <c r="C262" s="117"/>
      <c r="D262" s="118"/>
      <c r="E262" s="118"/>
      <c r="F262" s="118"/>
      <c r="G262" s="118"/>
      <c r="H262" s="118"/>
      <c r="I262" s="118"/>
      <c r="J262" s="118"/>
      <c r="K262" s="118"/>
      <c r="L262" s="118"/>
    </row>
    <row r="263" spans="2:12">
      <c r="B263" s="117"/>
      <c r="C263" s="117"/>
      <c r="D263" s="118"/>
      <c r="E263" s="118"/>
      <c r="F263" s="118"/>
      <c r="G263" s="118"/>
      <c r="H263" s="118"/>
      <c r="I263" s="118"/>
      <c r="J263" s="118"/>
      <c r="K263" s="118"/>
      <c r="L263" s="118"/>
    </row>
    <row r="264" spans="2:12">
      <c r="B264" s="117"/>
      <c r="C264" s="117"/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2:12">
      <c r="B265" s="117"/>
      <c r="C265" s="117"/>
      <c r="D265" s="118"/>
      <c r="E265" s="118"/>
      <c r="F265" s="118"/>
      <c r="G265" s="118"/>
      <c r="H265" s="118"/>
      <c r="I265" s="118"/>
      <c r="J265" s="118"/>
      <c r="K265" s="118"/>
      <c r="L265" s="118"/>
    </row>
    <row r="266" spans="2:12">
      <c r="B266" s="117"/>
      <c r="C266" s="117"/>
      <c r="D266" s="118"/>
      <c r="E266" s="118"/>
      <c r="F266" s="118"/>
      <c r="G266" s="118"/>
      <c r="H266" s="118"/>
      <c r="I266" s="118"/>
      <c r="J266" s="118"/>
      <c r="K266" s="118"/>
      <c r="L266" s="118"/>
    </row>
    <row r="267" spans="2:12">
      <c r="B267" s="117"/>
      <c r="C267" s="117"/>
      <c r="D267" s="118"/>
      <c r="E267" s="118"/>
      <c r="F267" s="118"/>
      <c r="G267" s="118"/>
      <c r="H267" s="118"/>
      <c r="I267" s="118"/>
      <c r="J267" s="118"/>
      <c r="K267" s="118"/>
      <c r="L267" s="118"/>
    </row>
    <row r="268" spans="2:12">
      <c r="B268" s="117"/>
      <c r="C268" s="117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2:12">
      <c r="B269" s="117"/>
      <c r="C269" s="117"/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2:12">
      <c r="B270" s="117"/>
      <c r="C270" s="117"/>
      <c r="D270" s="118"/>
      <c r="E270" s="118"/>
      <c r="F270" s="118"/>
      <c r="G270" s="118"/>
      <c r="H270" s="118"/>
      <c r="I270" s="118"/>
      <c r="J270" s="118"/>
      <c r="K270" s="118"/>
      <c r="L270" s="118"/>
    </row>
    <row r="271" spans="2:12">
      <c r="B271" s="117"/>
      <c r="C271" s="117"/>
      <c r="D271" s="118"/>
      <c r="E271" s="118"/>
      <c r="F271" s="118"/>
      <c r="G271" s="118"/>
      <c r="H271" s="118"/>
      <c r="I271" s="118"/>
      <c r="J271" s="118"/>
      <c r="K271" s="118"/>
      <c r="L271" s="118"/>
    </row>
    <row r="272" spans="2:12">
      <c r="B272" s="117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</row>
    <row r="273" spans="2:12">
      <c r="B273" s="117"/>
      <c r="C273" s="117"/>
      <c r="D273" s="118"/>
      <c r="E273" s="118"/>
      <c r="F273" s="118"/>
      <c r="G273" s="118"/>
      <c r="H273" s="118"/>
      <c r="I273" s="118"/>
      <c r="J273" s="118"/>
      <c r="K273" s="118"/>
      <c r="L273" s="118"/>
    </row>
    <row r="274" spans="2:12">
      <c r="B274" s="117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</row>
    <row r="275" spans="2:12">
      <c r="B275" s="117"/>
      <c r="C275" s="117"/>
      <c r="D275" s="118"/>
      <c r="E275" s="118"/>
      <c r="F275" s="118"/>
      <c r="G275" s="118"/>
      <c r="H275" s="118"/>
      <c r="I275" s="118"/>
      <c r="J275" s="118"/>
      <c r="K275" s="118"/>
      <c r="L275" s="118"/>
    </row>
    <row r="276" spans="2:12">
      <c r="B276" s="117"/>
      <c r="C276" s="117"/>
      <c r="D276" s="118"/>
      <c r="E276" s="118"/>
      <c r="F276" s="118"/>
      <c r="G276" s="118"/>
      <c r="H276" s="118"/>
      <c r="I276" s="118"/>
      <c r="J276" s="118"/>
      <c r="K276" s="118"/>
      <c r="L276" s="118"/>
    </row>
    <row r="277" spans="2:12">
      <c r="B277" s="117"/>
      <c r="C277" s="117"/>
      <c r="D277" s="118"/>
      <c r="E277" s="118"/>
      <c r="F277" s="118"/>
      <c r="G277" s="118"/>
      <c r="H277" s="118"/>
      <c r="I277" s="118"/>
      <c r="J277" s="118"/>
      <c r="K277" s="118"/>
      <c r="L277" s="118"/>
    </row>
    <row r="278" spans="2:12">
      <c r="B278" s="117"/>
      <c r="C278" s="117"/>
      <c r="D278" s="118"/>
      <c r="E278" s="118"/>
      <c r="F278" s="118"/>
      <c r="G278" s="118"/>
      <c r="H278" s="118"/>
      <c r="I278" s="118"/>
      <c r="J278" s="118"/>
      <c r="K278" s="118"/>
      <c r="L278" s="118"/>
    </row>
    <row r="279" spans="2:12">
      <c r="B279" s="117"/>
      <c r="C279" s="117"/>
      <c r="D279" s="118"/>
      <c r="E279" s="118"/>
      <c r="F279" s="118"/>
      <c r="G279" s="118"/>
      <c r="H279" s="118"/>
      <c r="I279" s="118"/>
      <c r="J279" s="118"/>
      <c r="K279" s="118"/>
      <c r="L279" s="118"/>
    </row>
    <row r="280" spans="2:12">
      <c r="B280" s="117"/>
      <c r="C280" s="117"/>
      <c r="D280" s="118"/>
      <c r="E280" s="118"/>
      <c r="F280" s="118"/>
      <c r="G280" s="118"/>
      <c r="H280" s="118"/>
      <c r="I280" s="118"/>
      <c r="J280" s="118"/>
      <c r="K280" s="118"/>
      <c r="L280" s="118"/>
    </row>
    <row r="281" spans="2:12">
      <c r="B281" s="117"/>
      <c r="C281" s="117"/>
      <c r="D281" s="118"/>
      <c r="E281" s="118"/>
      <c r="F281" s="118"/>
      <c r="G281" s="118"/>
      <c r="H281" s="118"/>
      <c r="I281" s="118"/>
      <c r="J281" s="118"/>
      <c r="K281" s="118"/>
      <c r="L281" s="118"/>
    </row>
    <row r="282" spans="2:12">
      <c r="B282" s="117"/>
      <c r="C282" s="117"/>
      <c r="D282" s="118"/>
      <c r="E282" s="118"/>
      <c r="F282" s="118"/>
      <c r="G282" s="118"/>
      <c r="H282" s="118"/>
      <c r="I282" s="118"/>
      <c r="J282" s="118"/>
      <c r="K282" s="118"/>
      <c r="L282" s="118"/>
    </row>
    <row r="283" spans="2:12">
      <c r="B283" s="117"/>
      <c r="C283" s="117"/>
      <c r="D283" s="118"/>
      <c r="E283" s="118"/>
      <c r="F283" s="118"/>
      <c r="G283" s="118"/>
      <c r="H283" s="118"/>
      <c r="I283" s="118"/>
      <c r="J283" s="118"/>
      <c r="K283" s="118"/>
      <c r="L283" s="118"/>
    </row>
    <row r="284" spans="2:12">
      <c r="B284" s="117"/>
      <c r="C284" s="117"/>
      <c r="D284" s="118"/>
      <c r="E284" s="118"/>
      <c r="F284" s="118"/>
      <c r="G284" s="118"/>
      <c r="H284" s="118"/>
      <c r="I284" s="118"/>
      <c r="J284" s="118"/>
      <c r="K284" s="118"/>
      <c r="L284" s="118"/>
    </row>
    <row r="285" spans="2:12">
      <c r="B285" s="117"/>
      <c r="C285" s="117"/>
      <c r="D285" s="118"/>
      <c r="E285" s="118"/>
      <c r="F285" s="118"/>
      <c r="G285" s="118"/>
      <c r="H285" s="118"/>
      <c r="I285" s="118"/>
      <c r="J285" s="118"/>
      <c r="K285" s="118"/>
      <c r="L285" s="118"/>
    </row>
    <row r="286" spans="2:12">
      <c r="B286" s="117"/>
      <c r="C286" s="117"/>
      <c r="D286" s="118"/>
      <c r="E286" s="118"/>
      <c r="F286" s="118"/>
      <c r="G286" s="118"/>
      <c r="H286" s="118"/>
      <c r="I286" s="118"/>
      <c r="J286" s="118"/>
      <c r="K286" s="118"/>
      <c r="L286" s="118"/>
    </row>
    <row r="287" spans="2:12">
      <c r="B287" s="117"/>
      <c r="C287" s="117"/>
      <c r="D287" s="118"/>
      <c r="E287" s="118"/>
      <c r="F287" s="118"/>
      <c r="G287" s="118"/>
      <c r="H287" s="118"/>
      <c r="I287" s="118"/>
      <c r="J287" s="118"/>
      <c r="K287" s="118"/>
      <c r="L287" s="118"/>
    </row>
    <row r="288" spans="2:12">
      <c r="B288" s="117"/>
      <c r="C288" s="117"/>
      <c r="D288" s="118"/>
      <c r="E288" s="118"/>
      <c r="F288" s="118"/>
      <c r="G288" s="118"/>
      <c r="H288" s="118"/>
      <c r="I288" s="118"/>
      <c r="J288" s="118"/>
      <c r="K288" s="118"/>
      <c r="L288" s="118"/>
    </row>
    <row r="289" spans="2:12">
      <c r="B289" s="117"/>
      <c r="C289" s="117"/>
      <c r="D289" s="118"/>
      <c r="E289" s="118"/>
      <c r="F289" s="118"/>
      <c r="G289" s="118"/>
      <c r="H289" s="118"/>
      <c r="I289" s="118"/>
      <c r="J289" s="118"/>
      <c r="K289" s="118"/>
      <c r="L289" s="118"/>
    </row>
    <row r="290" spans="2:12">
      <c r="B290" s="117"/>
      <c r="C290" s="117"/>
      <c r="D290" s="118"/>
      <c r="E290" s="118"/>
      <c r="F290" s="118"/>
      <c r="G290" s="118"/>
      <c r="H290" s="118"/>
      <c r="I290" s="118"/>
      <c r="J290" s="118"/>
      <c r="K290" s="118"/>
      <c r="L290" s="118"/>
    </row>
    <row r="291" spans="2:12">
      <c r="B291" s="117"/>
      <c r="C291" s="117"/>
      <c r="D291" s="118"/>
      <c r="E291" s="118"/>
      <c r="F291" s="118"/>
      <c r="G291" s="118"/>
      <c r="H291" s="118"/>
      <c r="I291" s="118"/>
      <c r="J291" s="118"/>
      <c r="K291" s="118"/>
      <c r="L291" s="118"/>
    </row>
    <row r="292" spans="2:12">
      <c r="B292" s="117"/>
      <c r="C292" s="117"/>
      <c r="D292" s="118"/>
      <c r="E292" s="118"/>
      <c r="F292" s="118"/>
      <c r="G292" s="118"/>
      <c r="H292" s="118"/>
      <c r="I292" s="118"/>
      <c r="J292" s="118"/>
      <c r="K292" s="118"/>
      <c r="L292" s="118"/>
    </row>
    <row r="293" spans="2:12">
      <c r="B293" s="117"/>
      <c r="C293" s="117"/>
      <c r="D293" s="118"/>
      <c r="E293" s="118"/>
      <c r="F293" s="118"/>
      <c r="G293" s="118"/>
      <c r="H293" s="118"/>
      <c r="I293" s="118"/>
      <c r="J293" s="118"/>
      <c r="K293" s="118"/>
      <c r="L293" s="118"/>
    </row>
    <row r="294" spans="2:12">
      <c r="B294" s="117"/>
      <c r="C294" s="117"/>
      <c r="D294" s="118"/>
      <c r="E294" s="118"/>
      <c r="F294" s="118"/>
      <c r="G294" s="118"/>
      <c r="H294" s="118"/>
      <c r="I294" s="118"/>
      <c r="J294" s="118"/>
      <c r="K294" s="118"/>
      <c r="L294" s="118"/>
    </row>
    <row r="295" spans="2:12">
      <c r="B295" s="117"/>
      <c r="C295" s="117"/>
      <c r="D295" s="118"/>
      <c r="E295" s="118"/>
      <c r="F295" s="118"/>
      <c r="G295" s="118"/>
      <c r="H295" s="118"/>
      <c r="I295" s="118"/>
      <c r="J295" s="118"/>
      <c r="K295" s="118"/>
      <c r="L295" s="118"/>
    </row>
    <row r="296" spans="2:12">
      <c r="B296" s="117"/>
      <c r="C296" s="117"/>
      <c r="D296" s="118"/>
      <c r="E296" s="118"/>
      <c r="F296" s="118"/>
      <c r="G296" s="118"/>
      <c r="H296" s="118"/>
      <c r="I296" s="118"/>
      <c r="J296" s="118"/>
      <c r="K296" s="118"/>
      <c r="L296" s="118"/>
    </row>
    <row r="297" spans="2:12">
      <c r="B297" s="117"/>
      <c r="C297" s="117"/>
      <c r="D297" s="118"/>
      <c r="E297" s="118"/>
      <c r="F297" s="118"/>
      <c r="G297" s="118"/>
      <c r="H297" s="118"/>
      <c r="I297" s="118"/>
      <c r="J297" s="118"/>
      <c r="K297" s="118"/>
      <c r="L297" s="118"/>
    </row>
    <row r="298" spans="2:12">
      <c r="B298" s="117"/>
      <c r="C298" s="117"/>
      <c r="D298" s="118"/>
      <c r="E298" s="118"/>
      <c r="F298" s="118"/>
      <c r="G298" s="118"/>
      <c r="H298" s="118"/>
      <c r="I298" s="118"/>
      <c r="J298" s="118"/>
      <c r="K298" s="118"/>
      <c r="L298" s="118"/>
    </row>
    <row r="299" spans="2:12">
      <c r="B299" s="117"/>
      <c r="C299" s="117"/>
      <c r="D299" s="118"/>
      <c r="E299" s="118"/>
      <c r="F299" s="118"/>
      <c r="G299" s="118"/>
      <c r="H299" s="118"/>
      <c r="I299" s="118"/>
      <c r="J299" s="118"/>
      <c r="K299" s="118"/>
      <c r="L299" s="118"/>
    </row>
    <row r="300" spans="2:12">
      <c r="B300" s="117"/>
      <c r="C300" s="117"/>
      <c r="D300" s="118"/>
      <c r="E300" s="118"/>
      <c r="F300" s="118"/>
      <c r="G300" s="118"/>
      <c r="H300" s="118"/>
      <c r="I300" s="118"/>
      <c r="J300" s="118"/>
      <c r="K300" s="118"/>
      <c r="L300" s="118"/>
    </row>
    <row r="301" spans="2:12">
      <c r="B301" s="117"/>
      <c r="C301" s="117"/>
      <c r="D301" s="118"/>
      <c r="E301" s="118"/>
      <c r="F301" s="118"/>
      <c r="G301" s="118"/>
      <c r="H301" s="118"/>
      <c r="I301" s="118"/>
      <c r="J301" s="118"/>
      <c r="K301" s="118"/>
      <c r="L301" s="118"/>
    </row>
    <row r="302" spans="2:12">
      <c r="B302" s="117"/>
      <c r="C302" s="117"/>
      <c r="D302" s="118"/>
      <c r="E302" s="118"/>
      <c r="F302" s="118"/>
      <c r="G302" s="118"/>
      <c r="H302" s="118"/>
      <c r="I302" s="118"/>
      <c r="J302" s="118"/>
      <c r="K302" s="118"/>
      <c r="L302" s="118"/>
    </row>
    <row r="303" spans="2:12">
      <c r="B303" s="117"/>
      <c r="C303" s="117"/>
      <c r="D303" s="118"/>
      <c r="E303" s="118"/>
      <c r="F303" s="118"/>
      <c r="G303" s="118"/>
      <c r="H303" s="118"/>
      <c r="I303" s="118"/>
      <c r="J303" s="118"/>
      <c r="K303" s="118"/>
      <c r="L303" s="118"/>
    </row>
    <row r="304" spans="2:12">
      <c r="B304" s="117"/>
      <c r="C304" s="117"/>
      <c r="D304" s="118"/>
      <c r="E304" s="118"/>
      <c r="F304" s="118"/>
      <c r="G304" s="118"/>
      <c r="H304" s="118"/>
      <c r="I304" s="118"/>
      <c r="J304" s="118"/>
      <c r="K304" s="118"/>
      <c r="L304" s="118"/>
    </row>
    <row r="305" spans="2:12">
      <c r="B305" s="117"/>
      <c r="C305" s="117"/>
      <c r="D305" s="118"/>
      <c r="E305" s="118"/>
      <c r="F305" s="118"/>
      <c r="G305" s="118"/>
      <c r="H305" s="118"/>
      <c r="I305" s="118"/>
      <c r="J305" s="118"/>
      <c r="K305" s="118"/>
      <c r="L305" s="118"/>
    </row>
    <row r="306" spans="2:12">
      <c r="B306" s="117"/>
      <c r="C306" s="117"/>
      <c r="D306" s="118"/>
      <c r="E306" s="118"/>
      <c r="F306" s="118"/>
      <c r="G306" s="118"/>
      <c r="H306" s="118"/>
      <c r="I306" s="118"/>
      <c r="J306" s="118"/>
      <c r="K306" s="118"/>
      <c r="L306" s="118"/>
    </row>
    <row r="307" spans="2:12">
      <c r="B307" s="117"/>
      <c r="C307" s="117"/>
      <c r="D307" s="118"/>
      <c r="E307" s="118"/>
      <c r="F307" s="118"/>
      <c r="G307" s="118"/>
      <c r="H307" s="118"/>
      <c r="I307" s="118"/>
      <c r="J307" s="118"/>
      <c r="K307" s="118"/>
      <c r="L307" s="118"/>
    </row>
    <row r="308" spans="2:12">
      <c r="B308" s="117"/>
      <c r="C308" s="117"/>
      <c r="D308" s="118"/>
      <c r="E308" s="118"/>
      <c r="F308" s="118"/>
      <c r="G308" s="118"/>
      <c r="H308" s="118"/>
      <c r="I308" s="118"/>
      <c r="J308" s="118"/>
      <c r="K308" s="118"/>
      <c r="L308" s="118"/>
    </row>
    <row r="309" spans="2:12">
      <c r="B309" s="117"/>
      <c r="C309" s="117"/>
      <c r="D309" s="118"/>
      <c r="E309" s="118"/>
      <c r="F309" s="118"/>
      <c r="G309" s="118"/>
      <c r="H309" s="118"/>
      <c r="I309" s="118"/>
      <c r="J309" s="118"/>
      <c r="K309" s="118"/>
      <c r="L309" s="118"/>
    </row>
    <row r="310" spans="2:12">
      <c r="B310" s="117"/>
      <c r="C310" s="117"/>
      <c r="D310" s="118"/>
      <c r="E310" s="118"/>
      <c r="F310" s="118"/>
      <c r="G310" s="118"/>
      <c r="H310" s="118"/>
      <c r="I310" s="118"/>
      <c r="J310" s="118"/>
      <c r="K310" s="118"/>
      <c r="L310" s="118"/>
    </row>
    <row r="311" spans="2:12">
      <c r="B311" s="117"/>
      <c r="C311" s="117"/>
      <c r="D311" s="118"/>
      <c r="E311" s="118"/>
      <c r="F311" s="118"/>
      <c r="G311" s="118"/>
      <c r="H311" s="118"/>
      <c r="I311" s="118"/>
      <c r="J311" s="118"/>
      <c r="K311" s="118"/>
      <c r="L311" s="118"/>
    </row>
    <row r="312" spans="2:12">
      <c r="B312" s="117"/>
      <c r="C312" s="117"/>
      <c r="D312" s="118"/>
      <c r="E312" s="118"/>
      <c r="F312" s="118"/>
      <c r="G312" s="118"/>
      <c r="H312" s="118"/>
      <c r="I312" s="118"/>
      <c r="J312" s="118"/>
      <c r="K312" s="118"/>
      <c r="L312" s="118"/>
    </row>
    <row r="313" spans="2:12">
      <c r="B313" s="117"/>
      <c r="C313" s="117"/>
      <c r="D313" s="118"/>
      <c r="E313" s="118"/>
      <c r="F313" s="118"/>
      <c r="G313" s="118"/>
      <c r="H313" s="118"/>
      <c r="I313" s="118"/>
      <c r="J313" s="118"/>
      <c r="K313" s="118"/>
      <c r="L313" s="118"/>
    </row>
    <row r="314" spans="2:12">
      <c r="B314" s="117"/>
      <c r="C314" s="117"/>
      <c r="D314" s="118"/>
      <c r="E314" s="118"/>
      <c r="F314" s="118"/>
      <c r="G314" s="118"/>
      <c r="H314" s="118"/>
      <c r="I314" s="118"/>
      <c r="J314" s="118"/>
      <c r="K314" s="118"/>
      <c r="L314" s="118"/>
    </row>
    <row r="315" spans="2:12">
      <c r="B315" s="117"/>
      <c r="C315" s="117"/>
      <c r="D315" s="118"/>
      <c r="E315" s="118"/>
      <c r="F315" s="118"/>
      <c r="G315" s="118"/>
      <c r="H315" s="118"/>
      <c r="I315" s="118"/>
      <c r="J315" s="118"/>
      <c r="K315" s="118"/>
      <c r="L315" s="118"/>
    </row>
    <row r="316" spans="2:12">
      <c r="B316" s="117"/>
      <c r="C316" s="117"/>
      <c r="D316" s="118"/>
      <c r="E316" s="118"/>
      <c r="F316" s="118"/>
      <c r="G316" s="118"/>
      <c r="H316" s="118"/>
      <c r="I316" s="118"/>
      <c r="J316" s="118"/>
      <c r="K316" s="118"/>
      <c r="L316" s="118"/>
    </row>
    <row r="317" spans="2:12">
      <c r="B317" s="117"/>
      <c r="C317" s="117"/>
      <c r="D317" s="118"/>
      <c r="E317" s="118"/>
      <c r="F317" s="118"/>
      <c r="G317" s="118"/>
      <c r="H317" s="118"/>
      <c r="I317" s="118"/>
      <c r="J317" s="118"/>
      <c r="K317" s="118"/>
      <c r="L317" s="118"/>
    </row>
    <row r="318" spans="2:12">
      <c r="B318" s="117"/>
      <c r="C318" s="117"/>
      <c r="D318" s="118"/>
      <c r="E318" s="118"/>
      <c r="F318" s="118"/>
      <c r="G318" s="118"/>
      <c r="H318" s="118"/>
      <c r="I318" s="118"/>
      <c r="J318" s="118"/>
      <c r="K318" s="118"/>
      <c r="L318" s="118"/>
    </row>
    <row r="319" spans="2:12">
      <c r="B319" s="117"/>
      <c r="C319" s="117"/>
      <c r="D319" s="118"/>
      <c r="E319" s="118"/>
      <c r="F319" s="118"/>
      <c r="G319" s="118"/>
      <c r="H319" s="118"/>
      <c r="I319" s="118"/>
      <c r="J319" s="118"/>
      <c r="K319" s="118"/>
      <c r="L319" s="118"/>
    </row>
    <row r="320" spans="2:12">
      <c r="B320" s="117"/>
      <c r="C320" s="117"/>
      <c r="D320" s="118"/>
      <c r="E320" s="118"/>
      <c r="F320" s="118"/>
      <c r="G320" s="118"/>
      <c r="H320" s="118"/>
      <c r="I320" s="118"/>
      <c r="J320" s="118"/>
      <c r="K320" s="118"/>
      <c r="L320" s="118"/>
    </row>
    <row r="321" spans="2:12">
      <c r="B321" s="117"/>
      <c r="C321" s="117"/>
      <c r="D321" s="118"/>
      <c r="E321" s="118"/>
      <c r="F321" s="118"/>
      <c r="G321" s="118"/>
      <c r="H321" s="118"/>
      <c r="I321" s="118"/>
      <c r="J321" s="118"/>
      <c r="K321" s="118"/>
      <c r="L321" s="118"/>
    </row>
    <row r="322" spans="2:12">
      <c r="B322" s="117"/>
      <c r="C322" s="117"/>
      <c r="D322" s="118"/>
      <c r="E322" s="118"/>
      <c r="F322" s="118"/>
      <c r="G322" s="118"/>
      <c r="H322" s="118"/>
      <c r="I322" s="118"/>
      <c r="J322" s="118"/>
      <c r="K322" s="118"/>
      <c r="L322" s="118"/>
    </row>
    <row r="323" spans="2:12">
      <c r="B323" s="117"/>
      <c r="C323" s="117"/>
      <c r="D323" s="118"/>
      <c r="E323" s="118"/>
      <c r="F323" s="118"/>
      <c r="G323" s="118"/>
      <c r="H323" s="118"/>
      <c r="I323" s="118"/>
      <c r="J323" s="118"/>
      <c r="K323" s="118"/>
      <c r="L323" s="118"/>
    </row>
    <row r="324" spans="2:12">
      <c r="B324" s="117"/>
      <c r="C324" s="117"/>
      <c r="D324" s="118"/>
      <c r="E324" s="118"/>
      <c r="F324" s="118"/>
      <c r="G324" s="118"/>
      <c r="H324" s="118"/>
      <c r="I324" s="118"/>
      <c r="J324" s="118"/>
      <c r="K324" s="118"/>
      <c r="L324" s="118"/>
    </row>
    <row r="325" spans="2:12">
      <c r="B325" s="117"/>
      <c r="C325" s="117"/>
      <c r="D325" s="118"/>
      <c r="E325" s="118"/>
      <c r="F325" s="118"/>
      <c r="G325" s="118"/>
      <c r="H325" s="118"/>
      <c r="I325" s="118"/>
      <c r="J325" s="118"/>
      <c r="K325" s="118"/>
      <c r="L325" s="118"/>
    </row>
    <row r="326" spans="2:12">
      <c r="B326" s="117"/>
      <c r="C326" s="117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2:12">
      <c r="B327" s="117"/>
      <c r="C327" s="117"/>
      <c r="D327" s="118"/>
      <c r="E327" s="118"/>
      <c r="F327" s="118"/>
      <c r="G327" s="118"/>
      <c r="H327" s="118"/>
      <c r="I327" s="118"/>
      <c r="J327" s="118"/>
      <c r="K327" s="118"/>
      <c r="L327" s="118"/>
    </row>
    <row r="328" spans="2:12">
      <c r="B328" s="117"/>
      <c r="C328" s="117"/>
      <c r="D328" s="118"/>
      <c r="E328" s="118"/>
      <c r="F328" s="118"/>
      <c r="G328" s="118"/>
      <c r="H328" s="118"/>
      <c r="I328" s="118"/>
      <c r="J328" s="118"/>
      <c r="K328" s="118"/>
      <c r="L328" s="118"/>
    </row>
    <row r="329" spans="2:12">
      <c r="B329" s="117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</row>
    <row r="330" spans="2:12">
      <c r="B330" s="117"/>
      <c r="C330" s="117"/>
      <c r="D330" s="118"/>
      <c r="E330" s="118"/>
      <c r="F330" s="118"/>
      <c r="G330" s="118"/>
      <c r="H330" s="118"/>
      <c r="I330" s="118"/>
      <c r="J330" s="118"/>
      <c r="K330" s="118"/>
      <c r="L330" s="118"/>
    </row>
    <row r="331" spans="2:12">
      <c r="B331" s="117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</row>
    <row r="332" spans="2:12">
      <c r="B332" s="117"/>
      <c r="C332" s="117"/>
      <c r="D332" s="118"/>
      <c r="E332" s="118"/>
      <c r="F332" s="118"/>
      <c r="G332" s="118"/>
      <c r="H332" s="118"/>
      <c r="I332" s="118"/>
      <c r="J332" s="118"/>
      <c r="K332" s="118"/>
      <c r="L332" s="118"/>
    </row>
    <row r="333" spans="2:12">
      <c r="B333" s="117"/>
      <c r="C333" s="117"/>
      <c r="D333" s="118"/>
      <c r="E333" s="118"/>
      <c r="F333" s="118"/>
      <c r="G333" s="118"/>
      <c r="H333" s="118"/>
      <c r="I333" s="118"/>
      <c r="J333" s="118"/>
      <c r="K333" s="118"/>
      <c r="L333" s="118"/>
    </row>
    <row r="334" spans="2:12">
      <c r="B334" s="117"/>
      <c r="C334" s="117"/>
      <c r="D334" s="118"/>
      <c r="E334" s="118"/>
      <c r="F334" s="118"/>
      <c r="G334" s="118"/>
      <c r="H334" s="118"/>
      <c r="I334" s="118"/>
      <c r="J334" s="118"/>
      <c r="K334" s="118"/>
      <c r="L334" s="118"/>
    </row>
    <row r="335" spans="2:12">
      <c r="B335" s="117"/>
      <c r="C335" s="117"/>
      <c r="D335" s="118"/>
      <c r="E335" s="118"/>
      <c r="F335" s="118"/>
      <c r="G335" s="118"/>
      <c r="H335" s="118"/>
      <c r="I335" s="118"/>
      <c r="J335" s="118"/>
      <c r="K335" s="118"/>
      <c r="L335" s="118"/>
    </row>
    <row r="336" spans="2:12">
      <c r="B336" s="117"/>
      <c r="C336" s="117"/>
      <c r="D336" s="118"/>
      <c r="E336" s="118"/>
      <c r="F336" s="118"/>
      <c r="G336" s="118"/>
      <c r="H336" s="118"/>
      <c r="I336" s="118"/>
      <c r="J336" s="118"/>
      <c r="K336" s="118"/>
      <c r="L336" s="118"/>
    </row>
    <row r="337" spans="2:12">
      <c r="B337" s="117"/>
      <c r="C337" s="117"/>
      <c r="D337" s="118"/>
      <c r="E337" s="118"/>
      <c r="F337" s="118"/>
      <c r="G337" s="118"/>
      <c r="H337" s="118"/>
      <c r="I337" s="118"/>
      <c r="J337" s="118"/>
      <c r="K337" s="118"/>
      <c r="L337" s="118"/>
    </row>
    <row r="338" spans="2:12">
      <c r="B338" s="117"/>
      <c r="C338" s="117"/>
      <c r="D338" s="118"/>
      <c r="E338" s="118"/>
      <c r="F338" s="118"/>
      <c r="G338" s="118"/>
      <c r="H338" s="118"/>
      <c r="I338" s="118"/>
      <c r="J338" s="118"/>
      <c r="K338" s="118"/>
      <c r="L338" s="118"/>
    </row>
    <row r="339" spans="2:12">
      <c r="B339" s="117"/>
      <c r="C339" s="117"/>
      <c r="D339" s="118"/>
      <c r="E339" s="118"/>
      <c r="F339" s="118"/>
      <c r="G339" s="118"/>
      <c r="H339" s="118"/>
      <c r="I339" s="118"/>
      <c r="J339" s="118"/>
      <c r="K339" s="118"/>
      <c r="L339" s="118"/>
    </row>
    <row r="340" spans="2:12">
      <c r="B340" s="117"/>
      <c r="C340" s="117"/>
      <c r="D340" s="118"/>
      <c r="E340" s="118"/>
      <c r="F340" s="118"/>
      <c r="G340" s="118"/>
      <c r="H340" s="118"/>
      <c r="I340" s="118"/>
      <c r="J340" s="118"/>
      <c r="K340" s="118"/>
      <c r="L340" s="118"/>
    </row>
    <row r="341" spans="2:12">
      <c r="B341" s="117"/>
      <c r="C341" s="117"/>
      <c r="D341" s="118"/>
      <c r="E341" s="118"/>
      <c r="F341" s="118"/>
      <c r="G341" s="118"/>
      <c r="H341" s="118"/>
      <c r="I341" s="118"/>
      <c r="J341" s="118"/>
      <c r="K341" s="118"/>
      <c r="L341" s="118"/>
    </row>
    <row r="342" spans="2:12">
      <c r="B342" s="117"/>
      <c r="C342" s="117"/>
      <c r="D342" s="118"/>
      <c r="E342" s="118"/>
      <c r="F342" s="118"/>
      <c r="G342" s="118"/>
      <c r="H342" s="118"/>
      <c r="I342" s="118"/>
      <c r="J342" s="118"/>
      <c r="K342" s="118"/>
      <c r="L342" s="118"/>
    </row>
    <row r="343" spans="2:12">
      <c r="B343" s="117"/>
      <c r="C343" s="117"/>
      <c r="D343" s="118"/>
      <c r="E343" s="118"/>
      <c r="F343" s="118"/>
      <c r="G343" s="118"/>
      <c r="H343" s="118"/>
      <c r="I343" s="118"/>
      <c r="J343" s="118"/>
      <c r="K343" s="118"/>
      <c r="L343" s="118"/>
    </row>
    <row r="344" spans="2:12">
      <c r="B344" s="117"/>
      <c r="C344" s="117"/>
      <c r="D344" s="118"/>
      <c r="E344" s="118"/>
      <c r="F344" s="118"/>
      <c r="G344" s="118"/>
      <c r="H344" s="118"/>
      <c r="I344" s="118"/>
      <c r="J344" s="118"/>
      <c r="K344" s="118"/>
      <c r="L344" s="118"/>
    </row>
    <row r="345" spans="2:12">
      <c r="B345" s="117"/>
      <c r="C345" s="117"/>
      <c r="D345" s="118"/>
      <c r="E345" s="118"/>
      <c r="F345" s="118"/>
      <c r="G345" s="118"/>
      <c r="H345" s="118"/>
      <c r="I345" s="118"/>
      <c r="J345" s="118"/>
      <c r="K345" s="118"/>
      <c r="L345" s="118"/>
    </row>
    <row r="346" spans="2:12">
      <c r="B346" s="117"/>
      <c r="C346" s="117"/>
      <c r="D346" s="118"/>
      <c r="E346" s="118"/>
      <c r="F346" s="118"/>
      <c r="G346" s="118"/>
      <c r="H346" s="118"/>
      <c r="I346" s="118"/>
      <c r="J346" s="118"/>
      <c r="K346" s="118"/>
      <c r="L346" s="118"/>
    </row>
    <row r="347" spans="2:12">
      <c r="B347" s="117"/>
      <c r="C347" s="117"/>
      <c r="D347" s="118"/>
      <c r="E347" s="118"/>
      <c r="F347" s="118"/>
      <c r="G347" s="118"/>
      <c r="H347" s="118"/>
      <c r="I347" s="118"/>
      <c r="J347" s="118"/>
      <c r="K347" s="118"/>
      <c r="L347" s="118"/>
    </row>
    <row r="348" spans="2:12">
      <c r="B348" s="117"/>
      <c r="C348" s="117"/>
      <c r="D348" s="118"/>
      <c r="E348" s="118"/>
      <c r="F348" s="118"/>
      <c r="G348" s="118"/>
      <c r="H348" s="118"/>
      <c r="I348" s="118"/>
      <c r="J348" s="118"/>
      <c r="K348" s="118"/>
      <c r="L348" s="118"/>
    </row>
    <row r="349" spans="2:12">
      <c r="B349" s="117"/>
      <c r="C349" s="117"/>
      <c r="D349" s="118"/>
      <c r="E349" s="118"/>
      <c r="F349" s="118"/>
      <c r="G349" s="118"/>
      <c r="H349" s="118"/>
      <c r="I349" s="118"/>
      <c r="J349" s="118"/>
      <c r="K349" s="118"/>
      <c r="L349" s="118"/>
    </row>
    <row r="350" spans="2:12">
      <c r="B350" s="117"/>
      <c r="C350" s="117"/>
      <c r="D350" s="118"/>
      <c r="E350" s="118"/>
      <c r="F350" s="118"/>
      <c r="G350" s="118"/>
      <c r="H350" s="118"/>
      <c r="I350" s="118"/>
      <c r="J350" s="118"/>
      <c r="K350" s="118"/>
      <c r="L350" s="118"/>
    </row>
    <row r="351" spans="2:12">
      <c r="B351" s="117"/>
      <c r="C351" s="117"/>
      <c r="D351" s="118"/>
      <c r="E351" s="118"/>
      <c r="F351" s="118"/>
      <c r="G351" s="118"/>
      <c r="H351" s="118"/>
      <c r="I351" s="118"/>
      <c r="J351" s="118"/>
      <c r="K351" s="118"/>
      <c r="L351" s="118"/>
    </row>
    <row r="352" spans="2:12">
      <c r="B352" s="117"/>
      <c r="C352" s="117"/>
      <c r="D352" s="118"/>
      <c r="E352" s="118"/>
      <c r="F352" s="118"/>
      <c r="G352" s="118"/>
      <c r="H352" s="118"/>
      <c r="I352" s="118"/>
      <c r="J352" s="118"/>
      <c r="K352" s="118"/>
      <c r="L352" s="118"/>
    </row>
    <row r="353" spans="2:12">
      <c r="B353" s="117"/>
      <c r="C353" s="117"/>
      <c r="D353" s="118"/>
      <c r="E353" s="118"/>
      <c r="F353" s="118"/>
      <c r="G353" s="118"/>
      <c r="H353" s="118"/>
      <c r="I353" s="118"/>
      <c r="J353" s="118"/>
      <c r="K353" s="118"/>
      <c r="L353" s="118"/>
    </row>
    <row r="354" spans="2:12">
      <c r="B354" s="117"/>
      <c r="C354" s="117"/>
      <c r="D354" s="118"/>
      <c r="E354" s="118"/>
      <c r="F354" s="118"/>
      <c r="G354" s="118"/>
      <c r="H354" s="118"/>
      <c r="I354" s="118"/>
      <c r="J354" s="118"/>
      <c r="K354" s="118"/>
      <c r="L354" s="118"/>
    </row>
    <row r="355" spans="2:12">
      <c r="B355" s="117"/>
      <c r="C355" s="117"/>
      <c r="D355" s="118"/>
      <c r="E355" s="118"/>
      <c r="F355" s="118"/>
      <c r="G355" s="118"/>
      <c r="H355" s="118"/>
      <c r="I355" s="118"/>
      <c r="J355" s="118"/>
      <c r="K355" s="118"/>
      <c r="L355" s="118"/>
    </row>
    <row r="356" spans="2:12">
      <c r="B356" s="117"/>
      <c r="C356" s="117"/>
      <c r="D356" s="118"/>
      <c r="E356" s="118"/>
      <c r="F356" s="118"/>
      <c r="G356" s="118"/>
      <c r="H356" s="118"/>
      <c r="I356" s="118"/>
      <c r="J356" s="118"/>
      <c r="K356" s="118"/>
      <c r="L356" s="118"/>
    </row>
    <row r="357" spans="2:12">
      <c r="B357" s="117"/>
      <c r="C357" s="117"/>
      <c r="D357" s="118"/>
      <c r="E357" s="118"/>
      <c r="F357" s="118"/>
      <c r="G357" s="118"/>
      <c r="H357" s="118"/>
      <c r="I357" s="118"/>
      <c r="J357" s="118"/>
      <c r="K357" s="118"/>
      <c r="L357" s="118"/>
    </row>
    <row r="358" spans="2:12">
      <c r="B358" s="117"/>
      <c r="C358" s="117"/>
      <c r="D358" s="118"/>
      <c r="E358" s="118"/>
      <c r="F358" s="118"/>
      <c r="G358" s="118"/>
      <c r="H358" s="118"/>
      <c r="I358" s="118"/>
      <c r="J358" s="118"/>
      <c r="K358" s="118"/>
      <c r="L358" s="118"/>
    </row>
    <row r="359" spans="2:12">
      <c r="B359" s="117"/>
      <c r="C359" s="117"/>
      <c r="D359" s="118"/>
      <c r="E359" s="118"/>
      <c r="F359" s="118"/>
      <c r="G359" s="118"/>
      <c r="H359" s="118"/>
      <c r="I359" s="118"/>
      <c r="J359" s="118"/>
      <c r="K359" s="118"/>
      <c r="L359" s="118"/>
    </row>
    <row r="360" spans="2:12">
      <c r="B360" s="117"/>
      <c r="C360" s="117"/>
      <c r="D360" s="118"/>
      <c r="E360" s="118"/>
      <c r="F360" s="118"/>
      <c r="G360" s="118"/>
      <c r="H360" s="118"/>
      <c r="I360" s="118"/>
      <c r="J360" s="118"/>
      <c r="K360" s="118"/>
      <c r="L360" s="118"/>
    </row>
    <row r="361" spans="2:12">
      <c r="B361" s="117"/>
      <c r="C361" s="117"/>
      <c r="D361" s="118"/>
      <c r="E361" s="118"/>
      <c r="F361" s="118"/>
      <c r="G361" s="118"/>
      <c r="H361" s="118"/>
      <c r="I361" s="118"/>
      <c r="J361" s="118"/>
      <c r="K361" s="118"/>
      <c r="L361" s="118"/>
    </row>
    <row r="362" spans="2:12">
      <c r="B362" s="117"/>
      <c r="C362" s="117"/>
      <c r="D362" s="118"/>
      <c r="E362" s="118"/>
      <c r="F362" s="118"/>
      <c r="G362" s="118"/>
      <c r="H362" s="118"/>
      <c r="I362" s="118"/>
      <c r="J362" s="118"/>
      <c r="K362" s="118"/>
      <c r="L362" s="118"/>
    </row>
    <row r="363" spans="2:12">
      <c r="B363" s="117"/>
      <c r="C363" s="117"/>
      <c r="D363" s="118"/>
      <c r="E363" s="118"/>
      <c r="F363" s="118"/>
      <c r="G363" s="118"/>
      <c r="H363" s="118"/>
      <c r="I363" s="118"/>
      <c r="J363" s="118"/>
      <c r="K363" s="118"/>
      <c r="L363" s="118"/>
    </row>
    <row r="364" spans="2:12">
      <c r="B364" s="117"/>
      <c r="C364" s="117"/>
      <c r="D364" s="118"/>
      <c r="E364" s="118"/>
      <c r="F364" s="118"/>
      <c r="G364" s="118"/>
      <c r="H364" s="118"/>
      <c r="I364" s="118"/>
      <c r="J364" s="118"/>
      <c r="K364" s="118"/>
      <c r="L364" s="118"/>
    </row>
    <row r="365" spans="2:12">
      <c r="B365" s="117"/>
      <c r="C365" s="117"/>
      <c r="D365" s="118"/>
      <c r="E365" s="118"/>
      <c r="F365" s="118"/>
      <c r="G365" s="118"/>
      <c r="H365" s="118"/>
      <c r="I365" s="118"/>
      <c r="J365" s="118"/>
      <c r="K365" s="118"/>
      <c r="L365" s="118"/>
    </row>
    <row r="366" spans="2:12">
      <c r="B366" s="117"/>
      <c r="C366" s="117"/>
      <c r="D366" s="118"/>
      <c r="E366" s="118"/>
      <c r="F366" s="118"/>
      <c r="G366" s="118"/>
      <c r="H366" s="118"/>
      <c r="I366" s="118"/>
      <c r="J366" s="118"/>
      <c r="K366" s="118"/>
      <c r="L366" s="118"/>
    </row>
    <row r="367" spans="2:12">
      <c r="B367" s="117"/>
      <c r="C367" s="117"/>
      <c r="D367" s="118"/>
      <c r="E367" s="118"/>
      <c r="F367" s="118"/>
      <c r="G367" s="118"/>
      <c r="H367" s="118"/>
      <c r="I367" s="118"/>
      <c r="J367" s="118"/>
      <c r="K367" s="118"/>
      <c r="L367" s="118"/>
    </row>
    <row r="368" spans="2:12">
      <c r="B368" s="117"/>
      <c r="C368" s="117"/>
      <c r="D368" s="118"/>
      <c r="E368" s="118"/>
      <c r="F368" s="118"/>
      <c r="G368" s="118"/>
      <c r="H368" s="118"/>
      <c r="I368" s="118"/>
      <c r="J368" s="118"/>
      <c r="K368" s="118"/>
      <c r="L368" s="118"/>
    </row>
    <row r="369" spans="2:12">
      <c r="B369" s="117"/>
      <c r="C369" s="117"/>
      <c r="D369" s="118"/>
      <c r="E369" s="118"/>
      <c r="F369" s="118"/>
      <c r="G369" s="118"/>
      <c r="H369" s="118"/>
      <c r="I369" s="118"/>
      <c r="J369" s="118"/>
      <c r="K369" s="118"/>
      <c r="L369" s="118"/>
    </row>
    <row r="370" spans="2:12">
      <c r="B370" s="117"/>
      <c r="C370" s="117"/>
      <c r="D370" s="118"/>
      <c r="E370" s="118"/>
      <c r="F370" s="118"/>
      <c r="G370" s="118"/>
      <c r="H370" s="118"/>
      <c r="I370" s="118"/>
      <c r="J370" s="118"/>
      <c r="K370" s="118"/>
      <c r="L370" s="118"/>
    </row>
    <row r="371" spans="2:12">
      <c r="B371" s="117"/>
      <c r="C371" s="117"/>
      <c r="D371" s="118"/>
      <c r="E371" s="118"/>
      <c r="F371" s="118"/>
      <c r="G371" s="118"/>
      <c r="H371" s="118"/>
      <c r="I371" s="118"/>
      <c r="J371" s="118"/>
      <c r="K371" s="118"/>
      <c r="L371" s="118"/>
    </row>
    <row r="372" spans="2:12">
      <c r="B372" s="117"/>
      <c r="C372" s="117"/>
      <c r="D372" s="118"/>
      <c r="E372" s="118"/>
      <c r="F372" s="118"/>
      <c r="G372" s="118"/>
      <c r="H372" s="118"/>
      <c r="I372" s="118"/>
      <c r="J372" s="118"/>
      <c r="K372" s="118"/>
      <c r="L372" s="118"/>
    </row>
    <row r="373" spans="2:12">
      <c r="B373" s="117"/>
      <c r="C373" s="117"/>
      <c r="D373" s="118"/>
      <c r="E373" s="118"/>
      <c r="F373" s="118"/>
      <c r="G373" s="118"/>
      <c r="H373" s="118"/>
      <c r="I373" s="118"/>
      <c r="J373" s="118"/>
      <c r="K373" s="118"/>
      <c r="L373" s="118"/>
    </row>
    <row r="374" spans="2:12">
      <c r="B374" s="117"/>
      <c r="C374" s="117"/>
      <c r="D374" s="118"/>
      <c r="E374" s="118"/>
      <c r="F374" s="118"/>
      <c r="G374" s="118"/>
      <c r="H374" s="118"/>
      <c r="I374" s="118"/>
      <c r="J374" s="118"/>
      <c r="K374" s="118"/>
      <c r="L374" s="118"/>
    </row>
    <row r="375" spans="2:12">
      <c r="B375" s="117"/>
      <c r="C375" s="117"/>
      <c r="D375" s="118"/>
      <c r="E375" s="118"/>
      <c r="F375" s="118"/>
      <c r="G375" s="118"/>
      <c r="H375" s="118"/>
      <c r="I375" s="118"/>
      <c r="J375" s="118"/>
      <c r="K375" s="118"/>
      <c r="L375" s="118"/>
    </row>
    <row r="376" spans="2:12">
      <c r="B376" s="117"/>
      <c r="C376" s="117"/>
      <c r="D376" s="118"/>
      <c r="E376" s="118"/>
      <c r="F376" s="118"/>
      <c r="G376" s="118"/>
      <c r="H376" s="118"/>
      <c r="I376" s="118"/>
      <c r="J376" s="118"/>
      <c r="K376" s="118"/>
      <c r="L376" s="118"/>
    </row>
    <row r="377" spans="2:12">
      <c r="B377" s="117"/>
      <c r="C377" s="117"/>
      <c r="D377" s="118"/>
      <c r="E377" s="118"/>
      <c r="F377" s="118"/>
      <c r="G377" s="118"/>
      <c r="H377" s="118"/>
      <c r="I377" s="118"/>
      <c r="J377" s="118"/>
      <c r="K377" s="118"/>
      <c r="L377" s="118"/>
    </row>
    <row r="378" spans="2:12">
      <c r="B378" s="117"/>
      <c r="C378" s="117"/>
      <c r="D378" s="118"/>
      <c r="E378" s="118"/>
      <c r="F378" s="118"/>
      <c r="G378" s="118"/>
      <c r="H378" s="118"/>
      <c r="I378" s="118"/>
      <c r="J378" s="118"/>
      <c r="K378" s="118"/>
      <c r="L378" s="118"/>
    </row>
    <row r="379" spans="2:12">
      <c r="B379" s="117"/>
      <c r="C379" s="117"/>
      <c r="D379" s="118"/>
      <c r="E379" s="118"/>
      <c r="F379" s="118"/>
      <c r="G379" s="118"/>
      <c r="H379" s="118"/>
      <c r="I379" s="118"/>
      <c r="J379" s="118"/>
      <c r="K379" s="118"/>
      <c r="L379" s="118"/>
    </row>
    <row r="380" spans="2:12">
      <c r="B380" s="117"/>
      <c r="C380" s="117"/>
      <c r="D380" s="118"/>
      <c r="E380" s="118"/>
      <c r="F380" s="118"/>
      <c r="G380" s="118"/>
      <c r="H380" s="118"/>
      <c r="I380" s="118"/>
      <c r="J380" s="118"/>
      <c r="K380" s="118"/>
      <c r="L380" s="118"/>
    </row>
    <row r="381" spans="2:12">
      <c r="B381" s="117"/>
      <c r="C381" s="117"/>
      <c r="D381" s="118"/>
      <c r="E381" s="118"/>
      <c r="F381" s="118"/>
      <c r="G381" s="118"/>
      <c r="H381" s="118"/>
      <c r="I381" s="118"/>
      <c r="J381" s="118"/>
      <c r="K381" s="118"/>
      <c r="L381" s="118"/>
    </row>
    <row r="382" spans="2:12">
      <c r="B382" s="117"/>
      <c r="C382" s="117"/>
      <c r="D382" s="118"/>
      <c r="E382" s="118"/>
      <c r="F382" s="118"/>
      <c r="G382" s="118"/>
      <c r="H382" s="118"/>
      <c r="I382" s="118"/>
      <c r="J382" s="118"/>
      <c r="K382" s="118"/>
      <c r="L382" s="118"/>
    </row>
    <row r="383" spans="2:12">
      <c r="B383" s="117"/>
      <c r="C383" s="117"/>
      <c r="D383" s="118"/>
      <c r="E383" s="118"/>
      <c r="F383" s="118"/>
      <c r="G383" s="118"/>
      <c r="H383" s="118"/>
      <c r="I383" s="118"/>
      <c r="J383" s="118"/>
      <c r="K383" s="118"/>
      <c r="L383" s="118"/>
    </row>
    <row r="384" spans="2:12">
      <c r="B384" s="117"/>
      <c r="C384" s="117"/>
      <c r="D384" s="118"/>
      <c r="E384" s="118"/>
      <c r="F384" s="118"/>
      <c r="G384" s="118"/>
      <c r="H384" s="118"/>
      <c r="I384" s="118"/>
      <c r="J384" s="118"/>
      <c r="K384" s="118"/>
      <c r="L384" s="118"/>
    </row>
    <row r="385" spans="2:12">
      <c r="B385" s="117"/>
      <c r="C385" s="117"/>
      <c r="D385" s="118"/>
      <c r="E385" s="118"/>
      <c r="F385" s="118"/>
      <c r="G385" s="118"/>
      <c r="H385" s="118"/>
      <c r="I385" s="118"/>
      <c r="J385" s="118"/>
      <c r="K385" s="118"/>
      <c r="L385" s="118"/>
    </row>
    <row r="386" spans="2:12">
      <c r="B386" s="117"/>
      <c r="C386" s="117"/>
      <c r="D386" s="118"/>
      <c r="E386" s="118"/>
      <c r="F386" s="118"/>
      <c r="G386" s="118"/>
      <c r="H386" s="118"/>
      <c r="I386" s="118"/>
      <c r="J386" s="118"/>
      <c r="K386" s="118"/>
      <c r="L386" s="118"/>
    </row>
    <row r="387" spans="2:12">
      <c r="B387" s="117"/>
      <c r="C387" s="117"/>
      <c r="D387" s="118"/>
      <c r="E387" s="118"/>
      <c r="F387" s="118"/>
      <c r="G387" s="118"/>
      <c r="H387" s="118"/>
      <c r="I387" s="118"/>
      <c r="J387" s="118"/>
      <c r="K387" s="118"/>
      <c r="L387" s="118"/>
    </row>
    <row r="388" spans="2:12">
      <c r="B388" s="117"/>
      <c r="C388" s="117"/>
      <c r="D388" s="118"/>
      <c r="E388" s="118"/>
      <c r="F388" s="118"/>
      <c r="G388" s="118"/>
      <c r="H388" s="118"/>
      <c r="I388" s="118"/>
      <c r="J388" s="118"/>
      <c r="K388" s="118"/>
      <c r="L388" s="118"/>
    </row>
    <row r="389" spans="2:12">
      <c r="B389" s="117"/>
      <c r="C389" s="117"/>
      <c r="D389" s="118"/>
      <c r="E389" s="118"/>
      <c r="F389" s="118"/>
      <c r="G389" s="118"/>
      <c r="H389" s="118"/>
      <c r="I389" s="118"/>
      <c r="J389" s="118"/>
      <c r="K389" s="118"/>
      <c r="L389" s="118"/>
    </row>
    <row r="390" spans="2:12">
      <c r="B390" s="117"/>
      <c r="C390" s="117"/>
      <c r="D390" s="118"/>
      <c r="E390" s="118"/>
      <c r="F390" s="118"/>
      <c r="G390" s="118"/>
      <c r="H390" s="118"/>
      <c r="I390" s="118"/>
      <c r="J390" s="118"/>
      <c r="K390" s="118"/>
      <c r="L390" s="118"/>
    </row>
    <row r="391" spans="2:12">
      <c r="B391" s="117"/>
      <c r="C391" s="117"/>
      <c r="D391" s="118"/>
      <c r="E391" s="118"/>
      <c r="F391" s="118"/>
      <c r="G391" s="118"/>
      <c r="H391" s="118"/>
      <c r="I391" s="118"/>
      <c r="J391" s="118"/>
      <c r="K391" s="118"/>
      <c r="L391" s="118"/>
    </row>
    <row r="392" spans="2:12">
      <c r="B392" s="117"/>
      <c r="C392" s="117"/>
      <c r="D392" s="118"/>
      <c r="E392" s="118"/>
      <c r="F392" s="118"/>
      <c r="G392" s="118"/>
      <c r="H392" s="118"/>
      <c r="I392" s="118"/>
      <c r="J392" s="118"/>
      <c r="K392" s="118"/>
      <c r="L392" s="118"/>
    </row>
    <row r="393" spans="2:12">
      <c r="B393" s="117"/>
      <c r="C393" s="117"/>
      <c r="D393" s="118"/>
      <c r="E393" s="118"/>
      <c r="F393" s="118"/>
      <c r="G393" s="118"/>
      <c r="H393" s="118"/>
      <c r="I393" s="118"/>
      <c r="J393" s="118"/>
      <c r="K393" s="118"/>
      <c r="L393" s="118"/>
    </row>
    <row r="394" spans="2:12">
      <c r="B394" s="117"/>
      <c r="C394" s="117"/>
      <c r="D394" s="118"/>
      <c r="E394" s="118"/>
      <c r="F394" s="118"/>
      <c r="G394" s="118"/>
      <c r="H394" s="118"/>
      <c r="I394" s="118"/>
      <c r="J394" s="118"/>
      <c r="K394" s="118"/>
      <c r="L394" s="118"/>
    </row>
    <row r="395" spans="2:12">
      <c r="B395" s="117"/>
      <c r="C395" s="117"/>
      <c r="D395" s="118"/>
      <c r="E395" s="118"/>
      <c r="F395" s="118"/>
      <c r="G395" s="118"/>
      <c r="H395" s="118"/>
      <c r="I395" s="118"/>
      <c r="J395" s="118"/>
      <c r="K395" s="118"/>
      <c r="L395" s="118"/>
    </row>
    <row r="396" spans="2:12">
      <c r="B396" s="117"/>
      <c r="C396" s="117"/>
      <c r="D396" s="118"/>
      <c r="E396" s="118"/>
      <c r="F396" s="118"/>
      <c r="G396" s="118"/>
      <c r="H396" s="118"/>
      <c r="I396" s="118"/>
      <c r="J396" s="118"/>
      <c r="K396" s="118"/>
      <c r="L396" s="118"/>
    </row>
    <row r="397" spans="2:12">
      <c r="B397" s="117"/>
      <c r="C397" s="117"/>
      <c r="D397" s="118"/>
      <c r="E397" s="118"/>
      <c r="F397" s="118"/>
      <c r="G397" s="118"/>
      <c r="H397" s="118"/>
      <c r="I397" s="118"/>
      <c r="J397" s="118"/>
      <c r="K397" s="118"/>
      <c r="L397" s="118"/>
    </row>
    <row r="398" spans="2:12">
      <c r="B398" s="117"/>
      <c r="C398" s="117"/>
      <c r="D398" s="118"/>
      <c r="E398" s="118"/>
      <c r="F398" s="118"/>
      <c r="G398" s="118"/>
      <c r="H398" s="118"/>
      <c r="I398" s="118"/>
      <c r="J398" s="118"/>
      <c r="K398" s="118"/>
      <c r="L398" s="118"/>
    </row>
    <row r="399" spans="2:12">
      <c r="B399" s="117"/>
      <c r="C399" s="117"/>
      <c r="D399" s="118"/>
      <c r="E399" s="118"/>
      <c r="F399" s="118"/>
      <c r="G399" s="118"/>
      <c r="H399" s="118"/>
      <c r="I399" s="118"/>
      <c r="J399" s="118"/>
      <c r="K399" s="118"/>
      <c r="L399" s="118"/>
    </row>
    <row r="400" spans="2:12">
      <c r="B400" s="117"/>
      <c r="C400" s="117"/>
      <c r="D400" s="118"/>
      <c r="E400" s="118"/>
      <c r="F400" s="118"/>
      <c r="G400" s="118"/>
      <c r="H400" s="118"/>
      <c r="I400" s="118"/>
      <c r="J400" s="118"/>
      <c r="K400" s="118"/>
      <c r="L400" s="118"/>
    </row>
    <row r="401" spans="2:12">
      <c r="B401" s="117"/>
      <c r="C401" s="117"/>
      <c r="D401" s="118"/>
      <c r="E401" s="118"/>
      <c r="F401" s="118"/>
      <c r="G401" s="118"/>
      <c r="H401" s="118"/>
      <c r="I401" s="118"/>
      <c r="J401" s="118"/>
      <c r="K401" s="118"/>
      <c r="L401" s="118"/>
    </row>
    <row r="402" spans="2:12">
      <c r="B402" s="117"/>
      <c r="C402" s="117"/>
      <c r="D402" s="118"/>
      <c r="E402" s="118"/>
      <c r="F402" s="118"/>
      <c r="G402" s="118"/>
      <c r="H402" s="118"/>
      <c r="I402" s="118"/>
      <c r="J402" s="118"/>
      <c r="K402" s="118"/>
      <c r="L402" s="118"/>
    </row>
    <row r="403" spans="2:12">
      <c r="B403" s="117"/>
      <c r="C403" s="117"/>
      <c r="D403" s="118"/>
      <c r="E403" s="118"/>
      <c r="F403" s="118"/>
      <c r="G403" s="118"/>
      <c r="H403" s="118"/>
      <c r="I403" s="118"/>
      <c r="J403" s="118"/>
      <c r="K403" s="118"/>
      <c r="L403" s="118"/>
    </row>
    <row r="404" spans="2:12">
      <c r="B404" s="117"/>
      <c r="C404" s="117"/>
      <c r="D404" s="118"/>
      <c r="E404" s="118"/>
      <c r="F404" s="118"/>
      <c r="G404" s="118"/>
      <c r="H404" s="118"/>
      <c r="I404" s="118"/>
      <c r="J404" s="118"/>
      <c r="K404" s="118"/>
      <c r="L404" s="118"/>
    </row>
    <row r="405" spans="2:12">
      <c r="B405" s="117"/>
      <c r="C405" s="117"/>
      <c r="D405" s="118"/>
      <c r="E405" s="118"/>
      <c r="F405" s="118"/>
      <c r="G405" s="118"/>
      <c r="H405" s="118"/>
      <c r="I405" s="118"/>
      <c r="J405" s="118"/>
      <c r="K405" s="118"/>
      <c r="L405" s="118"/>
    </row>
    <row r="406" spans="2:12">
      <c r="B406" s="117"/>
      <c r="C406" s="117"/>
      <c r="D406" s="118"/>
      <c r="E406" s="118"/>
      <c r="F406" s="118"/>
      <c r="G406" s="118"/>
      <c r="H406" s="118"/>
      <c r="I406" s="118"/>
      <c r="J406" s="118"/>
      <c r="K406" s="118"/>
      <c r="L406" s="118"/>
    </row>
    <row r="407" spans="2:12">
      <c r="B407" s="117"/>
      <c r="C407" s="117"/>
      <c r="D407" s="118"/>
      <c r="E407" s="118"/>
      <c r="F407" s="118"/>
      <c r="G407" s="118"/>
      <c r="H407" s="118"/>
      <c r="I407" s="118"/>
      <c r="J407" s="118"/>
      <c r="K407" s="118"/>
      <c r="L407" s="118"/>
    </row>
    <row r="408" spans="2:12">
      <c r="B408" s="117"/>
      <c r="C408" s="117"/>
      <c r="D408" s="118"/>
      <c r="E408" s="118"/>
      <c r="F408" s="118"/>
      <c r="G408" s="118"/>
      <c r="H408" s="118"/>
      <c r="I408" s="118"/>
      <c r="J408" s="118"/>
      <c r="K408" s="118"/>
      <c r="L408" s="118"/>
    </row>
    <row r="409" spans="2:12">
      <c r="B409" s="117"/>
      <c r="C409" s="117"/>
      <c r="D409" s="118"/>
      <c r="E409" s="118"/>
      <c r="F409" s="118"/>
      <c r="G409" s="118"/>
      <c r="H409" s="118"/>
      <c r="I409" s="118"/>
      <c r="J409" s="118"/>
      <c r="K409" s="118"/>
      <c r="L409" s="118"/>
    </row>
    <row r="410" spans="2:12">
      <c r="B410" s="117"/>
      <c r="C410" s="117"/>
      <c r="D410" s="118"/>
      <c r="E410" s="118"/>
      <c r="F410" s="118"/>
      <c r="G410" s="118"/>
      <c r="H410" s="118"/>
      <c r="I410" s="118"/>
      <c r="J410" s="118"/>
      <c r="K410" s="118"/>
      <c r="L410" s="118"/>
    </row>
    <row r="411" spans="2:12">
      <c r="B411" s="117"/>
      <c r="C411" s="117"/>
      <c r="D411" s="118"/>
      <c r="E411" s="118"/>
      <c r="F411" s="118"/>
      <c r="G411" s="118"/>
      <c r="H411" s="118"/>
      <c r="I411" s="118"/>
      <c r="J411" s="118"/>
      <c r="K411" s="118"/>
      <c r="L411" s="118"/>
    </row>
    <row r="412" spans="2:12">
      <c r="B412" s="117"/>
      <c r="C412" s="117"/>
      <c r="D412" s="118"/>
      <c r="E412" s="118"/>
      <c r="F412" s="118"/>
      <c r="G412" s="118"/>
      <c r="H412" s="118"/>
      <c r="I412" s="118"/>
      <c r="J412" s="118"/>
      <c r="K412" s="118"/>
      <c r="L412" s="118"/>
    </row>
    <row r="413" spans="2:12">
      <c r="B413" s="117"/>
      <c r="C413" s="117"/>
      <c r="D413" s="118"/>
      <c r="E413" s="118"/>
      <c r="F413" s="118"/>
      <c r="G413" s="118"/>
      <c r="H413" s="118"/>
      <c r="I413" s="118"/>
      <c r="J413" s="118"/>
      <c r="K413" s="118"/>
      <c r="L413" s="118"/>
    </row>
    <row r="414" spans="2:12">
      <c r="B414" s="117"/>
      <c r="C414" s="117"/>
      <c r="D414" s="118"/>
      <c r="E414" s="118"/>
      <c r="F414" s="118"/>
      <c r="G414" s="118"/>
      <c r="H414" s="118"/>
      <c r="I414" s="118"/>
      <c r="J414" s="118"/>
      <c r="K414" s="118"/>
      <c r="L414" s="118"/>
    </row>
    <row r="415" spans="2:12">
      <c r="B415" s="117"/>
      <c r="C415" s="117"/>
      <c r="D415" s="118"/>
      <c r="E415" s="118"/>
      <c r="F415" s="118"/>
      <c r="G415" s="118"/>
      <c r="H415" s="118"/>
      <c r="I415" s="118"/>
      <c r="J415" s="118"/>
      <c r="K415" s="118"/>
      <c r="L415" s="118"/>
    </row>
    <row r="416" spans="2:12">
      <c r="B416" s="117"/>
      <c r="C416" s="117"/>
      <c r="D416" s="118"/>
      <c r="E416" s="118"/>
      <c r="F416" s="118"/>
      <c r="G416" s="118"/>
      <c r="H416" s="118"/>
      <c r="I416" s="118"/>
      <c r="J416" s="118"/>
      <c r="K416" s="118"/>
      <c r="L416" s="118"/>
    </row>
    <row r="417" spans="2:12">
      <c r="B417" s="117"/>
      <c r="C417" s="117"/>
      <c r="D417" s="118"/>
      <c r="E417" s="118"/>
      <c r="F417" s="118"/>
      <c r="G417" s="118"/>
      <c r="H417" s="118"/>
      <c r="I417" s="118"/>
      <c r="J417" s="118"/>
      <c r="K417" s="118"/>
      <c r="L417" s="118"/>
    </row>
    <row r="418" spans="2:12">
      <c r="B418" s="117"/>
      <c r="C418" s="117"/>
      <c r="D418" s="118"/>
      <c r="E418" s="118"/>
      <c r="F418" s="118"/>
      <c r="G418" s="118"/>
      <c r="H418" s="118"/>
      <c r="I418" s="118"/>
      <c r="J418" s="118"/>
      <c r="K418" s="118"/>
      <c r="L418" s="118"/>
    </row>
    <row r="419" spans="2:12">
      <c r="B419" s="117"/>
      <c r="C419" s="117"/>
      <c r="D419" s="118"/>
      <c r="E419" s="118"/>
      <c r="F419" s="118"/>
      <c r="G419" s="118"/>
      <c r="H419" s="118"/>
      <c r="I419" s="118"/>
      <c r="J419" s="118"/>
      <c r="K419" s="118"/>
      <c r="L419" s="118"/>
    </row>
    <row r="420" spans="2:12">
      <c r="B420" s="117"/>
      <c r="C420" s="117"/>
      <c r="D420" s="118"/>
      <c r="E420" s="118"/>
      <c r="F420" s="118"/>
      <c r="G420" s="118"/>
      <c r="H420" s="118"/>
      <c r="I420" s="118"/>
      <c r="J420" s="118"/>
      <c r="K420" s="118"/>
      <c r="L420" s="118"/>
    </row>
    <row r="421" spans="2:12">
      <c r="B421" s="117"/>
      <c r="C421" s="117"/>
      <c r="D421" s="118"/>
      <c r="E421" s="118"/>
      <c r="F421" s="118"/>
      <c r="G421" s="118"/>
      <c r="H421" s="118"/>
      <c r="I421" s="118"/>
      <c r="J421" s="118"/>
      <c r="K421" s="118"/>
      <c r="L421" s="118"/>
    </row>
    <row r="422" spans="2:12">
      <c r="B422" s="117"/>
      <c r="C422" s="117"/>
      <c r="D422" s="118"/>
      <c r="E422" s="118"/>
      <c r="F422" s="118"/>
      <c r="G422" s="118"/>
      <c r="H422" s="118"/>
      <c r="I422" s="118"/>
      <c r="J422" s="118"/>
      <c r="K422" s="118"/>
      <c r="L422" s="118"/>
    </row>
    <row r="423" spans="2:12">
      <c r="B423" s="117"/>
      <c r="C423" s="117"/>
      <c r="D423" s="118"/>
      <c r="E423" s="118"/>
      <c r="F423" s="118"/>
      <c r="G423" s="118"/>
      <c r="H423" s="118"/>
      <c r="I423" s="118"/>
      <c r="J423" s="118"/>
      <c r="K423" s="118"/>
      <c r="L423" s="118"/>
    </row>
    <row r="424" spans="2:12">
      <c r="B424" s="117"/>
      <c r="C424" s="117"/>
      <c r="D424" s="118"/>
      <c r="E424" s="118"/>
      <c r="F424" s="118"/>
      <c r="G424" s="118"/>
      <c r="H424" s="118"/>
      <c r="I424" s="118"/>
      <c r="J424" s="118"/>
      <c r="K424" s="118"/>
      <c r="L424" s="118"/>
    </row>
    <row r="425" spans="2:12">
      <c r="B425" s="117"/>
      <c r="C425" s="117"/>
      <c r="D425" s="118"/>
      <c r="E425" s="118"/>
      <c r="F425" s="118"/>
      <c r="G425" s="118"/>
      <c r="H425" s="118"/>
      <c r="I425" s="118"/>
      <c r="J425" s="118"/>
      <c r="K425" s="118"/>
      <c r="L425" s="118"/>
    </row>
    <row r="426" spans="2:12">
      <c r="B426" s="117"/>
      <c r="C426" s="117"/>
      <c r="D426" s="118"/>
      <c r="E426" s="118"/>
      <c r="F426" s="118"/>
      <c r="G426" s="118"/>
      <c r="H426" s="118"/>
      <c r="I426" s="118"/>
      <c r="J426" s="118"/>
      <c r="K426" s="118"/>
      <c r="L426" s="118"/>
    </row>
    <row r="427" spans="2:12">
      <c r="B427" s="117"/>
      <c r="C427" s="117"/>
      <c r="D427" s="118"/>
      <c r="E427" s="118"/>
      <c r="F427" s="118"/>
      <c r="G427" s="118"/>
      <c r="H427" s="118"/>
      <c r="I427" s="118"/>
      <c r="J427" s="118"/>
      <c r="K427" s="118"/>
      <c r="L427" s="118"/>
    </row>
    <row r="428" spans="2:12">
      <c r="B428" s="117"/>
      <c r="C428" s="117"/>
      <c r="D428" s="118"/>
      <c r="E428" s="118"/>
      <c r="F428" s="118"/>
      <c r="G428" s="118"/>
      <c r="H428" s="118"/>
      <c r="I428" s="118"/>
      <c r="J428" s="118"/>
      <c r="K428" s="118"/>
      <c r="L428" s="118"/>
    </row>
    <row r="429" spans="2:12">
      <c r="B429" s="117"/>
      <c r="C429" s="117"/>
      <c r="D429" s="118"/>
      <c r="E429" s="118"/>
      <c r="F429" s="118"/>
      <c r="G429" s="118"/>
      <c r="H429" s="118"/>
      <c r="I429" s="118"/>
      <c r="J429" s="118"/>
      <c r="K429" s="118"/>
      <c r="L429" s="118"/>
    </row>
    <row r="430" spans="2:12">
      <c r="B430" s="117"/>
      <c r="C430" s="117"/>
      <c r="D430" s="118"/>
      <c r="E430" s="118"/>
      <c r="F430" s="118"/>
      <c r="G430" s="118"/>
      <c r="H430" s="118"/>
      <c r="I430" s="118"/>
      <c r="J430" s="118"/>
      <c r="K430" s="118"/>
      <c r="L430" s="118"/>
    </row>
    <row r="431" spans="2:12">
      <c r="B431" s="117"/>
      <c r="C431" s="117"/>
      <c r="D431" s="118"/>
      <c r="E431" s="118"/>
      <c r="F431" s="118"/>
      <c r="G431" s="118"/>
      <c r="H431" s="118"/>
      <c r="I431" s="118"/>
      <c r="J431" s="118"/>
      <c r="K431" s="118"/>
      <c r="L431" s="118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a46656d4-8850-49b3-aebd-68bd05f7f43d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2023-12-03T09:48:26Z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