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93759195-F62E-448D-ADA5-B514643EDA5A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'!$B$7:$K$100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מזומנים!$B$7:$L$188</definedName>
    <definedName name="_xlnm._FilterDatabase" localSheetId="5" hidden="1">מניות!$B$8:$O$499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מסחריות'!$B$6:$S$24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'!$B$6:$T$26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84" l="1"/>
  <c r="C10" i="84" s="1"/>
  <c r="P24" i="71" l="1"/>
  <c r="P35" i="71"/>
  <c r="C43" i="88" l="1"/>
  <c r="O36" i="78" l="1"/>
  <c r="P12" i="78"/>
  <c r="P11" i="78" s="1"/>
  <c r="P41" i="78"/>
  <c r="L12" i="72" l="1"/>
  <c r="M14" i="70"/>
  <c r="M22" i="69"/>
  <c r="J22" i="69"/>
  <c r="G22" i="69"/>
  <c r="M13" i="69"/>
  <c r="G13" i="69"/>
  <c r="L20" i="69"/>
  <c r="L19" i="69"/>
  <c r="L18" i="69"/>
  <c r="L17" i="69"/>
  <c r="L16" i="69"/>
  <c r="L15" i="69"/>
  <c r="L14" i="69"/>
  <c r="L220" i="62"/>
  <c r="L189" i="62"/>
  <c r="L118" i="62"/>
  <c r="L12" i="62" s="1"/>
  <c r="L11" i="62" s="1"/>
  <c r="C16" i="88" s="1"/>
  <c r="I11" i="81"/>
  <c r="I10" i="81" s="1"/>
  <c r="J13" i="81" s="1"/>
  <c r="R13" i="61"/>
  <c r="R12" i="61" s="1"/>
  <c r="R11" i="61" s="1"/>
  <c r="C15" i="88" s="1"/>
  <c r="O22" i="69" l="1"/>
  <c r="O13" i="69"/>
  <c r="J11" i="81"/>
  <c r="C37" i="88"/>
  <c r="J12" i="81"/>
  <c r="J10" i="81"/>
  <c r="J12" i="58" l="1"/>
  <c r="J22" i="58"/>
  <c r="J55" i="58"/>
  <c r="J54" i="58" s="1"/>
  <c r="J11" i="58" l="1"/>
  <c r="J10" i="58" s="1"/>
  <c r="K57" i="58" l="1"/>
  <c r="K56" i="58"/>
  <c r="K58" i="58"/>
  <c r="K55" i="58"/>
  <c r="C38" i="88"/>
  <c r="C23" i="88"/>
  <c r="C12" i="88"/>
  <c r="C11" i="88"/>
  <c r="C10" i="88" l="1"/>
  <c r="C42" i="88" l="1"/>
  <c r="P13" i="69" l="1"/>
  <c r="P22" i="69"/>
  <c r="M12" i="72"/>
  <c r="L55" i="58"/>
  <c r="K12" i="81"/>
  <c r="K13" i="81"/>
  <c r="K11" i="81"/>
  <c r="K10" i="81"/>
  <c r="L57" i="58"/>
  <c r="L56" i="58"/>
  <c r="L58" i="58"/>
  <c r="D10" i="88"/>
  <c r="D13" i="88"/>
  <c r="D19" i="88"/>
  <c r="D25" i="88"/>
  <c r="D31" i="88"/>
  <c r="D37" i="88"/>
  <c r="D14" i="88"/>
  <c r="D20" i="88"/>
  <c r="D26" i="88"/>
  <c r="D32" i="88"/>
  <c r="D38" i="88"/>
  <c r="D23" i="88"/>
  <c r="D35" i="88"/>
  <c r="D12" i="88"/>
  <c r="D36" i="88"/>
  <c r="D15" i="88"/>
  <c r="D21" i="88"/>
  <c r="D27" i="88"/>
  <c r="D33" i="88"/>
  <c r="D39" i="88"/>
  <c r="D16" i="88"/>
  <c r="D22" i="88"/>
  <c r="D28" i="88"/>
  <c r="D34" i="88"/>
  <c r="D40" i="88"/>
  <c r="D17" i="88"/>
  <c r="D29" i="88"/>
  <c r="D41" i="88"/>
  <c r="D18" i="88"/>
  <c r="D24" i="88"/>
  <c r="D30" i="88"/>
  <c r="D42" i="88"/>
  <c r="D11" i="88"/>
  <c r="P10" i="93" l="1"/>
  <c r="O10" i="93"/>
  <c r="P10" i="92"/>
  <c r="O10" i="92"/>
  <c r="I10" i="80"/>
  <c r="H10" i="80"/>
  <c r="O10" i="79"/>
  <c r="N10" i="79"/>
  <c r="R354" i="78"/>
  <c r="Q354" i="78"/>
  <c r="R353" i="78"/>
  <c r="Q353" i="78"/>
  <c r="R352" i="78"/>
  <c r="Q352" i="78"/>
  <c r="R351" i="78"/>
  <c r="Q351" i="78"/>
  <c r="R350" i="78"/>
  <c r="Q350" i="78"/>
  <c r="R349" i="78"/>
  <c r="Q349" i="78"/>
  <c r="R348" i="78"/>
  <c r="Q348" i="78"/>
  <c r="R347" i="78"/>
  <c r="Q347" i="78"/>
  <c r="R346" i="78"/>
  <c r="Q346" i="78"/>
  <c r="R345" i="78"/>
  <c r="Q345" i="78"/>
  <c r="R344" i="78"/>
  <c r="Q344" i="78"/>
  <c r="R343" i="78"/>
  <c r="Q343" i="78"/>
  <c r="R342" i="78"/>
  <c r="Q342" i="78"/>
  <c r="R341" i="78"/>
  <c r="Q341" i="78"/>
  <c r="R340" i="78"/>
  <c r="Q340" i="78"/>
  <c r="R339" i="78"/>
  <c r="Q339" i="78"/>
  <c r="R338" i="78"/>
  <c r="Q338" i="78"/>
  <c r="R337" i="78"/>
  <c r="Q337" i="78"/>
  <c r="R336" i="78"/>
  <c r="Q336" i="78"/>
  <c r="R335" i="78"/>
  <c r="Q335" i="78"/>
  <c r="R334" i="78"/>
  <c r="Q334" i="78"/>
  <c r="R333" i="78"/>
  <c r="Q333" i="78"/>
  <c r="R332" i="78"/>
  <c r="Q332" i="78"/>
  <c r="R331" i="78"/>
  <c r="Q331" i="78"/>
  <c r="R330" i="78"/>
  <c r="Q330" i="78"/>
  <c r="R329" i="78"/>
  <c r="Q329" i="78"/>
  <c r="R328" i="78"/>
  <c r="Q328" i="78"/>
  <c r="R327" i="78"/>
  <c r="Q327" i="78"/>
  <c r="R326" i="78"/>
  <c r="Q326" i="78"/>
  <c r="R325" i="78"/>
  <c r="Q325" i="78"/>
  <c r="R324" i="78"/>
  <c r="Q324" i="78"/>
  <c r="R323" i="78"/>
  <c r="Q323" i="78"/>
  <c r="R322" i="78"/>
  <c r="Q322" i="78"/>
  <c r="R321" i="78"/>
  <c r="Q321" i="78"/>
  <c r="R320" i="78"/>
  <c r="Q320" i="78"/>
  <c r="R319" i="78"/>
  <c r="Q319" i="78"/>
  <c r="R318" i="78"/>
  <c r="Q318" i="78"/>
  <c r="R317" i="78"/>
  <c r="Q317" i="78"/>
  <c r="R316" i="78"/>
  <c r="Q316" i="78"/>
  <c r="R315" i="78"/>
  <c r="Q315" i="78"/>
  <c r="R314" i="78"/>
  <c r="Q314" i="78"/>
  <c r="R313" i="78"/>
  <c r="Q313" i="78"/>
  <c r="R312" i="78"/>
  <c r="Q312" i="78"/>
  <c r="R311" i="78"/>
  <c r="Q311" i="78"/>
  <c r="R310" i="78"/>
  <c r="Q310" i="78"/>
  <c r="R309" i="78"/>
  <c r="Q309" i="78"/>
  <c r="R308" i="78"/>
  <c r="Q308" i="78"/>
  <c r="R307" i="78"/>
  <c r="Q307" i="78"/>
  <c r="R306" i="78"/>
  <c r="Q306" i="78"/>
  <c r="R305" i="78"/>
  <c r="Q305" i="78"/>
  <c r="R304" i="78"/>
  <c r="Q304" i="78"/>
  <c r="R303" i="78"/>
  <c r="Q303" i="78"/>
  <c r="R302" i="78"/>
  <c r="Q302" i="78"/>
  <c r="R301" i="78"/>
  <c r="Q301" i="78"/>
  <c r="R300" i="78"/>
  <c r="Q300" i="78"/>
  <c r="R299" i="78"/>
  <c r="Q299" i="78"/>
  <c r="R298" i="78"/>
  <c r="Q298" i="78"/>
  <c r="R297" i="78"/>
  <c r="Q297" i="78"/>
  <c r="R296" i="78"/>
  <c r="Q296" i="78"/>
  <c r="R295" i="78"/>
  <c r="Q295" i="78"/>
  <c r="R294" i="78"/>
  <c r="Q294" i="78"/>
  <c r="R293" i="78"/>
  <c r="Q293" i="78"/>
  <c r="R292" i="78"/>
  <c r="Q292" i="78"/>
  <c r="R291" i="78"/>
  <c r="Q291" i="78"/>
  <c r="R290" i="78"/>
  <c r="Q290" i="78"/>
  <c r="R289" i="78"/>
  <c r="Q289" i="78"/>
  <c r="R288" i="78"/>
  <c r="Q288" i="78"/>
  <c r="R287" i="78"/>
  <c r="Q287" i="78"/>
  <c r="R286" i="78"/>
  <c r="Q286" i="78"/>
  <c r="R285" i="78"/>
  <c r="Q285" i="78"/>
  <c r="R284" i="78"/>
  <c r="Q284" i="78"/>
  <c r="R283" i="78"/>
  <c r="Q283" i="78"/>
  <c r="R282" i="78"/>
  <c r="Q282" i="78"/>
  <c r="R281" i="78"/>
  <c r="Q281" i="78"/>
  <c r="R280" i="78"/>
  <c r="Q280" i="78"/>
  <c r="R279" i="78"/>
  <c r="Q279" i="78"/>
  <c r="R278" i="78"/>
  <c r="Q278" i="78"/>
  <c r="R277" i="78"/>
  <c r="Q277" i="78"/>
  <c r="R276" i="78"/>
  <c r="Q276" i="78"/>
  <c r="R275" i="78"/>
  <c r="Q275" i="78"/>
  <c r="R274" i="78"/>
  <c r="Q274" i="78"/>
  <c r="R273" i="78"/>
  <c r="Q273" i="78"/>
  <c r="R272" i="78"/>
  <c r="Q272" i="78"/>
  <c r="R271" i="78"/>
  <c r="Q271" i="78"/>
  <c r="R270" i="78"/>
  <c r="Q270" i="78"/>
  <c r="R269" i="78"/>
  <c r="Q269" i="78"/>
  <c r="R268" i="78"/>
  <c r="Q268" i="78"/>
  <c r="R266" i="78"/>
  <c r="Q266" i="78"/>
  <c r="R265" i="78"/>
  <c r="Q265" i="78"/>
  <c r="R264" i="78"/>
  <c r="Q264" i="78"/>
  <c r="R263" i="78"/>
  <c r="Q263" i="78"/>
  <c r="R262" i="78"/>
  <c r="Q262" i="78"/>
  <c r="R261" i="78"/>
  <c r="Q261" i="78"/>
  <c r="R260" i="78"/>
  <c r="Q260" i="78"/>
  <c r="R259" i="78"/>
  <c r="Q259" i="78"/>
  <c r="R258" i="78"/>
  <c r="Q258" i="78"/>
  <c r="R257" i="78"/>
  <c r="Q257" i="78"/>
  <c r="R256" i="78"/>
  <c r="Q256" i="78"/>
  <c r="R255" i="78"/>
  <c r="Q255" i="78"/>
  <c r="R254" i="78"/>
  <c r="Q254" i="78"/>
  <c r="R253" i="78"/>
  <c r="Q253" i="78"/>
  <c r="R252" i="78"/>
  <c r="Q252" i="78"/>
  <c r="R251" i="78"/>
  <c r="Q251" i="78"/>
  <c r="R250" i="78"/>
  <c r="Q250" i="78"/>
  <c r="R249" i="78"/>
  <c r="Q249" i="78"/>
  <c r="R248" i="78"/>
  <c r="Q248" i="78"/>
  <c r="R247" i="78"/>
  <c r="Q247" i="78"/>
  <c r="R246" i="78"/>
  <c r="Q246" i="78"/>
  <c r="R245" i="78"/>
  <c r="Q245" i="78"/>
  <c r="R244" i="78"/>
  <c r="Q244" i="78"/>
  <c r="R243" i="78"/>
  <c r="Q243" i="78"/>
  <c r="R242" i="78"/>
  <c r="Q242" i="78"/>
  <c r="R241" i="78"/>
  <c r="Q241" i="78"/>
  <c r="R240" i="78"/>
  <c r="Q240" i="78"/>
  <c r="R239" i="78"/>
  <c r="Q239" i="78"/>
  <c r="R238" i="78"/>
  <c r="Q238" i="78"/>
  <c r="R237" i="78"/>
  <c r="Q237" i="78"/>
  <c r="R236" i="78"/>
  <c r="Q236" i="78"/>
  <c r="R235" i="78"/>
  <c r="Q235" i="78"/>
  <c r="R234" i="78"/>
  <c r="Q234" i="78"/>
  <c r="R233" i="78"/>
  <c r="Q233" i="78"/>
  <c r="R232" i="78"/>
  <c r="Q232" i="78"/>
  <c r="R231" i="78"/>
  <c r="Q231" i="78"/>
  <c r="R230" i="78"/>
  <c r="Q230" i="78"/>
  <c r="R229" i="78"/>
  <c r="Q229" i="78"/>
  <c r="R228" i="78"/>
  <c r="Q228" i="78"/>
  <c r="R227" i="78"/>
  <c r="Q227" i="78"/>
  <c r="R226" i="78"/>
  <c r="Q226" i="78"/>
  <c r="R225" i="78"/>
  <c r="Q225" i="78"/>
  <c r="R224" i="78"/>
  <c r="Q224" i="78"/>
  <c r="R223" i="78"/>
  <c r="Q223" i="78"/>
  <c r="R222" i="78"/>
  <c r="Q222" i="78"/>
  <c r="R221" i="78"/>
  <c r="Q221" i="78"/>
  <c r="R220" i="78"/>
  <c r="Q220" i="78"/>
  <c r="R219" i="78"/>
  <c r="Q219" i="78"/>
  <c r="R218" i="78"/>
  <c r="Q218" i="78"/>
  <c r="R217" i="78"/>
  <c r="Q217" i="78"/>
  <c r="R216" i="78"/>
  <c r="Q216" i="78"/>
  <c r="R215" i="78"/>
  <c r="Q215" i="78"/>
  <c r="R214" i="78"/>
  <c r="Q214" i="78"/>
  <c r="R213" i="78"/>
  <c r="Q213" i="78"/>
  <c r="R212" i="78"/>
  <c r="Q212" i="78"/>
  <c r="R211" i="78"/>
  <c r="Q211" i="78"/>
  <c r="R210" i="78"/>
  <c r="Q210" i="78"/>
  <c r="R209" i="78"/>
  <c r="Q209" i="78"/>
  <c r="R208" i="78"/>
  <c r="Q208" i="78"/>
  <c r="R207" i="78"/>
  <c r="Q207" i="78"/>
  <c r="R206" i="78"/>
  <c r="Q206" i="78"/>
  <c r="R205" i="78"/>
  <c r="Q205" i="78"/>
  <c r="R204" i="78"/>
  <c r="Q204" i="78"/>
  <c r="R203" i="78"/>
  <c r="Q203" i="78"/>
  <c r="R202" i="78"/>
  <c r="Q202" i="78"/>
  <c r="R201" i="78"/>
  <c r="Q201" i="78"/>
  <c r="R200" i="78"/>
  <c r="Q200" i="78"/>
  <c r="R199" i="78"/>
  <c r="Q199" i="78"/>
  <c r="R198" i="78"/>
  <c r="Q198" i="78"/>
  <c r="R197" i="78"/>
  <c r="Q197" i="78"/>
  <c r="R196" i="78"/>
  <c r="Q196" i="78"/>
  <c r="R195" i="78"/>
  <c r="Q195" i="78"/>
  <c r="R194" i="78"/>
  <c r="Q194" i="78"/>
  <c r="R193" i="78"/>
  <c r="Q193" i="78"/>
  <c r="R192" i="78"/>
  <c r="Q192" i="78"/>
  <c r="R191" i="78"/>
  <c r="Q191" i="78"/>
  <c r="R190" i="78"/>
  <c r="Q190" i="78"/>
  <c r="R189" i="78"/>
  <c r="Q189" i="78"/>
  <c r="R188" i="78"/>
  <c r="Q188" i="78"/>
  <c r="R187" i="78"/>
  <c r="Q187" i="78"/>
  <c r="R186" i="78"/>
  <c r="Q186" i="78"/>
  <c r="R185" i="78"/>
  <c r="Q185" i="78"/>
  <c r="R184" i="78"/>
  <c r="Q184" i="78"/>
  <c r="R183" i="78"/>
  <c r="Q183" i="78"/>
  <c r="R182" i="78"/>
  <c r="Q182" i="78"/>
  <c r="R181" i="78"/>
  <c r="Q181" i="78"/>
  <c r="R180" i="78"/>
  <c r="Q180" i="78"/>
  <c r="R179" i="78"/>
  <c r="Q179" i="78"/>
  <c r="R178" i="78"/>
  <c r="Q178" i="78"/>
  <c r="R177" i="78"/>
  <c r="Q177" i="78"/>
  <c r="R176" i="78"/>
  <c r="Q176" i="78"/>
  <c r="R175" i="78"/>
  <c r="Q175" i="78"/>
  <c r="R174" i="78"/>
  <c r="Q174" i="78"/>
  <c r="R173" i="78"/>
  <c r="Q173" i="78"/>
  <c r="R172" i="78"/>
  <c r="Q172" i="78"/>
  <c r="R171" i="78"/>
  <c r="Q171" i="78"/>
  <c r="R170" i="78"/>
  <c r="Q170" i="78"/>
  <c r="R169" i="78"/>
  <c r="Q169" i="78"/>
  <c r="R168" i="78"/>
  <c r="Q168" i="78"/>
  <c r="R167" i="78"/>
  <c r="Q167" i="78"/>
  <c r="R166" i="78"/>
  <c r="Q166" i="78"/>
  <c r="R165" i="78"/>
  <c r="Q165" i="78"/>
  <c r="R164" i="78"/>
  <c r="Q164" i="78"/>
  <c r="R163" i="78"/>
  <c r="Q163" i="78"/>
  <c r="R162" i="78"/>
  <c r="Q162" i="78"/>
  <c r="R161" i="78"/>
  <c r="Q161" i="78"/>
  <c r="R160" i="78"/>
  <c r="Q160" i="78"/>
  <c r="R159" i="78"/>
  <c r="Q159" i="78"/>
  <c r="R158" i="78"/>
  <c r="Q158" i="78"/>
  <c r="R157" i="78"/>
  <c r="Q157" i="78"/>
  <c r="R156" i="78"/>
  <c r="Q156" i="78"/>
  <c r="R155" i="78"/>
  <c r="Q155" i="78"/>
  <c r="R154" i="78"/>
  <c r="Q154" i="78"/>
  <c r="R153" i="78"/>
  <c r="Q153" i="78"/>
  <c r="R152" i="78"/>
  <c r="Q152" i="78"/>
  <c r="R151" i="78"/>
  <c r="Q151" i="78"/>
  <c r="R150" i="78"/>
  <c r="Q150" i="78"/>
  <c r="R149" i="78"/>
  <c r="Q149" i="78"/>
  <c r="R148" i="78"/>
  <c r="Q148" i="78"/>
  <c r="R147" i="78"/>
  <c r="Q147" i="78"/>
  <c r="R146" i="78"/>
  <c r="Q146" i="78"/>
  <c r="R145" i="78"/>
  <c r="Q145" i="78"/>
  <c r="R144" i="78"/>
  <c r="Q144" i="78"/>
  <c r="R143" i="78"/>
  <c r="Q143" i="78"/>
  <c r="R142" i="78"/>
  <c r="Q142" i="78"/>
  <c r="R141" i="78"/>
  <c r="Q141" i="78"/>
  <c r="R140" i="78"/>
  <c r="Q140" i="78"/>
  <c r="R139" i="78"/>
  <c r="Q139" i="78"/>
  <c r="R138" i="78"/>
  <c r="Q138" i="78"/>
  <c r="R137" i="78"/>
  <c r="Q137" i="78"/>
  <c r="R136" i="78"/>
  <c r="Q136" i="78"/>
  <c r="R135" i="78"/>
  <c r="Q135" i="78"/>
  <c r="R134" i="78"/>
  <c r="Q134" i="78"/>
  <c r="R133" i="78"/>
  <c r="Q133" i="78"/>
  <c r="R132" i="78"/>
  <c r="Q132" i="78"/>
  <c r="R131" i="78"/>
  <c r="Q131" i="78"/>
  <c r="R130" i="78"/>
  <c r="Q130" i="78"/>
  <c r="R129" i="78"/>
  <c r="Q129" i="78"/>
  <c r="R128" i="78"/>
  <c r="Q128" i="78"/>
  <c r="R127" i="78"/>
  <c r="Q127" i="78"/>
  <c r="R126" i="78"/>
  <c r="Q126" i="78"/>
  <c r="R125" i="78"/>
  <c r="Q125" i="78"/>
  <c r="R124" i="78"/>
  <c r="Q124" i="78"/>
  <c r="R123" i="78"/>
  <c r="Q123" i="78"/>
  <c r="R122" i="78"/>
  <c r="Q122" i="78"/>
  <c r="R121" i="78"/>
  <c r="Q121" i="78"/>
  <c r="R120" i="78"/>
  <c r="Q120" i="78"/>
  <c r="R119" i="78"/>
  <c r="Q119" i="78"/>
  <c r="R118" i="78"/>
  <c r="Q118" i="78"/>
  <c r="R117" i="78"/>
  <c r="Q117" i="78"/>
  <c r="R116" i="78"/>
  <c r="Q116" i="78"/>
  <c r="R115" i="78"/>
  <c r="Q115" i="78"/>
  <c r="R114" i="78"/>
  <c r="Q114" i="78"/>
  <c r="R113" i="78"/>
  <c r="Q113" i="78"/>
  <c r="R112" i="78"/>
  <c r="Q112" i="78"/>
  <c r="R111" i="78"/>
  <c r="Q111" i="78"/>
  <c r="R110" i="78"/>
  <c r="Q110" i="78"/>
  <c r="R109" i="78"/>
  <c r="Q109" i="78"/>
  <c r="R108" i="78"/>
  <c r="Q108" i="78"/>
  <c r="R107" i="78"/>
  <c r="Q107" i="78"/>
  <c r="R106" i="78"/>
  <c r="Q106" i="78"/>
  <c r="R105" i="78"/>
  <c r="Q105" i="78"/>
  <c r="R104" i="78"/>
  <c r="Q104" i="78"/>
  <c r="R103" i="78"/>
  <c r="Q103" i="78"/>
  <c r="R102" i="78"/>
  <c r="Q102" i="78"/>
  <c r="R101" i="78"/>
  <c r="Q101" i="78"/>
  <c r="R100" i="78"/>
  <c r="Q100" i="78"/>
  <c r="R99" i="78"/>
  <c r="Q99" i="78"/>
  <c r="R98" i="78"/>
  <c r="Q98" i="78"/>
  <c r="R97" i="78"/>
  <c r="Q97" i="78"/>
  <c r="R96" i="78"/>
  <c r="Q96" i="78"/>
  <c r="R95" i="78"/>
  <c r="Q95" i="78"/>
  <c r="R94" i="78"/>
  <c r="Q94" i="78"/>
  <c r="R93" i="78"/>
  <c r="Q93" i="78"/>
  <c r="R92" i="78"/>
  <c r="Q92" i="78"/>
  <c r="R91" i="78"/>
  <c r="Q91" i="78"/>
  <c r="R90" i="78"/>
  <c r="Q90" i="78"/>
  <c r="R89" i="78"/>
  <c r="Q89" i="78"/>
  <c r="R88" i="78"/>
  <c r="Q88" i="78"/>
  <c r="R87" i="78"/>
  <c r="Q87" i="78"/>
  <c r="R86" i="78"/>
  <c r="Q86" i="78"/>
  <c r="R85" i="78"/>
  <c r="Q85" i="78"/>
  <c r="R84" i="78"/>
  <c r="Q84" i="78"/>
  <c r="R83" i="78"/>
  <c r="Q83" i="78"/>
  <c r="R82" i="78"/>
  <c r="Q82" i="78"/>
  <c r="R81" i="78"/>
  <c r="Q81" i="78"/>
  <c r="R80" i="78"/>
  <c r="Q80" i="78"/>
  <c r="R79" i="78"/>
  <c r="Q79" i="78"/>
  <c r="R78" i="78"/>
  <c r="Q78" i="78"/>
  <c r="R77" i="78"/>
  <c r="Q77" i="78"/>
  <c r="R76" i="78"/>
  <c r="Q76" i="78"/>
  <c r="R75" i="78"/>
  <c r="Q75" i="78"/>
  <c r="R74" i="78"/>
  <c r="Q74" i="78"/>
  <c r="R73" i="78"/>
  <c r="Q73" i="78"/>
  <c r="R72" i="78"/>
  <c r="Q72" i="78"/>
  <c r="R71" i="78"/>
  <c r="Q71" i="78"/>
  <c r="R70" i="78"/>
  <c r="Q70" i="78"/>
  <c r="R69" i="78"/>
  <c r="Q69" i="78"/>
  <c r="R68" i="78"/>
  <c r="Q68" i="78"/>
  <c r="R67" i="78"/>
  <c r="Q67" i="78"/>
  <c r="R66" i="78"/>
  <c r="Q66" i="78"/>
  <c r="R65" i="78"/>
  <c r="Q65" i="78"/>
  <c r="R64" i="78"/>
  <c r="Q64" i="78"/>
  <c r="R63" i="78"/>
  <c r="Q63" i="78"/>
  <c r="R62" i="78"/>
  <c r="Q62" i="78"/>
  <c r="R61" i="78"/>
  <c r="Q61" i="78"/>
  <c r="R60" i="78"/>
  <c r="Q60" i="78"/>
  <c r="R59" i="78"/>
  <c r="Q59" i="78"/>
  <c r="R58" i="78"/>
  <c r="Q58" i="78"/>
  <c r="R57" i="78"/>
  <c r="Q57" i="78"/>
  <c r="R56" i="78"/>
  <c r="Q56" i="78"/>
  <c r="R55" i="78"/>
  <c r="Q55" i="78"/>
  <c r="R54" i="78"/>
  <c r="Q54" i="78"/>
  <c r="R53" i="78"/>
  <c r="Q53" i="78"/>
  <c r="R52" i="78"/>
  <c r="Q52" i="78"/>
  <c r="R51" i="78"/>
  <c r="Q51" i="78"/>
  <c r="R50" i="78"/>
  <c r="Q50" i="78"/>
  <c r="R49" i="78"/>
  <c r="Q49" i="78"/>
  <c r="R48" i="78"/>
  <c r="Q48" i="78"/>
  <c r="R47" i="78"/>
  <c r="Q47" i="78"/>
  <c r="R46" i="78"/>
  <c r="Q46" i="78"/>
  <c r="R45" i="78"/>
  <c r="Q45" i="78"/>
  <c r="R44" i="78"/>
  <c r="Q44" i="78"/>
  <c r="R43" i="78"/>
  <c r="Q43" i="78"/>
  <c r="R42" i="78"/>
  <c r="Q42" i="78"/>
  <c r="R41" i="78"/>
  <c r="Q41" i="78"/>
  <c r="R39" i="78"/>
  <c r="Q39" i="78"/>
  <c r="R38" i="78"/>
  <c r="Q38" i="78"/>
  <c r="R37" i="78"/>
  <c r="Q37" i="78"/>
  <c r="R36" i="78"/>
  <c r="Q36" i="78"/>
  <c r="R35" i="78"/>
  <c r="Q35" i="78"/>
  <c r="R34" i="78"/>
  <c r="Q34" i="78"/>
  <c r="R33" i="78"/>
  <c r="Q33" i="78"/>
  <c r="R32" i="78"/>
  <c r="Q32" i="78"/>
  <c r="R31" i="78"/>
  <c r="Q31" i="78"/>
  <c r="R30" i="78"/>
  <c r="Q30" i="78"/>
  <c r="R29" i="78"/>
  <c r="Q29" i="78"/>
  <c r="R28" i="78"/>
  <c r="Q28" i="78"/>
  <c r="R27" i="78"/>
  <c r="Q27" i="78"/>
  <c r="R26" i="78"/>
  <c r="Q26" i="78"/>
  <c r="R25" i="78"/>
  <c r="Q25" i="78"/>
  <c r="R24" i="78"/>
  <c r="Q24" i="78"/>
  <c r="R23" i="78"/>
  <c r="Q23" i="78"/>
  <c r="R22" i="78"/>
  <c r="Q22" i="78"/>
  <c r="R21" i="78"/>
  <c r="Q21" i="78"/>
  <c r="R20" i="78"/>
  <c r="Q20" i="78"/>
  <c r="R19" i="78"/>
  <c r="Q19" i="78"/>
  <c r="R18" i="78"/>
  <c r="Q18" i="78"/>
  <c r="R17" i="78"/>
  <c r="Q17" i="78"/>
  <c r="R16" i="78"/>
  <c r="Q16" i="78"/>
  <c r="R15" i="78"/>
  <c r="Q15" i="78"/>
  <c r="R14" i="78"/>
  <c r="Q14" i="78"/>
  <c r="R13" i="78"/>
  <c r="Q13" i="78"/>
  <c r="R12" i="78"/>
  <c r="Q12" i="78"/>
  <c r="R11" i="78"/>
  <c r="Q11" i="78"/>
  <c r="R10" i="78"/>
  <c r="Q10" i="78"/>
  <c r="K297" i="76"/>
  <c r="J297" i="76"/>
  <c r="K296" i="76"/>
  <c r="J296" i="76"/>
  <c r="K295" i="76"/>
  <c r="J295" i="76"/>
  <c r="K294" i="76"/>
  <c r="J294" i="76"/>
  <c r="K293" i="76"/>
  <c r="J293" i="76"/>
  <c r="K292" i="76"/>
  <c r="J292" i="76"/>
  <c r="K291" i="76"/>
  <c r="J291" i="76"/>
  <c r="K290" i="76"/>
  <c r="J290" i="76"/>
  <c r="K289" i="76"/>
  <c r="J289" i="76"/>
  <c r="K288" i="76"/>
  <c r="J288" i="76"/>
  <c r="K287" i="76"/>
  <c r="J287" i="76"/>
  <c r="K285" i="76"/>
  <c r="J285" i="76"/>
  <c r="K284" i="76"/>
  <c r="J284" i="76"/>
  <c r="K283" i="76"/>
  <c r="J283" i="76"/>
  <c r="K282" i="76"/>
  <c r="J282" i="76"/>
  <c r="K281" i="76"/>
  <c r="J281" i="76"/>
  <c r="K280" i="76"/>
  <c r="J280" i="76"/>
  <c r="K279" i="76"/>
  <c r="J279" i="76"/>
  <c r="K278" i="76"/>
  <c r="J278" i="76"/>
  <c r="K277" i="76"/>
  <c r="J277" i="76"/>
  <c r="K276" i="76"/>
  <c r="J276" i="76"/>
  <c r="K275" i="76"/>
  <c r="J275" i="76"/>
  <c r="K274" i="76"/>
  <c r="J274" i="76"/>
  <c r="K273" i="76"/>
  <c r="J273" i="76"/>
  <c r="K272" i="76"/>
  <c r="J272" i="76"/>
  <c r="K271" i="76"/>
  <c r="J271" i="76"/>
  <c r="K270" i="76"/>
  <c r="J270" i="76"/>
  <c r="K269" i="76"/>
  <c r="J269" i="76"/>
  <c r="K268" i="76"/>
  <c r="J268" i="76"/>
  <c r="K267" i="76"/>
  <c r="J267" i="76"/>
  <c r="K266" i="76"/>
  <c r="J266" i="76"/>
  <c r="K265" i="76"/>
  <c r="J265" i="76"/>
  <c r="K264" i="76"/>
  <c r="J264" i="76"/>
  <c r="K263" i="76"/>
  <c r="J263" i="76"/>
  <c r="K262" i="76"/>
  <c r="J262" i="76"/>
  <c r="K261" i="76"/>
  <c r="J261" i="76"/>
  <c r="K260" i="76"/>
  <c r="J260" i="76"/>
  <c r="K259" i="76"/>
  <c r="J259" i="76"/>
  <c r="K258" i="76"/>
  <c r="J258" i="76"/>
  <c r="K257" i="76"/>
  <c r="J257" i="76"/>
  <c r="K256" i="76"/>
  <c r="J256" i="76"/>
  <c r="K255" i="76"/>
  <c r="J255" i="76"/>
  <c r="K254" i="76"/>
  <c r="J254" i="76"/>
  <c r="K253" i="76"/>
  <c r="J253" i="76"/>
  <c r="K252" i="76"/>
  <c r="J252" i="76"/>
  <c r="K251" i="76"/>
  <c r="J251" i="76"/>
  <c r="K250" i="76"/>
  <c r="J250" i="76"/>
  <c r="K249" i="76"/>
  <c r="J249" i="76"/>
  <c r="K248" i="76"/>
  <c r="J248" i="76"/>
  <c r="K247" i="76"/>
  <c r="J247" i="76"/>
  <c r="K246" i="76"/>
  <c r="J246" i="76"/>
  <c r="K245" i="76"/>
  <c r="J245" i="76"/>
  <c r="K244" i="76"/>
  <c r="J244" i="76"/>
  <c r="K243" i="76"/>
  <c r="J243" i="76"/>
  <c r="K242" i="76"/>
  <c r="J242" i="76"/>
  <c r="K241" i="76"/>
  <c r="J241" i="76"/>
  <c r="K240" i="76"/>
  <c r="J240" i="76"/>
  <c r="K239" i="76"/>
  <c r="J239" i="76"/>
  <c r="K238" i="76"/>
  <c r="J238" i="76"/>
  <c r="K237" i="76"/>
  <c r="J237" i="76"/>
  <c r="K236" i="76"/>
  <c r="J236" i="76"/>
  <c r="K235" i="76"/>
  <c r="J235" i="76"/>
  <c r="K234" i="76"/>
  <c r="J234" i="76"/>
  <c r="K232" i="76"/>
  <c r="J232" i="76"/>
  <c r="K231" i="76"/>
  <c r="J231" i="76"/>
  <c r="K230" i="76"/>
  <c r="J230" i="76"/>
  <c r="K229" i="76"/>
  <c r="J229" i="76"/>
  <c r="K228" i="76"/>
  <c r="J228" i="76"/>
  <c r="K227" i="76"/>
  <c r="J227" i="76"/>
  <c r="K226" i="76"/>
  <c r="J226" i="76"/>
  <c r="K225" i="76"/>
  <c r="J225" i="76"/>
  <c r="K224" i="76"/>
  <c r="J224" i="76"/>
  <c r="K223" i="76"/>
  <c r="J223" i="76"/>
  <c r="K222" i="76"/>
  <c r="J222" i="76"/>
  <c r="K221" i="76"/>
  <c r="J221" i="76"/>
  <c r="K220" i="76"/>
  <c r="J220" i="76"/>
  <c r="K219" i="76"/>
  <c r="J219" i="76"/>
  <c r="K218" i="76"/>
  <c r="J218" i="76"/>
  <c r="K217" i="76"/>
  <c r="J217" i="76"/>
  <c r="K216" i="76"/>
  <c r="J216" i="76"/>
  <c r="K215" i="76"/>
  <c r="J215" i="76"/>
  <c r="K214" i="76"/>
  <c r="J214" i="76"/>
  <c r="K213" i="76"/>
  <c r="J213" i="76"/>
  <c r="K212" i="76"/>
  <c r="J212" i="76"/>
  <c r="K211" i="76"/>
  <c r="J211" i="76"/>
  <c r="K210" i="76"/>
  <c r="J210" i="76"/>
  <c r="K209" i="76"/>
  <c r="J209" i="76"/>
  <c r="K208" i="76"/>
  <c r="J208" i="76"/>
  <c r="K207" i="76"/>
  <c r="J207" i="76"/>
  <c r="K206" i="76"/>
  <c r="J206" i="76"/>
  <c r="K205" i="76"/>
  <c r="J205" i="76"/>
  <c r="K204" i="76"/>
  <c r="J204" i="76"/>
  <c r="K203" i="76"/>
  <c r="J203" i="76"/>
  <c r="K202" i="76"/>
  <c r="J202" i="76"/>
  <c r="K201" i="76"/>
  <c r="J201" i="76"/>
  <c r="K200" i="76"/>
  <c r="J200" i="76"/>
  <c r="K199" i="76"/>
  <c r="J199" i="76"/>
  <c r="K198" i="76"/>
  <c r="J198" i="76"/>
  <c r="K197" i="76"/>
  <c r="J197" i="76"/>
  <c r="K196" i="76"/>
  <c r="J196" i="76"/>
  <c r="K195" i="76"/>
  <c r="J195" i="76"/>
  <c r="K194" i="76"/>
  <c r="J194" i="76"/>
  <c r="K193" i="76"/>
  <c r="J193" i="76"/>
  <c r="K192" i="76"/>
  <c r="J192" i="76"/>
  <c r="K191" i="76"/>
  <c r="J191" i="76"/>
  <c r="K190" i="76"/>
  <c r="J190" i="76"/>
  <c r="K189" i="76"/>
  <c r="J189" i="76"/>
  <c r="K188" i="76"/>
  <c r="J188" i="76"/>
  <c r="K187" i="76"/>
  <c r="J187" i="76"/>
  <c r="K186" i="76"/>
  <c r="J186" i="76"/>
  <c r="K185" i="76"/>
  <c r="J185" i="76"/>
  <c r="K184" i="76"/>
  <c r="J184" i="76"/>
  <c r="K183" i="76"/>
  <c r="J183" i="76"/>
  <c r="K182" i="76"/>
  <c r="J182" i="76"/>
  <c r="K181" i="76"/>
  <c r="J181" i="76"/>
  <c r="K180" i="76"/>
  <c r="J180" i="76"/>
  <c r="K179" i="76"/>
  <c r="J179" i="76"/>
  <c r="K178" i="76"/>
  <c r="J178" i="76"/>
  <c r="K177" i="76"/>
  <c r="J177" i="76"/>
  <c r="K176" i="76"/>
  <c r="J176" i="76"/>
  <c r="K175" i="76"/>
  <c r="J175" i="76"/>
  <c r="K174" i="76"/>
  <c r="J174" i="76"/>
  <c r="K173" i="76"/>
  <c r="J173" i="76"/>
  <c r="K172" i="76"/>
  <c r="J172" i="76"/>
  <c r="K171" i="76"/>
  <c r="J171" i="76"/>
  <c r="K170" i="76"/>
  <c r="J170" i="76"/>
  <c r="K169" i="76"/>
  <c r="J169" i="76"/>
  <c r="K168" i="76"/>
  <c r="J168" i="76"/>
  <c r="K167" i="76"/>
  <c r="J167" i="76"/>
  <c r="K166" i="76"/>
  <c r="J166" i="76"/>
  <c r="K165" i="76"/>
  <c r="J165" i="76"/>
  <c r="K164" i="76"/>
  <c r="J164" i="76"/>
  <c r="K163" i="76"/>
  <c r="J163" i="76"/>
  <c r="K162" i="76"/>
  <c r="J162" i="76"/>
  <c r="K161" i="76"/>
  <c r="J161" i="76"/>
  <c r="K160" i="76"/>
  <c r="J160" i="76"/>
  <c r="K159" i="76"/>
  <c r="J159" i="76"/>
  <c r="K158" i="76"/>
  <c r="J158" i="76"/>
  <c r="K157" i="76"/>
  <c r="J157" i="76"/>
  <c r="K156" i="76"/>
  <c r="J156" i="76"/>
  <c r="K155" i="76"/>
  <c r="J155" i="76"/>
  <c r="K154" i="76"/>
  <c r="J154" i="76"/>
  <c r="K153" i="76"/>
  <c r="J153" i="76"/>
  <c r="K152" i="76"/>
  <c r="J152" i="76"/>
  <c r="K151" i="76"/>
  <c r="J151" i="76"/>
  <c r="K150" i="76"/>
  <c r="J150" i="76"/>
  <c r="K149" i="76"/>
  <c r="J149" i="76"/>
  <c r="K148" i="76"/>
  <c r="J148" i="76"/>
  <c r="K147" i="76"/>
  <c r="J147" i="76"/>
  <c r="K146" i="76"/>
  <c r="J146" i="76"/>
  <c r="K145" i="76"/>
  <c r="J145" i="76"/>
  <c r="K144" i="76"/>
  <c r="J144" i="76"/>
  <c r="K143" i="76"/>
  <c r="J143" i="76"/>
  <c r="K142" i="76"/>
  <c r="J142" i="76"/>
  <c r="K141" i="76"/>
  <c r="J141" i="76"/>
  <c r="K140" i="76"/>
  <c r="J140" i="76"/>
  <c r="K139" i="76"/>
  <c r="J139" i="76"/>
  <c r="K138" i="76"/>
  <c r="J138" i="76"/>
  <c r="K137" i="76"/>
  <c r="J137" i="76"/>
  <c r="K136" i="76"/>
  <c r="J136" i="76"/>
  <c r="K135" i="76"/>
  <c r="J135" i="76"/>
  <c r="K134" i="76"/>
  <c r="J134" i="76"/>
  <c r="K133" i="76"/>
  <c r="J133" i="76"/>
  <c r="K132" i="76"/>
  <c r="J132" i="76"/>
  <c r="K131" i="76"/>
  <c r="J131" i="76"/>
  <c r="K130" i="76"/>
  <c r="J130" i="76"/>
  <c r="K129" i="76"/>
  <c r="J129" i="76"/>
  <c r="K128" i="76"/>
  <c r="J128" i="76"/>
  <c r="K127" i="76"/>
  <c r="J127" i="76"/>
  <c r="K126" i="76"/>
  <c r="J126" i="76"/>
  <c r="K125" i="76"/>
  <c r="J125" i="76"/>
  <c r="K124" i="76"/>
  <c r="J124" i="76"/>
  <c r="K123" i="76"/>
  <c r="J123" i="76"/>
  <c r="K122" i="76"/>
  <c r="J122" i="76"/>
  <c r="K121" i="76"/>
  <c r="J121" i="76"/>
  <c r="K120" i="76"/>
  <c r="J120" i="76"/>
  <c r="K119" i="76"/>
  <c r="J119" i="76"/>
  <c r="K118" i="76"/>
  <c r="J118" i="76"/>
  <c r="K117" i="76"/>
  <c r="J117" i="76"/>
  <c r="K116" i="76"/>
  <c r="J116" i="76"/>
  <c r="K115" i="76"/>
  <c r="J115" i="76"/>
  <c r="K114" i="76"/>
  <c r="J114" i="76"/>
  <c r="K113" i="76"/>
  <c r="J113" i="76"/>
  <c r="K112" i="76"/>
  <c r="J112" i="76"/>
  <c r="K111" i="76"/>
  <c r="J111" i="76"/>
  <c r="K110" i="76"/>
  <c r="J110" i="76"/>
  <c r="K109" i="76"/>
  <c r="J109" i="76"/>
  <c r="K108" i="76"/>
  <c r="J108" i="76"/>
  <c r="K107" i="76"/>
  <c r="J107" i="76"/>
  <c r="K106" i="76"/>
  <c r="J106" i="76"/>
  <c r="K105" i="76"/>
  <c r="J105" i="76"/>
  <c r="K104" i="76"/>
  <c r="J104" i="76"/>
  <c r="K103" i="76"/>
  <c r="J103" i="76"/>
  <c r="K102" i="76"/>
  <c r="J102" i="76"/>
  <c r="K101" i="76"/>
  <c r="J101" i="76"/>
  <c r="K100" i="76"/>
  <c r="J100" i="76"/>
  <c r="K99" i="76"/>
  <c r="J99" i="76"/>
  <c r="K98" i="76"/>
  <c r="J98" i="76"/>
  <c r="K97" i="76"/>
  <c r="J97" i="76"/>
  <c r="K96" i="76"/>
  <c r="J96" i="76"/>
  <c r="K95" i="76"/>
  <c r="J95" i="76"/>
  <c r="K94" i="76"/>
  <c r="J94" i="76"/>
  <c r="K93" i="76"/>
  <c r="J93" i="76"/>
  <c r="K92" i="76"/>
  <c r="J92" i="76"/>
  <c r="K91" i="76"/>
  <c r="J91" i="76"/>
  <c r="K90" i="76"/>
  <c r="J90" i="76"/>
  <c r="K89" i="76"/>
  <c r="J89" i="76"/>
  <c r="K88" i="76"/>
  <c r="J88" i="76"/>
  <c r="K87" i="76"/>
  <c r="J87" i="76"/>
  <c r="K86" i="76"/>
  <c r="J86" i="76"/>
  <c r="K85" i="76"/>
  <c r="J85" i="76"/>
  <c r="K84" i="76"/>
  <c r="J84" i="76"/>
  <c r="K83" i="76"/>
  <c r="J83" i="76"/>
  <c r="K82" i="76"/>
  <c r="J82" i="76"/>
  <c r="K81" i="76"/>
  <c r="J81" i="76"/>
  <c r="K80" i="76"/>
  <c r="J80" i="76"/>
  <c r="K79" i="76"/>
  <c r="J79" i="76"/>
  <c r="K78" i="76"/>
  <c r="J78" i="76"/>
  <c r="K77" i="76"/>
  <c r="J77" i="76"/>
  <c r="K76" i="76"/>
  <c r="J76" i="76"/>
  <c r="K75" i="76"/>
  <c r="J75" i="76"/>
  <c r="K74" i="76"/>
  <c r="J74" i="76"/>
  <c r="K73" i="76"/>
  <c r="J73" i="76"/>
  <c r="K72" i="76"/>
  <c r="J72" i="76"/>
  <c r="K71" i="76"/>
  <c r="J71" i="76"/>
  <c r="K70" i="76"/>
  <c r="J70" i="76"/>
  <c r="K69" i="76"/>
  <c r="J69" i="76"/>
  <c r="K68" i="76"/>
  <c r="J68" i="76"/>
  <c r="K67" i="76"/>
  <c r="J67" i="76"/>
  <c r="K66" i="76"/>
  <c r="J66" i="76"/>
  <c r="K65" i="76"/>
  <c r="J65" i="76"/>
  <c r="K64" i="76"/>
  <c r="J64" i="76"/>
  <c r="K63" i="76"/>
  <c r="J63" i="76"/>
  <c r="K62" i="76"/>
  <c r="J62" i="76"/>
  <c r="K61" i="76"/>
  <c r="J61" i="76"/>
  <c r="K60" i="76"/>
  <c r="J60" i="76"/>
  <c r="K59" i="76"/>
  <c r="J59" i="76"/>
  <c r="K58" i="76"/>
  <c r="J58" i="76"/>
  <c r="K57" i="76"/>
  <c r="J57" i="76"/>
  <c r="K56" i="76"/>
  <c r="J56" i="76"/>
  <c r="K55" i="76"/>
  <c r="J55" i="76"/>
  <c r="K54" i="76"/>
  <c r="J54" i="76"/>
  <c r="K53" i="76"/>
  <c r="J53" i="76"/>
  <c r="K52" i="76"/>
  <c r="J52" i="76"/>
  <c r="K51" i="76"/>
  <c r="J51" i="76"/>
  <c r="K50" i="76"/>
  <c r="J50" i="76"/>
  <c r="K49" i="76"/>
  <c r="J49" i="76"/>
  <c r="K48" i="76"/>
  <c r="J48" i="76"/>
  <c r="K47" i="76"/>
  <c r="J47" i="76"/>
  <c r="K46" i="76"/>
  <c r="J46" i="76"/>
  <c r="K45" i="76"/>
  <c r="J45" i="76"/>
  <c r="K44" i="76"/>
  <c r="J44" i="76"/>
  <c r="K43" i="76"/>
  <c r="J43" i="76"/>
  <c r="K42" i="76"/>
  <c r="J42" i="76"/>
  <c r="K41" i="76"/>
  <c r="J41" i="76"/>
  <c r="K40" i="76"/>
  <c r="J40" i="76"/>
  <c r="K39" i="76"/>
  <c r="J39" i="76"/>
  <c r="K38" i="76"/>
  <c r="J38" i="76"/>
  <c r="K37" i="76"/>
  <c r="J37" i="76"/>
  <c r="K36" i="76"/>
  <c r="J36" i="76"/>
  <c r="K35" i="76"/>
  <c r="J35" i="76"/>
  <c r="K34" i="76"/>
  <c r="J34" i="76"/>
  <c r="K33" i="76"/>
  <c r="J33" i="76"/>
  <c r="K32" i="76"/>
  <c r="J32" i="76"/>
  <c r="K31" i="76"/>
  <c r="J31" i="76"/>
  <c r="K30" i="76"/>
  <c r="J30" i="76"/>
  <c r="K29" i="76"/>
  <c r="J29" i="76"/>
  <c r="K28" i="76"/>
  <c r="J28" i="76"/>
  <c r="K27" i="76"/>
  <c r="J27" i="76"/>
  <c r="K26" i="76"/>
  <c r="J26" i="76"/>
  <c r="K25" i="76"/>
  <c r="J25" i="76"/>
  <c r="K24" i="76"/>
  <c r="J24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L19" i="75"/>
  <c r="K19" i="75"/>
  <c r="L18" i="75"/>
  <c r="K18" i="75"/>
  <c r="L17" i="75"/>
  <c r="K17" i="75"/>
  <c r="L16" i="75"/>
  <c r="K16" i="75"/>
  <c r="L15" i="75"/>
  <c r="K15" i="75"/>
  <c r="L14" i="75"/>
  <c r="K14" i="75"/>
  <c r="L13" i="75"/>
  <c r="K13" i="75"/>
  <c r="L12" i="75"/>
  <c r="K12" i="75"/>
  <c r="L11" i="75"/>
  <c r="K11" i="75"/>
  <c r="L14" i="74"/>
  <c r="K14" i="74"/>
  <c r="L13" i="74"/>
  <c r="K13" i="74"/>
  <c r="L12" i="74"/>
  <c r="K12" i="74"/>
  <c r="L11" i="74"/>
  <c r="K11" i="74"/>
  <c r="K20" i="73"/>
  <c r="J20" i="73"/>
  <c r="K19" i="73"/>
  <c r="J19" i="73"/>
  <c r="K18" i="73"/>
  <c r="J18" i="73"/>
  <c r="K17" i="73"/>
  <c r="J17" i="73"/>
  <c r="K16" i="73"/>
  <c r="J16" i="73"/>
  <c r="K14" i="73"/>
  <c r="J14" i="73"/>
  <c r="K13" i="73"/>
  <c r="J13" i="73"/>
  <c r="K12" i="73"/>
  <c r="J12" i="73"/>
  <c r="K11" i="73"/>
  <c r="J11" i="73"/>
  <c r="M11" i="72"/>
  <c r="L11" i="72"/>
  <c r="S41" i="71"/>
  <c r="R41" i="71"/>
  <c r="S40" i="71"/>
  <c r="R40" i="71"/>
  <c r="S39" i="71"/>
  <c r="R39" i="71"/>
  <c r="S38" i="71"/>
  <c r="R38" i="71"/>
  <c r="S33" i="71"/>
  <c r="R33" i="71"/>
  <c r="S32" i="71"/>
  <c r="R32" i="71"/>
  <c r="S36" i="71"/>
  <c r="R36" i="71"/>
  <c r="S35" i="71"/>
  <c r="R35" i="71"/>
  <c r="S31" i="71"/>
  <c r="R31" i="71"/>
  <c r="S30" i="71"/>
  <c r="R30" i="71"/>
  <c r="S29" i="71"/>
  <c r="R29" i="71"/>
  <c r="S28" i="71"/>
  <c r="R28" i="71"/>
  <c r="S27" i="71"/>
  <c r="R27" i="71"/>
  <c r="S26" i="71"/>
  <c r="R26" i="71"/>
  <c r="S25" i="71"/>
  <c r="R25" i="71"/>
  <c r="S24" i="71"/>
  <c r="R24" i="71"/>
  <c r="S22" i="71"/>
  <c r="R22" i="71"/>
  <c r="S21" i="71"/>
  <c r="R21" i="71"/>
  <c r="S20" i="71"/>
  <c r="R20" i="71"/>
  <c r="S19" i="71"/>
  <c r="R19" i="71"/>
  <c r="S18" i="71"/>
  <c r="R18" i="71"/>
  <c r="S17" i="71"/>
  <c r="R17" i="71"/>
  <c r="S16" i="71"/>
  <c r="R16" i="71"/>
  <c r="S15" i="71"/>
  <c r="R15" i="71"/>
  <c r="S14" i="71"/>
  <c r="R14" i="71"/>
  <c r="S13" i="71"/>
  <c r="R13" i="71"/>
  <c r="S12" i="71"/>
  <c r="R12" i="71"/>
  <c r="S11" i="71"/>
  <c r="R11" i="71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0" i="69"/>
  <c r="O20" i="69"/>
  <c r="P19" i="69"/>
  <c r="O19" i="69"/>
  <c r="P18" i="69"/>
  <c r="O18" i="69"/>
  <c r="P17" i="69"/>
  <c r="O17" i="69"/>
  <c r="P16" i="69"/>
  <c r="O16" i="69"/>
  <c r="P15" i="69"/>
  <c r="O15" i="69"/>
  <c r="P14" i="69"/>
  <c r="O14" i="69"/>
  <c r="P12" i="69"/>
  <c r="O12" i="69"/>
  <c r="P11" i="69"/>
  <c r="O11" i="69"/>
  <c r="K16" i="67"/>
  <c r="J16" i="67"/>
  <c r="K15" i="67"/>
  <c r="J15" i="67"/>
  <c r="K14" i="67"/>
  <c r="J14" i="67"/>
  <c r="K13" i="67"/>
  <c r="J13" i="67"/>
  <c r="K12" i="67"/>
  <c r="J12" i="67"/>
  <c r="K11" i="67"/>
  <c r="J11" i="67"/>
  <c r="L23" i="66"/>
  <c r="K23" i="66"/>
  <c r="L22" i="66"/>
  <c r="K22" i="66"/>
  <c r="L21" i="66"/>
  <c r="K21" i="66"/>
  <c r="L20" i="66"/>
  <c r="K20" i="66"/>
  <c r="L19" i="66"/>
  <c r="K19" i="66"/>
  <c r="L17" i="66"/>
  <c r="K17" i="66"/>
  <c r="L16" i="66"/>
  <c r="K16" i="66"/>
  <c r="L15" i="66"/>
  <c r="K15" i="66"/>
  <c r="L14" i="66"/>
  <c r="K14" i="66"/>
  <c r="L13" i="66"/>
  <c r="K13" i="66"/>
  <c r="L12" i="66"/>
  <c r="K12" i="66"/>
  <c r="L11" i="66"/>
  <c r="K11" i="66"/>
  <c r="L20" i="65"/>
  <c r="K20" i="65"/>
  <c r="L19" i="65"/>
  <c r="K19" i="65"/>
  <c r="L18" i="65"/>
  <c r="K18" i="65"/>
  <c r="L17" i="65"/>
  <c r="K17" i="65"/>
  <c r="L15" i="65"/>
  <c r="K15" i="65"/>
  <c r="L14" i="65"/>
  <c r="K14" i="65"/>
  <c r="L13" i="65"/>
  <c r="K13" i="65"/>
  <c r="L12" i="65"/>
  <c r="K12" i="65"/>
  <c r="L11" i="65"/>
  <c r="K11" i="65"/>
  <c r="O16" i="64"/>
  <c r="N16" i="64"/>
  <c r="O15" i="64"/>
  <c r="N15" i="64"/>
  <c r="O14" i="64"/>
  <c r="N14" i="64"/>
  <c r="O13" i="64"/>
  <c r="N13" i="64"/>
  <c r="O12" i="64"/>
  <c r="N12" i="64"/>
  <c r="O11" i="64"/>
  <c r="N11" i="64"/>
  <c r="N73" i="63"/>
  <c r="M73" i="63"/>
  <c r="N72" i="63"/>
  <c r="M72" i="63"/>
  <c r="N71" i="63"/>
  <c r="M71" i="63"/>
  <c r="N70" i="63"/>
  <c r="M70" i="63"/>
  <c r="N69" i="63"/>
  <c r="M69" i="63"/>
  <c r="N68" i="63"/>
  <c r="M68" i="63"/>
  <c r="N67" i="63"/>
  <c r="M67" i="63"/>
  <c r="N66" i="63"/>
  <c r="M66" i="63"/>
  <c r="N65" i="63"/>
  <c r="M65" i="63"/>
  <c r="N64" i="63"/>
  <c r="M64" i="63"/>
  <c r="N63" i="63"/>
  <c r="M63" i="63"/>
  <c r="N62" i="63"/>
  <c r="M62" i="63"/>
  <c r="N61" i="63"/>
  <c r="M61" i="63"/>
  <c r="N60" i="63"/>
  <c r="M60" i="63"/>
  <c r="N59" i="63"/>
  <c r="M59" i="63"/>
  <c r="N58" i="63"/>
  <c r="M58" i="63"/>
  <c r="N57" i="63"/>
  <c r="M57" i="63"/>
  <c r="N56" i="63"/>
  <c r="M56" i="63"/>
  <c r="N55" i="63"/>
  <c r="M55" i="63"/>
  <c r="N54" i="63"/>
  <c r="M54" i="63"/>
  <c r="N53" i="63"/>
  <c r="M53" i="63"/>
  <c r="N52" i="63"/>
  <c r="M52" i="63"/>
  <c r="N51" i="63"/>
  <c r="M51" i="63"/>
  <c r="N50" i="63"/>
  <c r="M50" i="63"/>
  <c r="N49" i="63"/>
  <c r="M49" i="63"/>
  <c r="N48" i="63"/>
  <c r="M48" i="63"/>
  <c r="N47" i="63"/>
  <c r="M47" i="63"/>
  <c r="N46" i="63"/>
  <c r="M46" i="63"/>
  <c r="N45" i="63"/>
  <c r="M45" i="63"/>
  <c r="N44" i="63"/>
  <c r="M44" i="63"/>
  <c r="N43" i="63"/>
  <c r="M43" i="63"/>
  <c r="N42" i="63"/>
  <c r="M42" i="63"/>
  <c r="N41" i="63"/>
  <c r="M41" i="63"/>
  <c r="N40" i="63"/>
  <c r="M40" i="63"/>
  <c r="N39" i="63"/>
  <c r="M39" i="63"/>
  <c r="N38" i="63"/>
  <c r="M38" i="63"/>
  <c r="N37" i="63"/>
  <c r="M37" i="63"/>
  <c r="N36" i="63"/>
  <c r="M36" i="63"/>
  <c r="N35" i="63"/>
  <c r="M35" i="63"/>
  <c r="N34" i="63"/>
  <c r="M34" i="63"/>
  <c r="N32" i="63"/>
  <c r="M32" i="63"/>
  <c r="N31" i="63"/>
  <c r="M31" i="63"/>
  <c r="N30" i="63"/>
  <c r="M30" i="63"/>
  <c r="N29" i="63"/>
  <c r="M29" i="63"/>
  <c r="N28" i="63"/>
  <c r="M28" i="63"/>
  <c r="N26" i="63"/>
  <c r="M26" i="63"/>
  <c r="N25" i="63"/>
  <c r="M25" i="63"/>
  <c r="N24" i="63"/>
  <c r="M24" i="63"/>
  <c r="N23" i="63"/>
  <c r="M23" i="63"/>
  <c r="N22" i="63"/>
  <c r="M22" i="63"/>
  <c r="N21" i="63"/>
  <c r="M21" i="63"/>
  <c r="N20" i="63"/>
  <c r="M20" i="63"/>
  <c r="N19" i="63"/>
  <c r="M19" i="63"/>
  <c r="N18" i="63"/>
  <c r="M18" i="63"/>
  <c r="N17" i="63"/>
  <c r="M17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O268" i="62"/>
  <c r="N268" i="62"/>
  <c r="O267" i="62"/>
  <c r="N267" i="62"/>
  <c r="O265" i="62"/>
  <c r="N265" i="62"/>
  <c r="O264" i="62"/>
  <c r="N264" i="62"/>
  <c r="O263" i="62"/>
  <c r="N263" i="62"/>
  <c r="O262" i="62"/>
  <c r="N262" i="62"/>
  <c r="O261" i="62"/>
  <c r="N261" i="62"/>
  <c r="O260" i="62"/>
  <c r="N260" i="62"/>
  <c r="O259" i="62"/>
  <c r="N259" i="62"/>
  <c r="O258" i="62"/>
  <c r="N258" i="62"/>
  <c r="O257" i="62"/>
  <c r="N257" i="62"/>
  <c r="O256" i="62"/>
  <c r="N256" i="62"/>
  <c r="O254" i="62"/>
  <c r="N254" i="62"/>
  <c r="O253" i="62"/>
  <c r="N253" i="62"/>
  <c r="O252" i="62"/>
  <c r="N252" i="62"/>
  <c r="O251" i="62"/>
  <c r="N251" i="62"/>
  <c r="O250" i="62"/>
  <c r="N250" i="62"/>
  <c r="O249" i="62"/>
  <c r="N249" i="62"/>
  <c r="O248" i="62"/>
  <c r="N248" i="62"/>
  <c r="O247" i="62"/>
  <c r="N247" i="62"/>
  <c r="O246" i="62"/>
  <c r="N246" i="62"/>
  <c r="O245" i="62"/>
  <c r="N245" i="62"/>
  <c r="O244" i="62"/>
  <c r="N244" i="62"/>
  <c r="O243" i="62"/>
  <c r="N243" i="62"/>
  <c r="O241" i="62"/>
  <c r="N241" i="62"/>
  <c r="O240" i="62"/>
  <c r="N240" i="62"/>
  <c r="O239" i="62"/>
  <c r="N239" i="62"/>
  <c r="O238" i="62"/>
  <c r="N238" i="62"/>
  <c r="O237" i="62"/>
  <c r="N237" i="62"/>
  <c r="O236" i="62"/>
  <c r="N236" i="62"/>
  <c r="O235" i="62"/>
  <c r="N235" i="62"/>
  <c r="O234" i="62"/>
  <c r="N234" i="62"/>
  <c r="O233" i="62"/>
  <c r="N233" i="62"/>
  <c r="O232" i="62"/>
  <c r="N232" i="62"/>
  <c r="O231" i="62"/>
  <c r="N231" i="62"/>
  <c r="O230" i="62"/>
  <c r="N230" i="62"/>
  <c r="O229" i="62"/>
  <c r="N229" i="62"/>
  <c r="O228" i="62"/>
  <c r="N228" i="62"/>
  <c r="O227" i="62"/>
  <c r="N227" i="62"/>
  <c r="O226" i="62"/>
  <c r="N226" i="62"/>
  <c r="O225" i="62"/>
  <c r="N225" i="62"/>
  <c r="O224" i="62"/>
  <c r="N224" i="62"/>
  <c r="O223" i="62"/>
  <c r="N223" i="62"/>
  <c r="O222" i="62"/>
  <c r="N222" i="62"/>
  <c r="O221" i="62"/>
  <c r="N221" i="62"/>
  <c r="O220" i="62"/>
  <c r="N220" i="62"/>
  <c r="O218" i="62"/>
  <c r="N218" i="62"/>
  <c r="O217" i="62"/>
  <c r="N217" i="62"/>
  <c r="O266" i="62"/>
  <c r="N266" i="62"/>
  <c r="O216" i="62"/>
  <c r="N216" i="62"/>
  <c r="O215" i="62"/>
  <c r="N215" i="62"/>
  <c r="O214" i="62"/>
  <c r="N214" i="62"/>
  <c r="O213" i="62"/>
  <c r="N213" i="62"/>
  <c r="O212" i="62"/>
  <c r="N212" i="62"/>
  <c r="O211" i="62"/>
  <c r="N211" i="62"/>
  <c r="O210" i="62"/>
  <c r="N210" i="62"/>
  <c r="O209" i="62"/>
  <c r="N209" i="62"/>
  <c r="O208" i="62"/>
  <c r="N208" i="62"/>
  <c r="O207" i="62"/>
  <c r="N207" i="62"/>
  <c r="O255" i="62"/>
  <c r="N255" i="62"/>
  <c r="O206" i="62"/>
  <c r="N206" i="62"/>
  <c r="O205" i="62"/>
  <c r="N205" i="62"/>
  <c r="O204" i="62"/>
  <c r="N204" i="62"/>
  <c r="O203" i="62"/>
  <c r="N203" i="62"/>
  <c r="O202" i="62"/>
  <c r="N202" i="62"/>
  <c r="O201" i="62"/>
  <c r="N201" i="62"/>
  <c r="O200" i="62"/>
  <c r="N200" i="62"/>
  <c r="O199" i="62"/>
  <c r="N199" i="62"/>
  <c r="O198" i="62"/>
  <c r="N198" i="62"/>
  <c r="O197" i="62"/>
  <c r="N197" i="62"/>
  <c r="O196" i="62"/>
  <c r="N196" i="62"/>
  <c r="O242" i="62"/>
  <c r="N242" i="62"/>
  <c r="O195" i="62"/>
  <c r="N195" i="62"/>
  <c r="O194" i="62"/>
  <c r="N194" i="62"/>
  <c r="O193" i="62"/>
  <c r="N193" i="62"/>
  <c r="O192" i="62"/>
  <c r="N192" i="62"/>
  <c r="O191" i="62"/>
  <c r="N191" i="62"/>
  <c r="O190" i="62"/>
  <c r="N190" i="62"/>
  <c r="O189" i="62"/>
  <c r="N189" i="62"/>
  <c r="O188" i="62"/>
  <c r="N188" i="62"/>
  <c r="O186" i="62"/>
  <c r="N186" i="62"/>
  <c r="O185" i="62"/>
  <c r="N185" i="62"/>
  <c r="O184" i="62"/>
  <c r="N184" i="62"/>
  <c r="O183" i="62"/>
  <c r="N183" i="62"/>
  <c r="O182" i="62"/>
  <c r="N182" i="62"/>
  <c r="O181" i="62"/>
  <c r="N181" i="62"/>
  <c r="O180" i="62"/>
  <c r="N180" i="62"/>
  <c r="O179" i="62"/>
  <c r="N179" i="62"/>
  <c r="O178" i="62"/>
  <c r="N178" i="62"/>
  <c r="O177" i="62"/>
  <c r="N177" i="62"/>
  <c r="O176" i="62"/>
  <c r="N176" i="62"/>
  <c r="O175" i="62"/>
  <c r="N175" i="62"/>
  <c r="O174" i="62"/>
  <c r="N174" i="62"/>
  <c r="O173" i="62"/>
  <c r="N173" i="62"/>
  <c r="O172" i="62"/>
  <c r="N172" i="62"/>
  <c r="O171" i="62"/>
  <c r="N171" i="62"/>
  <c r="O170" i="62"/>
  <c r="N170" i="62"/>
  <c r="O169" i="62"/>
  <c r="N169" i="62"/>
  <c r="O168" i="62"/>
  <c r="N168" i="62"/>
  <c r="O167" i="62"/>
  <c r="N167" i="62"/>
  <c r="O166" i="62"/>
  <c r="N166" i="62"/>
  <c r="O165" i="62"/>
  <c r="N165" i="62"/>
  <c r="O164" i="62"/>
  <c r="N164" i="62"/>
  <c r="O163" i="62"/>
  <c r="N163" i="62"/>
  <c r="O162" i="62"/>
  <c r="N162" i="62"/>
  <c r="O161" i="62"/>
  <c r="N161" i="62"/>
  <c r="O160" i="62"/>
  <c r="N160" i="62"/>
  <c r="O159" i="62"/>
  <c r="N159" i="62"/>
  <c r="O158" i="62"/>
  <c r="N158" i="62"/>
  <c r="O157" i="62"/>
  <c r="N157" i="62"/>
  <c r="O156" i="62"/>
  <c r="N156" i="62"/>
  <c r="O155" i="62"/>
  <c r="N155" i="62"/>
  <c r="O154" i="62"/>
  <c r="N154" i="62"/>
  <c r="O153" i="62"/>
  <c r="N153" i="62"/>
  <c r="O152" i="62"/>
  <c r="N152" i="62"/>
  <c r="O151" i="62"/>
  <c r="N151" i="62"/>
  <c r="O150" i="62"/>
  <c r="N150" i="62"/>
  <c r="O149" i="62"/>
  <c r="N149" i="62"/>
  <c r="O148" i="62"/>
  <c r="N148" i="62"/>
  <c r="O147" i="62"/>
  <c r="N147" i="62"/>
  <c r="O146" i="62"/>
  <c r="N146" i="62"/>
  <c r="O145" i="62"/>
  <c r="N145" i="62"/>
  <c r="O144" i="62"/>
  <c r="N144" i="62"/>
  <c r="O143" i="62"/>
  <c r="N143" i="62"/>
  <c r="O142" i="62"/>
  <c r="N142" i="62"/>
  <c r="O141" i="62"/>
  <c r="N141" i="62"/>
  <c r="O140" i="62"/>
  <c r="N140" i="62"/>
  <c r="O139" i="62"/>
  <c r="N139" i="62"/>
  <c r="O138" i="62"/>
  <c r="N138" i="62"/>
  <c r="O137" i="62"/>
  <c r="N137" i="62"/>
  <c r="O136" i="62"/>
  <c r="N136" i="62"/>
  <c r="O135" i="62"/>
  <c r="N135" i="62"/>
  <c r="O134" i="62"/>
  <c r="N134" i="62"/>
  <c r="O133" i="62"/>
  <c r="N133" i="62"/>
  <c r="O132" i="62"/>
  <c r="N132" i="62"/>
  <c r="O131" i="62"/>
  <c r="N131" i="62"/>
  <c r="O130" i="62"/>
  <c r="N130" i="62"/>
  <c r="O129" i="62"/>
  <c r="N129" i="62"/>
  <c r="O128" i="62"/>
  <c r="N128" i="62"/>
  <c r="O127" i="62"/>
  <c r="N127" i="62"/>
  <c r="O126" i="62"/>
  <c r="N126" i="62"/>
  <c r="O125" i="62"/>
  <c r="N125" i="62"/>
  <c r="O124" i="62"/>
  <c r="N124" i="62"/>
  <c r="O123" i="62"/>
  <c r="N123" i="62"/>
  <c r="O122" i="62"/>
  <c r="N122" i="62"/>
  <c r="O121" i="62"/>
  <c r="N121" i="62"/>
  <c r="O120" i="62"/>
  <c r="N120" i="62"/>
  <c r="O119" i="62"/>
  <c r="N119" i="62"/>
  <c r="O118" i="62"/>
  <c r="N118" i="62"/>
  <c r="O116" i="62"/>
  <c r="N116" i="62"/>
  <c r="O115" i="62"/>
  <c r="N115" i="62"/>
  <c r="O114" i="62"/>
  <c r="N114" i="62"/>
  <c r="O113" i="62"/>
  <c r="N113" i="62"/>
  <c r="O112" i="62"/>
  <c r="N112" i="62"/>
  <c r="O111" i="62"/>
  <c r="N111" i="62"/>
  <c r="O110" i="62"/>
  <c r="N110" i="62"/>
  <c r="O109" i="62"/>
  <c r="N109" i="62"/>
  <c r="O108" i="62"/>
  <c r="N108" i="62"/>
  <c r="O107" i="62"/>
  <c r="N107" i="62"/>
  <c r="O106" i="62"/>
  <c r="N106" i="62"/>
  <c r="O105" i="62"/>
  <c r="N105" i="62"/>
  <c r="O104" i="62"/>
  <c r="N104" i="62"/>
  <c r="O103" i="62"/>
  <c r="N103" i="62"/>
  <c r="O102" i="62"/>
  <c r="N102" i="62"/>
  <c r="O101" i="62"/>
  <c r="N101" i="62"/>
  <c r="O100" i="62"/>
  <c r="N100" i="62"/>
  <c r="O99" i="62"/>
  <c r="N99" i="62"/>
  <c r="O98" i="62"/>
  <c r="N98" i="62"/>
  <c r="O97" i="62"/>
  <c r="N97" i="62"/>
  <c r="O96" i="62"/>
  <c r="N96" i="62"/>
  <c r="O95" i="62"/>
  <c r="N95" i="62"/>
  <c r="O94" i="62"/>
  <c r="N94" i="62"/>
  <c r="O93" i="62"/>
  <c r="N93" i="62"/>
  <c r="O92" i="62"/>
  <c r="N92" i="62"/>
  <c r="O91" i="62"/>
  <c r="N91" i="62"/>
  <c r="O90" i="62"/>
  <c r="N90" i="62"/>
  <c r="O89" i="62"/>
  <c r="N89" i="62"/>
  <c r="O88" i="62"/>
  <c r="N88" i="62"/>
  <c r="O87" i="62"/>
  <c r="N87" i="62"/>
  <c r="O86" i="62"/>
  <c r="N86" i="62"/>
  <c r="O85" i="62"/>
  <c r="N85" i="62"/>
  <c r="O84" i="62"/>
  <c r="N84" i="62"/>
  <c r="O83" i="62"/>
  <c r="N83" i="62"/>
  <c r="O82" i="62"/>
  <c r="N82" i="62"/>
  <c r="O81" i="62"/>
  <c r="N81" i="62"/>
  <c r="O80" i="62"/>
  <c r="N80" i="62"/>
  <c r="O79" i="62"/>
  <c r="N79" i="62"/>
  <c r="O78" i="62"/>
  <c r="N78" i="62"/>
  <c r="O77" i="62"/>
  <c r="N77" i="62"/>
  <c r="O76" i="62"/>
  <c r="N76" i="62"/>
  <c r="O75" i="62"/>
  <c r="N75" i="62"/>
  <c r="O74" i="62"/>
  <c r="N74" i="62"/>
  <c r="O73" i="62"/>
  <c r="N73" i="62"/>
  <c r="O72" i="62"/>
  <c r="N72" i="62"/>
  <c r="O71" i="62"/>
  <c r="N71" i="62"/>
  <c r="O70" i="62"/>
  <c r="N70" i="62"/>
  <c r="O69" i="62"/>
  <c r="N69" i="62"/>
  <c r="O68" i="62"/>
  <c r="N68" i="62"/>
  <c r="O67" i="62"/>
  <c r="N67" i="62"/>
  <c r="O66" i="62"/>
  <c r="N66" i="62"/>
  <c r="O65" i="62"/>
  <c r="N65" i="62"/>
  <c r="O64" i="62"/>
  <c r="N64" i="62"/>
  <c r="O63" i="62"/>
  <c r="N63" i="62"/>
  <c r="O62" i="62"/>
  <c r="N62" i="62"/>
  <c r="O61" i="62"/>
  <c r="N61" i="62"/>
  <c r="O60" i="62"/>
  <c r="N60" i="62"/>
  <c r="O59" i="62"/>
  <c r="N59" i="62"/>
  <c r="O58" i="62"/>
  <c r="N58" i="62"/>
  <c r="O57" i="62"/>
  <c r="N57" i="62"/>
  <c r="O56" i="62"/>
  <c r="N56" i="62"/>
  <c r="O55" i="62"/>
  <c r="N55" i="62"/>
  <c r="O54" i="62"/>
  <c r="N54" i="62"/>
  <c r="O53" i="62"/>
  <c r="N53" i="62"/>
  <c r="O52" i="62"/>
  <c r="N52" i="62"/>
  <c r="O51" i="62"/>
  <c r="N51" i="62"/>
  <c r="O50" i="62"/>
  <c r="N50" i="62"/>
  <c r="O49" i="62"/>
  <c r="N49" i="62"/>
  <c r="O47" i="62"/>
  <c r="N47" i="62"/>
  <c r="O46" i="62"/>
  <c r="N46" i="62"/>
  <c r="O45" i="62"/>
  <c r="N45" i="62"/>
  <c r="O44" i="62"/>
  <c r="N44" i="62"/>
  <c r="O43" i="62"/>
  <c r="N43" i="62"/>
  <c r="O42" i="62"/>
  <c r="N42" i="62"/>
  <c r="O41" i="62"/>
  <c r="N41" i="62"/>
  <c r="O40" i="62"/>
  <c r="N40" i="62"/>
  <c r="O39" i="62"/>
  <c r="N39" i="62"/>
  <c r="O38" i="62"/>
  <c r="N38" i="62"/>
  <c r="O37" i="62"/>
  <c r="N37" i="62"/>
  <c r="O36" i="62"/>
  <c r="N36" i="62"/>
  <c r="O35" i="62"/>
  <c r="N35" i="62"/>
  <c r="O34" i="62"/>
  <c r="N34" i="62"/>
  <c r="O33" i="62"/>
  <c r="N33" i="62"/>
  <c r="O32" i="62"/>
  <c r="N32" i="62"/>
  <c r="O31" i="62"/>
  <c r="N31" i="62"/>
  <c r="O30" i="62"/>
  <c r="N30" i="62"/>
  <c r="O29" i="62"/>
  <c r="N29" i="62"/>
  <c r="O28" i="62"/>
  <c r="N28" i="62"/>
  <c r="O27" i="62"/>
  <c r="N27" i="62"/>
  <c r="O26" i="62"/>
  <c r="N26" i="62"/>
  <c r="O25" i="62"/>
  <c r="N25" i="62"/>
  <c r="O24" i="62"/>
  <c r="N24" i="62"/>
  <c r="O23" i="62"/>
  <c r="N23" i="62"/>
  <c r="O22" i="62"/>
  <c r="N22" i="62"/>
  <c r="O21" i="62"/>
  <c r="N21" i="62"/>
  <c r="O20" i="62"/>
  <c r="N20" i="62"/>
  <c r="O19" i="62"/>
  <c r="N19" i="62"/>
  <c r="O18" i="62"/>
  <c r="N18" i="62"/>
  <c r="O17" i="62"/>
  <c r="N17" i="62"/>
  <c r="O16" i="62"/>
  <c r="N16" i="62"/>
  <c r="O15" i="62"/>
  <c r="N15" i="62"/>
  <c r="O14" i="62"/>
  <c r="N14" i="62"/>
  <c r="O13" i="62"/>
  <c r="N13" i="62"/>
  <c r="O12" i="62"/>
  <c r="N12" i="62"/>
  <c r="O11" i="62"/>
  <c r="N11" i="62"/>
  <c r="U256" i="61"/>
  <c r="T256" i="61"/>
  <c r="U255" i="61"/>
  <c r="T255" i="61"/>
  <c r="U254" i="61"/>
  <c r="T254" i="61"/>
  <c r="U253" i="61"/>
  <c r="T253" i="61"/>
  <c r="U252" i="61"/>
  <c r="T252" i="61"/>
  <c r="U250" i="61"/>
  <c r="T250" i="61"/>
  <c r="U249" i="61"/>
  <c r="T249" i="61"/>
  <c r="U248" i="61"/>
  <c r="T248" i="61"/>
  <c r="U247" i="61"/>
  <c r="T247" i="61"/>
  <c r="U246" i="61"/>
  <c r="T246" i="61"/>
  <c r="U245" i="61"/>
  <c r="T245" i="61"/>
  <c r="U244" i="61"/>
  <c r="T244" i="61"/>
  <c r="U243" i="61"/>
  <c r="T243" i="61"/>
  <c r="U242" i="61"/>
  <c r="T242" i="61"/>
  <c r="U241" i="61"/>
  <c r="T241" i="61"/>
  <c r="U240" i="61"/>
  <c r="T240" i="61"/>
  <c r="U239" i="61"/>
  <c r="T239" i="61"/>
  <c r="U238" i="61"/>
  <c r="T238" i="61"/>
  <c r="U237" i="61"/>
  <c r="T237" i="61"/>
  <c r="U236" i="61"/>
  <c r="T236" i="61"/>
  <c r="U235" i="61"/>
  <c r="T235" i="61"/>
  <c r="U234" i="61"/>
  <c r="T234" i="61"/>
  <c r="U233" i="61"/>
  <c r="T233" i="61"/>
  <c r="U232" i="61"/>
  <c r="T232" i="61"/>
  <c r="U231" i="61"/>
  <c r="T231" i="61"/>
  <c r="U230" i="61"/>
  <c r="T230" i="61"/>
  <c r="U229" i="61"/>
  <c r="T229" i="61"/>
  <c r="U228" i="61"/>
  <c r="T228" i="61"/>
  <c r="U227" i="61"/>
  <c r="T227" i="61"/>
  <c r="U226" i="61"/>
  <c r="T226" i="61"/>
  <c r="U225" i="61"/>
  <c r="T225" i="61"/>
  <c r="U224" i="61"/>
  <c r="T224" i="61"/>
  <c r="U223" i="61"/>
  <c r="T223" i="61"/>
  <c r="U222" i="61"/>
  <c r="T222" i="61"/>
  <c r="U221" i="61"/>
  <c r="T221" i="61"/>
  <c r="U220" i="61"/>
  <c r="T220" i="61"/>
  <c r="U219" i="61"/>
  <c r="T219" i="61"/>
  <c r="U218" i="61"/>
  <c r="T218" i="61"/>
  <c r="U217" i="61"/>
  <c r="T217" i="61"/>
  <c r="U216" i="61"/>
  <c r="T216" i="61"/>
  <c r="U215" i="61"/>
  <c r="T215" i="61"/>
  <c r="U214" i="61"/>
  <c r="T214" i="61"/>
  <c r="U213" i="61"/>
  <c r="T213" i="61"/>
  <c r="U212" i="61"/>
  <c r="T212" i="61"/>
  <c r="U211" i="61"/>
  <c r="T211" i="61"/>
  <c r="U210" i="61"/>
  <c r="T210" i="61"/>
  <c r="U209" i="61"/>
  <c r="T209" i="61"/>
  <c r="U208" i="61"/>
  <c r="T208" i="61"/>
  <c r="U207" i="61"/>
  <c r="T207" i="61"/>
  <c r="U206" i="61"/>
  <c r="T206" i="61"/>
  <c r="U205" i="61"/>
  <c r="T205" i="61"/>
  <c r="U204" i="61"/>
  <c r="T204" i="61"/>
  <c r="U203" i="61"/>
  <c r="T203" i="61"/>
  <c r="U202" i="61"/>
  <c r="T202" i="61"/>
  <c r="U201" i="61"/>
  <c r="T201" i="61"/>
  <c r="U200" i="61"/>
  <c r="T200" i="61"/>
  <c r="U199" i="61"/>
  <c r="T199" i="61"/>
  <c r="U198" i="61"/>
  <c r="T198" i="61"/>
  <c r="U197" i="61"/>
  <c r="T197" i="61"/>
  <c r="U196" i="61"/>
  <c r="T196" i="61"/>
  <c r="U195" i="61"/>
  <c r="T195" i="61"/>
  <c r="U194" i="61"/>
  <c r="T194" i="61"/>
  <c r="U193" i="61"/>
  <c r="T193" i="61"/>
  <c r="U192" i="61"/>
  <c r="T192" i="61"/>
  <c r="U191" i="61"/>
  <c r="T191" i="61"/>
  <c r="U190" i="61"/>
  <c r="T190" i="61"/>
  <c r="U189" i="61"/>
  <c r="T189" i="61"/>
  <c r="U188" i="61"/>
  <c r="T188" i="61"/>
  <c r="U187" i="61"/>
  <c r="T187" i="61"/>
  <c r="U186" i="61"/>
  <c r="T186" i="61"/>
  <c r="U185" i="61"/>
  <c r="T185" i="61"/>
  <c r="U184" i="61"/>
  <c r="T184" i="61"/>
  <c r="U183" i="61"/>
  <c r="T183" i="61"/>
  <c r="U182" i="61"/>
  <c r="T182" i="61"/>
  <c r="U181" i="61"/>
  <c r="T181" i="61"/>
  <c r="U180" i="61"/>
  <c r="T180" i="61"/>
  <c r="U179" i="61"/>
  <c r="T179" i="61"/>
  <c r="U178" i="61"/>
  <c r="T178" i="61"/>
  <c r="U177" i="61"/>
  <c r="T177" i="61"/>
  <c r="U176" i="61"/>
  <c r="T176" i="61"/>
  <c r="U175" i="61"/>
  <c r="T175" i="61"/>
  <c r="U174" i="61"/>
  <c r="T174" i="61"/>
  <c r="U173" i="61"/>
  <c r="T173" i="61"/>
  <c r="U172" i="61"/>
  <c r="T172" i="61"/>
  <c r="U171" i="61"/>
  <c r="T171" i="61"/>
  <c r="U170" i="61"/>
  <c r="T170" i="61"/>
  <c r="U169" i="61"/>
  <c r="T169" i="61"/>
  <c r="U168" i="61"/>
  <c r="T168" i="61"/>
  <c r="U166" i="61"/>
  <c r="T166" i="61"/>
  <c r="U165" i="61"/>
  <c r="T165" i="61"/>
  <c r="U164" i="61"/>
  <c r="T164" i="61"/>
  <c r="U163" i="61"/>
  <c r="T163" i="61"/>
  <c r="U162" i="61"/>
  <c r="T162" i="61"/>
  <c r="U161" i="61"/>
  <c r="T161" i="61"/>
  <c r="U160" i="61"/>
  <c r="T160" i="61"/>
  <c r="U159" i="61"/>
  <c r="T159" i="61"/>
  <c r="U158" i="61"/>
  <c r="T158" i="61"/>
  <c r="U157" i="61"/>
  <c r="T157" i="61"/>
  <c r="U156" i="61"/>
  <c r="T156" i="61"/>
  <c r="U155" i="61"/>
  <c r="T155" i="61"/>
  <c r="U154" i="61"/>
  <c r="T154" i="61"/>
  <c r="U153" i="61"/>
  <c r="T153" i="61"/>
  <c r="U152" i="61"/>
  <c r="T152" i="61"/>
  <c r="U151" i="61"/>
  <c r="T151" i="61"/>
  <c r="U150" i="61"/>
  <c r="T150" i="61"/>
  <c r="U149" i="61"/>
  <c r="T149" i="61"/>
  <c r="U148" i="61"/>
  <c r="T148" i="61"/>
  <c r="U147" i="61"/>
  <c r="T147" i="61"/>
  <c r="U146" i="61"/>
  <c r="T146" i="61"/>
  <c r="U145" i="61"/>
  <c r="T145" i="61"/>
  <c r="U144" i="61"/>
  <c r="T144" i="61"/>
  <c r="U143" i="61"/>
  <c r="T143" i="61"/>
  <c r="U142" i="61"/>
  <c r="T142" i="61"/>
  <c r="U141" i="61"/>
  <c r="T141" i="61"/>
  <c r="U140" i="61"/>
  <c r="T140" i="61"/>
  <c r="U139" i="61"/>
  <c r="T139" i="61"/>
  <c r="U138" i="61"/>
  <c r="T138" i="61"/>
  <c r="U137" i="61"/>
  <c r="T137" i="61"/>
  <c r="U136" i="61"/>
  <c r="T136" i="61"/>
  <c r="U135" i="61"/>
  <c r="T135" i="61"/>
  <c r="U134" i="61"/>
  <c r="T134" i="61"/>
  <c r="U133" i="61"/>
  <c r="T133" i="61"/>
  <c r="U132" i="61"/>
  <c r="T132" i="61"/>
  <c r="U131" i="61"/>
  <c r="T131" i="61"/>
  <c r="U130" i="61"/>
  <c r="T130" i="61"/>
  <c r="U129" i="61"/>
  <c r="T129" i="61"/>
  <c r="U128" i="61"/>
  <c r="T128" i="61"/>
  <c r="U127" i="61"/>
  <c r="T127" i="61"/>
  <c r="U126" i="61"/>
  <c r="T126" i="61"/>
  <c r="U125" i="61"/>
  <c r="T125" i="61"/>
  <c r="U124" i="61"/>
  <c r="T124" i="61"/>
  <c r="U123" i="61"/>
  <c r="T123" i="61"/>
  <c r="U122" i="61"/>
  <c r="T122" i="61"/>
  <c r="U121" i="61"/>
  <c r="T121" i="61"/>
  <c r="U120" i="61"/>
  <c r="T120" i="61"/>
  <c r="U119" i="61"/>
  <c r="T119" i="61"/>
  <c r="U118" i="61"/>
  <c r="T118" i="61"/>
  <c r="U117" i="61"/>
  <c r="T117" i="61"/>
  <c r="U116" i="61"/>
  <c r="T116" i="61"/>
  <c r="U115" i="61"/>
  <c r="T115" i="61"/>
  <c r="U114" i="61"/>
  <c r="T114" i="61"/>
  <c r="U113" i="61"/>
  <c r="T113" i="61"/>
  <c r="U112" i="61"/>
  <c r="T112" i="61"/>
  <c r="U111" i="61"/>
  <c r="T111" i="61"/>
  <c r="U110" i="61"/>
  <c r="T110" i="61"/>
  <c r="U109" i="61"/>
  <c r="T109" i="61"/>
  <c r="U108" i="61"/>
  <c r="T108" i="61"/>
  <c r="U107" i="61"/>
  <c r="T107" i="61"/>
  <c r="U106" i="61"/>
  <c r="T106" i="61"/>
  <c r="U105" i="61"/>
  <c r="T105" i="61"/>
  <c r="U104" i="61"/>
  <c r="T104" i="61"/>
  <c r="U103" i="61"/>
  <c r="T103" i="61"/>
  <c r="U102" i="61"/>
  <c r="T102" i="61"/>
  <c r="U101" i="61"/>
  <c r="T101" i="61"/>
  <c r="U100" i="61"/>
  <c r="T100" i="61"/>
  <c r="U99" i="61"/>
  <c r="T99" i="61"/>
  <c r="U98" i="61"/>
  <c r="T98" i="61"/>
  <c r="U97" i="61"/>
  <c r="T97" i="61"/>
  <c r="U96" i="61"/>
  <c r="T96" i="61"/>
  <c r="U95" i="61"/>
  <c r="T95" i="61"/>
  <c r="U94" i="61"/>
  <c r="T94" i="61"/>
  <c r="U93" i="61"/>
  <c r="T93" i="61"/>
  <c r="U92" i="61"/>
  <c r="T92" i="61"/>
  <c r="U91" i="61"/>
  <c r="T91" i="61"/>
  <c r="U90" i="61"/>
  <c r="T90" i="61"/>
  <c r="U89" i="61"/>
  <c r="T89" i="61"/>
  <c r="U88" i="61"/>
  <c r="T88" i="61"/>
  <c r="U87" i="61"/>
  <c r="T87" i="61"/>
  <c r="U86" i="61"/>
  <c r="T86" i="61"/>
  <c r="U85" i="61"/>
  <c r="T85" i="61"/>
  <c r="U84" i="61"/>
  <c r="T84" i="61"/>
  <c r="U83" i="61"/>
  <c r="T83" i="61"/>
  <c r="U82" i="61"/>
  <c r="T82" i="61"/>
  <c r="U81" i="61"/>
  <c r="T81" i="61"/>
  <c r="U80" i="61"/>
  <c r="T80" i="61"/>
  <c r="U79" i="61"/>
  <c r="T79" i="61"/>
  <c r="U78" i="61"/>
  <c r="T78" i="61"/>
  <c r="U77" i="61"/>
  <c r="T77" i="61"/>
  <c r="U76" i="61"/>
  <c r="T76" i="61"/>
  <c r="U75" i="61"/>
  <c r="T75" i="61"/>
  <c r="U74" i="61"/>
  <c r="T74" i="61"/>
  <c r="U73" i="61"/>
  <c r="T73" i="61"/>
  <c r="U72" i="61"/>
  <c r="T72" i="61"/>
  <c r="U71" i="61"/>
  <c r="T71" i="61"/>
  <c r="U70" i="61"/>
  <c r="T70" i="61"/>
  <c r="U69" i="61"/>
  <c r="T69" i="61"/>
  <c r="U68" i="61"/>
  <c r="T68" i="61"/>
  <c r="U67" i="61"/>
  <c r="T67" i="61"/>
  <c r="U66" i="61"/>
  <c r="T66" i="61"/>
  <c r="U65" i="61"/>
  <c r="T65" i="61"/>
  <c r="U64" i="61"/>
  <c r="T64" i="61"/>
  <c r="U63" i="61"/>
  <c r="T63" i="61"/>
  <c r="U62" i="61"/>
  <c r="T62" i="61"/>
  <c r="U61" i="61"/>
  <c r="T61" i="61"/>
  <c r="U60" i="61"/>
  <c r="T60" i="61"/>
  <c r="U59" i="61"/>
  <c r="T59" i="61"/>
  <c r="U58" i="61"/>
  <c r="T58" i="61"/>
  <c r="U57" i="61"/>
  <c r="T57" i="61"/>
  <c r="U56" i="61"/>
  <c r="T56" i="61"/>
  <c r="U55" i="61"/>
  <c r="T55" i="61"/>
  <c r="U54" i="61"/>
  <c r="T54" i="61"/>
  <c r="U53" i="61"/>
  <c r="T53" i="61"/>
  <c r="U52" i="61"/>
  <c r="T52" i="61"/>
  <c r="U51" i="61"/>
  <c r="T51" i="61"/>
  <c r="U50" i="61"/>
  <c r="T50" i="61"/>
  <c r="U49" i="61"/>
  <c r="T49" i="61"/>
  <c r="U48" i="61"/>
  <c r="T48" i="61"/>
  <c r="U47" i="61"/>
  <c r="T47" i="61"/>
  <c r="U46" i="61"/>
  <c r="T46" i="61"/>
  <c r="U45" i="61"/>
  <c r="T45" i="61"/>
  <c r="U44" i="61"/>
  <c r="T44" i="61"/>
  <c r="U43" i="61"/>
  <c r="T43" i="61"/>
  <c r="U42" i="61"/>
  <c r="T42" i="61"/>
  <c r="U41" i="61"/>
  <c r="T41" i="61"/>
  <c r="U40" i="61"/>
  <c r="T40" i="61"/>
  <c r="U39" i="61"/>
  <c r="T39" i="61"/>
  <c r="U38" i="61"/>
  <c r="T38" i="61"/>
  <c r="U37" i="61"/>
  <c r="T37" i="61"/>
  <c r="U36" i="61"/>
  <c r="T36" i="61"/>
  <c r="U35" i="61"/>
  <c r="T35" i="61"/>
  <c r="U34" i="61"/>
  <c r="T34" i="61"/>
  <c r="U33" i="61"/>
  <c r="T33" i="61"/>
  <c r="U32" i="61"/>
  <c r="T32" i="61"/>
  <c r="U31" i="61"/>
  <c r="T31" i="61"/>
  <c r="U30" i="61"/>
  <c r="T30" i="61"/>
  <c r="U29" i="61"/>
  <c r="T29" i="61"/>
  <c r="U28" i="61"/>
  <c r="T28" i="61"/>
  <c r="U27" i="61"/>
  <c r="T27" i="61"/>
  <c r="U26" i="61"/>
  <c r="T26" i="61"/>
  <c r="U25" i="61"/>
  <c r="T25" i="61"/>
  <c r="U24" i="61"/>
  <c r="T24" i="61"/>
  <c r="U23" i="61"/>
  <c r="T23" i="61"/>
  <c r="U22" i="61"/>
  <c r="T22" i="61"/>
  <c r="U21" i="61"/>
  <c r="T21" i="61"/>
  <c r="U20" i="61"/>
  <c r="T20" i="61"/>
  <c r="U19" i="61"/>
  <c r="T19" i="61"/>
  <c r="U18" i="61"/>
  <c r="T18" i="61"/>
  <c r="U17" i="61"/>
  <c r="T17" i="61"/>
  <c r="U16" i="61"/>
  <c r="T16" i="61"/>
  <c r="U15" i="61"/>
  <c r="T15" i="61"/>
  <c r="U14" i="61"/>
  <c r="T14" i="61"/>
  <c r="U13" i="61"/>
  <c r="T13" i="61"/>
  <c r="U12" i="61"/>
  <c r="T12" i="61"/>
  <c r="U11" i="61"/>
  <c r="T11" i="61"/>
  <c r="R25" i="59"/>
  <c r="Q25" i="59"/>
  <c r="R24" i="59"/>
  <c r="Q24" i="59"/>
  <c r="R23" i="59"/>
  <c r="Q23" i="59"/>
  <c r="R22" i="59"/>
  <c r="Q22" i="59"/>
  <c r="R21" i="59"/>
  <c r="Q21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54" i="58"/>
  <c r="K54" i="58"/>
  <c r="L52" i="58"/>
  <c r="K52" i="58"/>
  <c r="L51" i="58"/>
  <c r="K51" i="58"/>
  <c r="L50" i="58"/>
  <c r="K50" i="58"/>
  <c r="L49" i="58"/>
  <c r="K49" i="58"/>
  <c r="L48" i="58"/>
  <c r="K48" i="58"/>
  <c r="L47" i="58"/>
  <c r="K47" i="58"/>
  <c r="L46" i="58"/>
  <c r="K46" i="58"/>
  <c r="L45" i="58"/>
  <c r="K45" i="58"/>
  <c r="L44" i="58"/>
  <c r="K44" i="58"/>
  <c r="L43" i="58"/>
  <c r="K43" i="58"/>
  <c r="L42" i="58"/>
  <c r="K42" i="58"/>
  <c r="L41" i="58"/>
  <c r="K41" i="58"/>
  <c r="L40" i="58"/>
  <c r="K40" i="58"/>
  <c r="L39" i="58"/>
  <c r="K39" i="58"/>
  <c r="L38" i="58"/>
  <c r="K38" i="58"/>
  <c r="L37" i="58"/>
  <c r="K37" i="58"/>
  <c r="L36" i="58"/>
  <c r="K36" i="58"/>
  <c r="L35" i="58"/>
  <c r="K35" i="58"/>
  <c r="L34" i="58"/>
  <c r="K34" i="58"/>
  <c r="L33" i="58"/>
  <c r="K33" i="58"/>
  <c r="L32" i="58"/>
  <c r="K32" i="58"/>
  <c r="L31" i="58"/>
  <c r="K31" i="58"/>
  <c r="L30" i="58"/>
  <c r="K30" i="58"/>
  <c r="L29" i="58"/>
  <c r="K29" i="58"/>
  <c r="L28" i="58"/>
  <c r="K28" i="58"/>
  <c r="L27" i="58"/>
  <c r="K27" i="58"/>
  <c r="L26" i="58"/>
  <c r="K26" i="58"/>
  <c r="L25" i="58"/>
  <c r="K25" i="58"/>
  <c r="L24" i="58"/>
  <c r="K24" i="58"/>
  <c r="L23" i="58"/>
  <c r="K23" i="58"/>
  <c r="L22" i="58"/>
  <c r="K22" i="58"/>
  <c r="L20" i="58"/>
  <c r="K20" i="58"/>
  <c r="L19" i="58"/>
  <c r="K19" i="58"/>
  <c r="L18" i="58"/>
  <c r="K18" i="58"/>
  <c r="L17" i="58"/>
  <c r="K17" i="58"/>
  <c r="L16" i="58"/>
  <c r="K16" i="58"/>
  <c r="L15" i="58"/>
  <c r="K15" i="58"/>
  <c r="L14" i="58"/>
  <c r="K14" i="58"/>
  <c r="L13" i="58"/>
  <c r="K13" i="58"/>
  <c r="L12" i="58"/>
  <c r="K12" i="58"/>
  <c r="L11" i="58"/>
  <c r="K11" i="58"/>
  <c r="L10" i="58"/>
  <c r="K1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4">
    <s v="Migdal Hashkaot Neches Boded"/>
    <s v="{[Time].[Hie Time].[Yom].&amp;[20230930]}"/>
    <s v="{[Medida].[Medida].&amp;[2]}"/>
    <s v="{[Keren].[Keren].[All]}"/>
    <s v="{[Cheshbon KM].[Hie Peilut].[Chevra].&amp;[373]&amp;[Kod_Peilut_L7_10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5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3" si="24">
        <n x="1" s="1"/>
        <n x="22"/>
        <n x="23"/>
      </t>
    </mdx>
    <mdx n="0" f="v">
      <t c="3" si="24">
        <n x="1" s="1"/>
        <n x="25"/>
        <n x="23"/>
      </t>
    </mdx>
    <mdx n="0" f="v">
      <t c="3" si="24">
        <n x="1" s="1"/>
        <n x="26"/>
        <n x="23"/>
      </t>
    </mdx>
    <mdx n="0" f="v">
      <t c="3" si="24">
        <n x="1" s="1"/>
        <n x="27"/>
        <n x="23"/>
      </t>
    </mdx>
    <mdx n="0" f="v">
      <t c="3" si="24">
        <n x="1" s="1"/>
        <n x="28"/>
        <n x="23"/>
      </t>
    </mdx>
    <mdx n="0" f="v">
      <t c="3" si="24">
        <n x="1" s="1"/>
        <n x="29"/>
        <n x="23"/>
      </t>
    </mdx>
    <mdx n="0" f="v">
      <t c="3" si="24">
        <n x="1" s="1"/>
        <n x="30"/>
        <n x="23"/>
      </t>
    </mdx>
    <mdx n="0" f="v">
      <t c="3" si="24">
        <n x="1" s="1"/>
        <n x="31"/>
        <n x="23"/>
      </t>
    </mdx>
    <mdx n="0" f="v">
      <t c="3" si="24">
        <n x="1" s="1"/>
        <n x="32"/>
        <n x="23"/>
      </t>
    </mdx>
    <mdx n="0" f="v">
      <t c="3" si="24">
        <n x="1" s="1"/>
        <n x="33"/>
        <n x="23"/>
      </t>
    </mdx>
  </mdxMetadata>
  <valueMetadata count="2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</valueMetadata>
</metadata>
</file>

<file path=xl/sharedStrings.xml><?xml version="1.0" encoding="utf-8"?>
<sst xmlns="http://schemas.openxmlformats.org/spreadsheetml/2006/main" count="9674" uniqueCount="2610">
  <si>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</si>
  <si>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</si>
  <si>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</si>
  <si>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</si>
  <si>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</si>
  <si>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</si>
  <si>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</si>
  <si>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</si>
  <si>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</si>
  <si>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</si>
  <si>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</si>
  <si>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</si>
  <si>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</si>
  <si>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</si>
  <si>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</si>
  <si>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</si>
  <si>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</si>
  <si>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</si>
  <si>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</si>
  <si>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</si>
  <si>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</si>
  <si>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</si>
  <si>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</si>
  <si>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</si>
  <si>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</si>
  <si>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</si>
  <si>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</si>
  <si>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</si>
  <si>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</si>
  <si>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</si>
  <si>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</si>
  <si>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</si>
  <si>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</si>
  <si>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</si>
  <si>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</si>
  <si>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</si>
  <si>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</si>
  <si>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</si>
  <si>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</si>
  <si>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</si>
  <si>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</si>
  <si>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</si>
  <si>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</si>
  <si>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</si>
  <si>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</si>
  <si>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</si>
  <si>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</si>
  <si>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</si>
  <si>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</si>
  <si>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</si>
  <si>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</si>
  <si>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</si>
  <si>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</si>
  <si>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</si>
  <si>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</si>
  <si>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</si>
  <si>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</si>
  <si>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</si>
  <si>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</si>
  <si>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</si>
  <si>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</si>
  <si>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</si>
  <si>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</si>
  <si>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</si>
  <si>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</si>
  <si>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</si>
  <si>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</si>
  <si>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</si>
  <si>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</si>
  <si>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</si>
  <si>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</si>
  <si>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</si>
  <si>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</si>
  <si>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</si>
  <si>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</si>
  <si>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</si>
  <si>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</si>
  <si>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</si>
  <si>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</si>
  <si>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</si>
  <si>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</si>
  <si>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</si>
  <si>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</si>
  <si>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</si>
  <si>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</si>
  <si>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</si>
  <si>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</si>
  <si>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</si>
  <si>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</si>
  <si>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</si>
  <si>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</si>
  <si>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</si>
  <si>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</si>
  <si>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</si>
  <si>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</si>
  <si>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</si>
  <si>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</si>
  <si>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</si>
  <si>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</si>
  <si>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</si>
  <si>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</si>
  <si>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</si>
  <si>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</si>
  <si>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</si>
  <si>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</si>
  <si>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</si>
  <si>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</si>
  <si>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</si>
  <si>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</si>
  <si>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</si>
  <si>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</si>
  <si>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</si>
  <si>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</si>
  <si>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</si>
  <si>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</si>
  <si>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</si>
  <si>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</si>
  <si>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</si>
  <si>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</si>
  <si>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</si>
  <si>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</si>
  <si>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</si>
  <si>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</si>
  <si>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</si>
  <si>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</si>
  <si>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</si>
  <si>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</si>
  <si>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</si>
  <si>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</si>
  <si>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</si>
  <si>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</si>
  <si>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</si>
  <si>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</si>
  <si>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</si>
  <si>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</si>
  <si>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</si>
  <si>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</si>
  <si>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</si>
  <si>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</si>
  <si>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</si>
  <si>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</si>
  <si>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</si>
  <si>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</si>
  <si>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</si>
  <si>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</si>
  <si>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</si>
  <si>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</si>
  <si>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</si>
  <si>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</si>
  <si>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</si>
  <si>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</si>
  <si>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</si>
  <si>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</si>
  <si>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</si>
  <si>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</si>
  <si>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</si>
  <si>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</si>
  <si>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</si>
  <si>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</si>
  <si>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</si>
  <si>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</si>
  <si>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</si>
  <si>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</si>
  <si>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</si>
  <si>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</si>
  <si>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</si>
  <si>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</si>
  <si>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</si>
  <si>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</si>
  <si>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</si>
  <si>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</si>
  <si>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</si>
  <si>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</si>
  <si>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</si>
  <si>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</si>
  <si>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</si>
  <si>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</si>
  <si>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</si>
  <si>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</si>
  <si>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</si>
  <si>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</si>
  <si>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</si>
  <si>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</si>
  <si>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</si>
  <si>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</si>
  <si>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</si>
  <si>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</si>
  <si>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</si>
  <si>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קרנות גידור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</si>
  <si>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</si>
  <si>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</si>
  <si>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</si>
  <si>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</si>
  <si>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</si>
  <si>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</si>
  <si>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</si>
  <si>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</si>
  <si>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</si>
  <si>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</si>
  <si>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</si>
  <si>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</si>
  <si>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</si>
  <si>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</si>
  <si>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</si>
  <si>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</si>
  <si>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</si>
  <si>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</si>
  <si>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</si>
  <si>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</si>
  <si>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</si>
  <si>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</si>
  <si>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</si>
  <si>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</si>
  <si>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</si>
  <si>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</si>
  <si>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</si>
  <si>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</si>
  <si>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</si>
  <si>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</si>
  <si>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30/09/2023</t>
  </si>
  <si>
    <t>מגדל מקפת קרנות פנסיה וקופות גמל בע"מ</t>
  </si>
  <si>
    <t>מגדל מקפת אישית (מספר אוצר 162) - מסלול לזכאים קיימים לקצבה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</si>
  <si>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</si>
  <si>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</si>
  <si>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</si>
  <si>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</si>
  <si>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</si>
  <si>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</si>
  <si>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</si>
  <si>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</si>
  <si>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</si>
  <si>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</si>
  <si>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</si>
  <si>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</si>
  <si>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</si>
  <si>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</si>
  <si>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</si>
  <si>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</si>
  <si>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</si>
  <si>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</si>
  <si>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</si>
  <si>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</si>
  <si>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</si>
  <si>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</si>
  <si>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</si>
  <si>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לאומי אגח 179</t>
  </si>
  <si>
    <t>520018078</t>
  </si>
  <si>
    <t>בנקים</t>
  </si>
  <si>
    <t>Aaa.il</t>
  </si>
  <si>
    <t>מז טפ הנפק 45</t>
  </si>
  <si>
    <t>520032046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</si>
  <si>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</si>
  <si>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</si>
  <si>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</si>
  <si>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</si>
  <si>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</si>
  <si>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</si>
  <si>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נמלי ישראל אגחא</t>
  </si>
  <si>
    <t>513569780</t>
  </si>
  <si>
    <t>נדל"ן מניב בישראל</t>
  </si>
  <si>
    <t>פועלים אגח 200</t>
  </si>
  <si>
    <t>520000118</t>
  </si>
  <si>
    <t>פועלים אגח 202</t>
  </si>
  <si>
    <t>פועלים אגח 203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</si>
  <si>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</si>
  <si>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</si>
  <si>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</si>
  <si>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</si>
  <si>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</si>
  <si>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</si>
  <si>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</si>
  <si>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</si>
  <si>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34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</si>
  <si>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</si>
  <si>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</si>
  <si>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</si>
  <si>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</si>
  <si>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</si>
  <si>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</si>
  <si>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</si>
  <si>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</si>
  <si>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</si>
  <si>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</si>
  <si>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</si>
  <si>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</si>
  <si>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</si>
  <si>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</si>
  <si>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</si>
  <si>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</si>
  <si>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</si>
  <si>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</si>
  <si>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</si>
  <si>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</si>
  <si>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</si>
  <si>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</si>
  <si>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</si>
  <si>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</si>
  <si>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</si>
  <si>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</si>
  <si>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</si>
  <si>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</si>
  <si>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</si>
  <si>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הפניקס אגח 5</t>
  </si>
  <si>
    <t>520017450</t>
  </si>
  <si>
    <t>ביטוח</t>
  </si>
  <si>
    <t>ישרס אגח טו</t>
  </si>
  <si>
    <t>520017807</t>
  </si>
  <si>
    <t>ישרס אגח יח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</si>
  <si>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</si>
  <si>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</si>
  <si>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</si>
  <si>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</si>
  <si>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</si>
  <si>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</si>
  <si>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</si>
  <si>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</si>
  <si>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</si>
  <si>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</si>
  <si>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</si>
  <si>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</si>
  <si>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</si>
  <si>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</si>
  <si>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</si>
  <si>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</si>
  <si>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</si>
  <si>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</si>
  <si>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</si>
  <si>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</si>
  <si>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הת נדח ח</t>
  </si>
  <si>
    <t>פועלים הת נדח ט</t>
  </si>
  <si>
    <t>פועלים הת נדח י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</si>
  <si>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</si>
  <si>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</si>
  <si>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</si>
  <si>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</si>
  <si>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</si>
  <si>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</si>
  <si>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</si>
  <si>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</si>
  <si>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</si>
  <si>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</si>
  <si>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</si>
  <si>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</si>
  <si>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</si>
  <si>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</si>
  <si>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</si>
  <si>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</si>
  <si>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</si>
  <si>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</si>
  <si>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</si>
  <si>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</si>
  <si>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</si>
  <si>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</si>
  <si>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</si>
  <si>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</si>
  <si>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</si>
  <si>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</si>
  <si>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</si>
  <si>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</si>
  <si>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</si>
  <si>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513141879</t>
  </si>
  <si>
    <t>בינל הנפ התח כז</t>
  </si>
  <si>
    <t>בינל הנפק התחכה</t>
  </si>
  <si>
    <t>דיסקונט מנ נד ו</t>
  </si>
  <si>
    <t>520029935</t>
  </si>
  <si>
    <t>דיסקונט מנ נד ז</t>
  </si>
  <si>
    <t>דיסקונט מנ נד ח</t>
  </si>
  <si>
    <t>דיסקונט מנ נד ט</t>
  </si>
  <si>
    <t>הראל הנפק אגח ז</t>
  </si>
  <si>
    <t>513834200</t>
  </si>
  <si>
    <t>ישרס אגח טז</t>
  </si>
  <si>
    <t>ישרס אגח יג</t>
  </si>
  <si>
    <t>ישרס אגח יט</t>
  </si>
  <si>
    <t>כלל מימון אגח ט</t>
  </si>
  <si>
    <t>513754069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</si>
  <si>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</si>
  <si>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</si>
  <si>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</si>
  <si>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</si>
  <si>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</si>
  <si>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</si>
  <si>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</si>
  <si>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</si>
  <si>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</si>
  <si>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</si>
  <si>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</si>
  <si>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514290345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</si>
  <si>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</si>
  <si>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</si>
  <si>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</si>
  <si>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</si>
  <si>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</si>
  <si>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</si>
  <si>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</si>
  <si>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</si>
  <si>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</si>
  <si>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</si>
  <si>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אלון רבוע כחול אגח ט</t>
  </si>
  <si>
    <t>520042847</t>
  </si>
  <si>
    <t>השקעה ואחזקות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</si>
  <si>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</si>
  <si>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</si>
  <si>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</si>
  <si>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</si>
  <si>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</si>
  <si>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</si>
  <si>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</si>
  <si>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ג'נרישן קפ אגחג*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</si>
  <si>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</si>
  <si>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</si>
  <si>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</si>
  <si>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</si>
  <si>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</si>
  <si>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</si>
  <si>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</si>
  <si>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</si>
  <si>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</si>
  <si>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</si>
  <si>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</si>
  <si>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מניבים ריט אגחב*</t>
  </si>
  <si>
    <t>515327120</t>
  </si>
  <si>
    <t>מניבים ריט אגחג*</t>
  </si>
  <si>
    <t>מניבים ריט אגחד*</t>
  </si>
  <si>
    <t>סלקום אגח ח*</t>
  </si>
  <si>
    <t>511930125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</si>
  <si>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</si>
  <si>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</si>
  <si>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</si>
  <si>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</si>
  <si>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</si>
  <si>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</si>
  <si>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</si>
  <si>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 טו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</si>
  <si>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</si>
  <si>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</si>
  <si>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</si>
  <si>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</si>
  <si>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</si>
  <si>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</si>
  <si>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</si>
  <si>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אשטרום קבוצה אגח ה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</si>
  <si>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</si>
  <si>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</si>
  <si>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</si>
  <si>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</si>
  <si>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</si>
  <si>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</si>
  <si>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או פי סי אגח ב*</t>
  </si>
  <si>
    <t>514401702</t>
  </si>
  <si>
    <t>ilA-</t>
  </si>
  <si>
    <t>ג'י סיטי אגח יב*</t>
  </si>
  <si>
    <t>A3.il</t>
  </si>
  <si>
    <t>ג'י סיטי אגח יג*</t>
  </si>
  <si>
    <t>ג'י סיטי אגח יד*</t>
  </si>
  <si>
    <t>הכשרת הישוב אג24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</si>
  <si>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</si>
  <si>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</si>
  <si>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</si>
  <si>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</si>
  <si>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</si>
  <si>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</si>
  <si>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</si>
  <si>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</si>
  <si>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</si>
  <si>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</si>
  <si>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</si>
  <si>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</si>
  <si>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</si>
  <si>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</si>
  <si>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</si>
  <si>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</si>
  <si>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</si>
  <si>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</si>
  <si>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</si>
  <si>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</si>
  <si>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</si>
  <si>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</si>
  <si>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</si>
  <si>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</si>
  <si>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</si>
  <si>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</si>
  <si>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</si>
  <si>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</si>
  <si>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</si>
  <si>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</si>
  <si>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</si>
  <si>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גב ים אגח ח</t>
  </si>
  <si>
    <t>הראל השקעות אגח א</t>
  </si>
  <si>
    <t>520033986</t>
  </si>
  <si>
    <t>וילאר אגח ח</t>
  </si>
  <si>
    <t>520038910</t>
  </si>
  <si>
    <t>ישראמקו אגח ג*</t>
  </si>
  <si>
    <t>550010003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</si>
  <si>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</si>
  <si>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</si>
  <si>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</si>
  <si>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</si>
  <si>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</si>
  <si>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</si>
  <si>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</si>
  <si>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</si>
  <si>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</si>
  <si>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</si>
  <si>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</si>
  <si>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</si>
  <si>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</si>
  <si>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</si>
  <si>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כלל ביטוח אגח א</t>
  </si>
  <si>
    <t>520036120</t>
  </si>
  <si>
    <t>כלל מימו אגח יא</t>
  </si>
  <si>
    <t>כלל מימון אגח י</t>
  </si>
  <si>
    <t>כללביט אגח יב</t>
  </si>
  <si>
    <t>מנורה הון התח ה</t>
  </si>
  <si>
    <t>513937714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</si>
  <si>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</si>
  <si>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</si>
  <si>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</si>
  <si>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</si>
  <si>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</si>
  <si>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</si>
  <si>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מוט' אגח א</t>
  </si>
  <si>
    <t>קרסו מוט' אגח ב</t>
  </si>
  <si>
    <t>קרסו מוט' אגח ד</t>
  </si>
  <si>
    <t>אלבר אגח יח</t>
  </si>
  <si>
    <t>אלבר אגח כ</t>
  </si>
  <si>
    <t>אלדן תחבו אגח ו</t>
  </si>
  <si>
    <t>אלדן תחבו אגח ט</t>
  </si>
  <si>
    <t>אלון רבוע כחול סדרה ח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</si>
  <si>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</si>
  <si>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</si>
  <si>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</si>
  <si>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</si>
  <si>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</si>
  <si>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</si>
  <si>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</si>
  <si>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</si>
  <si>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</si>
  <si>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</si>
  <si>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</si>
  <si>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</si>
  <si>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סלקום אגח ט*</t>
  </si>
  <si>
    <t>סלקום אגח יא*</t>
  </si>
  <si>
    <t>סלקום אגח יב*</t>
  </si>
  <si>
    <t>סלקום אגח יג*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</si>
  <si>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</si>
  <si>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</si>
  <si>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</si>
  <si>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</si>
  <si>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</si>
  <si>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</si>
  <si>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</si>
  <si>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</si>
  <si>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</si>
  <si>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שפיר הנדס אגח ג*</t>
  </si>
  <si>
    <t>אזורים אגח 13*</t>
  </si>
  <si>
    <t>520025990</t>
  </si>
  <si>
    <t>אזורים אגח 14*</t>
  </si>
  <si>
    <t>איידיאייהנ הת ה</t>
  </si>
  <si>
    <t>514486042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</si>
  <si>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</si>
  <si>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</si>
  <si>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</si>
  <si>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</si>
  <si>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</si>
  <si>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</si>
  <si>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</si>
  <si>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</si>
  <si>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</si>
  <si>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</si>
  <si>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</si>
  <si>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</si>
  <si>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</si>
  <si>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</si>
  <si>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</si>
  <si>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או פי סי אגח ג*</t>
  </si>
  <si>
    <t>אקרו אגח א</t>
  </si>
  <si>
    <t>511996803</t>
  </si>
  <si>
    <t>גי. סי.טי  אגח יז*</t>
  </si>
  <si>
    <t>פתאל החז אגח ב*</t>
  </si>
  <si>
    <t>פתאל החז אגח ג*</t>
  </si>
  <si>
    <t>קרדן נדלן אגח ה</t>
  </si>
  <si>
    <t>520041005</t>
  </si>
  <si>
    <t>שיכון ובינוי אנרגיה אגח א*</t>
  </si>
  <si>
    <t>510459928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</si>
  <si>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</si>
  <si>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</si>
  <si>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</si>
  <si>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</si>
  <si>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</si>
  <si>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</si>
  <si>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</si>
  <si>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</si>
  <si>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</si>
  <si>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</si>
  <si>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</si>
  <si>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</si>
  <si>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</si>
  <si>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</si>
  <si>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</si>
  <si>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</si>
  <si>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</si>
  <si>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</si>
  <si>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</si>
  <si>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</si>
  <si>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</si>
  <si>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</si>
  <si>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</si>
  <si>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</si>
  <si>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</si>
  <si>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</si>
  <si>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</si>
  <si>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</si>
  <si>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</si>
  <si>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</si>
  <si>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</si>
  <si>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</si>
  <si>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</si>
  <si>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</si>
  <si>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</si>
  <si>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</si>
  <si>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</si>
  <si>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</si>
  <si>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</si>
  <si>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</si>
  <si>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</si>
  <si>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</si>
  <si>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</si>
  <si>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</si>
  <si>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</si>
  <si>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</si>
  <si>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</si>
  <si>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</si>
  <si>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</si>
  <si>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</si>
  <si>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</si>
  <si>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</si>
  <si>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</si>
  <si>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</si>
  <si>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</si>
  <si>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</si>
  <si>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</si>
  <si>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</si>
  <si>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</si>
  <si>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</si>
  <si>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</si>
  <si>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</si>
  <si>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</si>
  <si>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</si>
  <si>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</si>
  <si>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</si>
  <si>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</si>
  <si>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</si>
  <si>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</si>
  <si>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מבנה*</t>
  </si>
  <si>
    <t>226019</t>
  </si>
  <si>
    <t>מזרחי טפחות</t>
  </si>
  <si>
    <t>695437</t>
  </si>
  <si>
    <t>520000522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</si>
  <si>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</si>
  <si>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</si>
  <si>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</si>
  <si>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</si>
  <si>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</si>
  <si>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</si>
  <si>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</si>
  <si>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</si>
  <si>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</si>
  <si>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</si>
  <si>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</si>
  <si>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</si>
  <si>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</si>
  <si>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</si>
  <si>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</si>
  <si>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</si>
  <si>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</si>
  <si>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</si>
  <si>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</si>
  <si>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</si>
  <si>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</si>
  <si>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</si>
  <si>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</si>
  <si>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</si>
  <si>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</si>
  <si>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</si>
  <si>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</si>
  <si>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</si>
  <si>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</si>
  <si>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</si>
  <si>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</si>
  <si>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</si>
  <si>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</si>
  <si>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</si>
  <si>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</si>
  <si>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</si>
  <si>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</si>
  <si>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</si>
  <si>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</si>
  <si>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</si>
  <si>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</si>
  <si>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</si>
  <si>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</si>
  <si>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</si>
  <si>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</si>
  <si>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</si>
  <si>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</si>
  <si>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</si>
  <si>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</si>
  <si>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</si>
  <si>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</si>
  <si>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</si>
  <si>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</si>
  <si>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</si>
  <si>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</si>
  <si>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</si>
  <si>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</si>
  <si>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</si>
  <si>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</si>
  <si>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</si>
  <si>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</si>
  <si>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</si>
  <si>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</si>
  <si>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</si>
  <si>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</si>
  <si>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</si>
  <si>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</si>
  <si>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</si>
  <si>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</si>
  <si>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</si>
  <si>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</si>
  <si>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</si>
  <si>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</si>
  <si>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</si>
  <si>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</si>
  <si>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</si>
  <si>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</si>
  <si>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</si>
  <si>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</si>
  <si>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</si>
  <si>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</si>
  <si>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</si>
  <si>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</si>
  <si>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</si>
  <si>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</si>
  <si>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</si>
  <si>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</si>
  <si>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</si>
  <si>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</si>
  <si>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</si>
  <si>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</si>
  <si>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</si>
  <si>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</si>
  <si>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</si>
  <si>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</si>
  <si>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</si>
  <si>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</si>
  <si>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</si>
  <si>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</si>
  <si>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</si>
  <si>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</si>
  <si>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</si>
  <si>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</si>
  <si>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</si>
  <si>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</si>
  <si>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</si>
  <si>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</si>
  <si>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</si>
  <si>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</si>
  <si>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</si>
  <si>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</si>
  <si>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</si>
  <si>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</si>
  <si>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</si>
  <si>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</si>
  <si>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</si>
  <si>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</si>
  <si>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</si>
  <si>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</si>
  <si>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</si>
  <si>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</si>
  <si>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</si>
  <si>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</si>
  <si>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</si>
  <si>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</si>
  <si>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</si>
  <si>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</si>
  <si>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</si>
  <si>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</si>
  <si>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</si>
  <si>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</si>
  <si>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</si>
  <si>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</si>
  <si>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</si>
  <si>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</si>
  <si>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</si>
  <si>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</si>
  <si>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</si>
  <si>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</si>
  <si>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</si>
  <si>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</si>
  <si>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</si>
  <si>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</si>
  <si>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</si>
  <si>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</si>
  <si>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</si>
  <si>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</si>
  <si>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</si>
  <si>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</si>
  <si>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</si>
  <si>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</si>
  <si>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</si>
  <si>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</si>
  <si>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</si>
  <si>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</si>
  <si>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</si>
  <si>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</si>
  <si>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</si>
  <si>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</si>
  <si>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</si>
  <si>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</si>
  <si>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</si>
  <si>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</si>
  <si>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</si>
  <si>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</si>
  <si>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</si>
  <si>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</si>
  <si>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</si>
  <si>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</si>
  <si>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</si>
  <si>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</si>
  <si>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</si>
  <si>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</si>
  <si>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</si>
  <si>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</si>
  <si>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</si>
  <si>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</si>
  <si>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</si>
  <si>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</si>
  <si>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</si>
  <si>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</si>
  <si>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</si>
  <si>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</si>
  <si>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</si>
  <si>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</si>
  <si>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</si>
  <si>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</si>
  <si>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</si>
  <si>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</si>
  <si>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</si>
  <si>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</si>
  <si>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</si>
  <si>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</si>
  <si>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</si>
  <si>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</si>
  <si>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</si>
  <si>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</si>
  <si>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</si>
  <si>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</si>
  <si>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</si>
  <si>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</si>
  <si>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</si>
  <si>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</si>
  <si>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</si>
  <si>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</si>
  <si>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</si>
  <si>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</si>
  <si>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</si>
  <si>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</si>
  <si>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</si>
  <si>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</si>
  <si>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</si>
  <si>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</si>
  <si>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</si>
  <si>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</si>
  <si>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</si>
  <si>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</si>
  <si>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</si>
  <si>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</si>
  <si>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</si>
  <si>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</si>
  <si>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</si>
  <si>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</si>
  <si>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</si>
  <si>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</si>
  <si>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</si>
  <si>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</si>
  <si>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</si>
  <si>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</si>
  <si>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</si>
  <si>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</si>
  <si>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</si>
  <si>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</si>
  <si>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</si>
  <si>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</si>
  <si>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</si>
  <si>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</si>
  <si>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</si>
  <si>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</si>
  <si>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</si>
  <si>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</si>
  <si>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</si>
  <si>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</si>
  <si>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</si>
  <si>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</si>
  <si>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</si>
  <si>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</si>
  <si>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</si>
  <si>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</si>
  <si>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</si>
  <si>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</si>
  <si>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</si>
  <si>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</si>
  <si>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</si>
  <si>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</si>
  <si>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</si>
  <si>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</si>
  <si>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</si>
  <si>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</si>
  <si>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</si>
  <si>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</si>
  <si>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</si>
  <si>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</si>
  <si>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</si>
  <si>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</si>
  <si>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</si>
  <si>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</si>
  <si>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</si>
  <si>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</si>
  <si>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</si>
  <si>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</si>
  <si>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</si>
  <si>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</si>
  <si>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</si>
  <si>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</si>
  <si>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</si>
  <si>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</si>
  <si>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</si>
  <si>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</si>
  <si>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</si>
  <si>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</si>
  <si>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</si>
  <si>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</si>
  <si>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</si>
  <si>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</si>
  <si>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</si>
  <si>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</si>
  <si>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</si>
  <si>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</si>
  <si>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</si>
  <si>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</si>
  <si>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</si>
  <si>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</si>
  <si>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</si>
  <si>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</si>
  <si>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</si>
  <si>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</si>
  <si>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</si>
  <si>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</si>
  <si>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</si>
  <si>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</si>
  <si>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</si>
  <si>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</si>
  <si>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</si>
  <si>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</si>
  <si>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</si>
  <si>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</si>
  <si>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</si>
  <si>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</si>
  <si>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</si>
  <si>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</si>
  <si>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</si>
  <si>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</si>
  <si>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</si>
  <si>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</si>
  <si>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</si>
  <si>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</si>
  <si>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</si>
  <si>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</si>
  <si>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</si>
  <si>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</si>
  <si>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</si>
  <si>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</si>
  <si>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</si>
  <si>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</si>
  <si>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</si>
  <si>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</si>
  <si>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</si>
  <si>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</si>
  <si>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</si>
  <si>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</si>
  <si>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</si>
  <si>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</si>
  <si>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</si>
  <si>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</si>
  <si>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</si>
  <si>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</si>
  <si>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</si>
  <si>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</si>
  <si>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</si>
  <si>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</si>
  <si>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</si>
  <si>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</si>
  <si>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</si>
  <si>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</si>
  <si>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</si>
  <si>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</si>
  <si>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</si>
  <si>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</si>
  <si>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</si>
  <si>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</si>
  <si>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</si>
  <si>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</si>
  <si>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</si>
  <si>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</si>
  <si>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</si>
  <si>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</si>
  <si>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</si>
  <si>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</si>
  <si>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</si>
  <si>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</si>
  <si>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</si>
  <si>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</si>
  <si>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</si>
  <si>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</si>
  <si>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</si>
  <si>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</si>
  <si>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</si>
  <si>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</si>
  <si>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</si>
  <si>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</si>
  <si>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</si>
  <si>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</si>
  <si>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</si>
  <si>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</si>
  <si>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</si>
  <si>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</si>
  <si>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</si>
  <si>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</si>
  <si>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</si>
  <si>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</si>
  <si>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</si>
  <si>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</si>
  <si>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</si>
  <si>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</si>
  <si>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</si>
  <si>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</si>
  <si>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</si>
  <si>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</si>
  <si>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</si>
  <si>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</si>
  <si>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</si>
  <si>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</si>
  <si>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</si>
  <si>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</si>
  <si>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</si>
  <si>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</si>
  <si>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</si>
  <si>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</si>
  <si>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</si>
  <si>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</si>
  <si>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</si>
  <si>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</si>
  <si>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</si>
  <si>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</si>
  <si>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</si>
  <si>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</si>
  <si>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</si>
  <si>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</si>
  <si>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</si>
  <si>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</si>
  <si>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</si>
  <si>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</si>
  <si>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</si>
  <si>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</si>
  <si>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</si>
  <si>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</si>
  <si>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</si>
  <si>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</si>
  <si>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</si>
  <si>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</si>
  <si>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</si>
  <si>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</si>
  <si>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</si>
  <si>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</si>
  <si>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</si>
  <si>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</si>
  <si>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</si>
  <si>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</si>
  <si>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</si>
  <si>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</si>
  <si>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</si>
  <si>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</si>
  <si>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</si>
  <si>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</si>
  <si>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</si>
  <si>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</si>
  <si>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</si>
  <si>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</si>
  <si>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Commercial &amp; Professional Services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</si>
  <si>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</si>
  <si>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</si>
  <si>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</si>
  <si>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</si>
  <si>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</si>
  <si>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</si>
  <si>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</si>
  <si>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</si>
  <si>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</si>
  <si>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</si>
  <si>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</si>
  <si>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</si>
  <si>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</si>
  <si>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</si>
  <si>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</si>
  <si>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</si>
  <si>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</si>
  <si>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Capital Goods</t>
  </si>
  <si>
    <t>MOBILEYE NV</t>
  </si>
  <si>
    <t>US60741F1049</t>
  </si>
  <si>
    <t>560030876</t>
  </si>
  <si>
    <t>Automobiles &amp; Components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</si>
  <si>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</si>
  <si>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</si>
  <si>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</si>
  <si>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</si>
  <si>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</si>
  <si>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</si>
  <si>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</si>
  <si>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</si>
  <si>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</si>
  <si>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</si>
  <si>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</si>
  <si>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</si>
  <si>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</si>
  <si>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</si>
  <si>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</si>
  <si>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</si>
  <si>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</si>
  <si>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</si>
  <si>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</si>
  <si>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</si>
  <si>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Pharmaceuticals &amp; Biotechnology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</si>
  <si>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</si>
  <si>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</si>
  <si>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</si>
  <si>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</si>
  <si>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</si>
  <si>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</si>
  <si>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</si>
  <si>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</si>
  <si>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</si>
  <si>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</si>
  <si>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</si>
  <si>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</si>
  <si>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</si>
  <si>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</si>
  <si>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</si>
  <si>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</si>
  <si>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</si>
  <si>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</si>
  <si>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</si>
  <si>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</si>
  <si>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</si>
  <si>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</si>
  <si>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</si>
  <si>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</si>
  <si>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</si>
  <si>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</si>
  <si>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</si>
  <si>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</si>
  <si>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</si>
  <si>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</si>
  <si>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</si>
  <si>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</si>
  <si>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</si>
  <si>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</si>
  <si>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Media</t>
  </si>
  <si>
    <t>AMAZON.COM INC</t>
  </si>
  <si>
    <t>US0231351067</t>
  </si>
  <si>
    <t>APPLIED MATERIALS INC</t>
  </si>
  <si>
    <t>US0382221051</t>
  </si>
  <si>
    <t>AROUNDTOWN</t>
  </si>
  <si>
    <t>LU1673108939</t>
  </si>
  <si>
    <t>Real Estate</t>
  </si>
  <si>
    <t>ASML HOLDING NV</t>
  </si>
  <si>
    <t>NL0010273215</t>
  </si>
  <si>
    <t>BANK OF AMERICA CORP</t>
  </si>
  <si>
    <t>US0605051046</t>
  </si>
  <si>
    <t>Banks</t>
  </si>
  <si>
    <t>Berkshire Hathaway INC CL A</t>
  </si>
  <si>
    <t>US0846701086</t>
  </si>
  <si>
    <t>Diversified Financials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</si>
  <si>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</si>
  <si>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</si>
  <si>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</si>
  <si>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</si>
  <si>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</si>
  <si>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</si>
  <si>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</si>
  <si>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</si>
  <si>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</si>
  <si>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</si>
  <si>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Consumer Durables &amp; Apparel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</si>
  <si>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</si>
  <si>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</si>
  <si>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</si>
  <si>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</si>
  <si>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</si>
  <si>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</si>
  <si>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</si>
  <si>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</si>
  <si>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</si>
  <si>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</si>
  <si>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</si>
  <si>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</si>
  <si>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</si>
  <si>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</si>
  <si>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</si>
  <si>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</si>
  <si>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</si>
  <si>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</si>
  <si>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</si>
  <si>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</si>
  <si>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</si>
  <si>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</si>
  <si>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</si>
  <si>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</si>
  <si>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</si>
  <si>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</si>
  <si>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</si>
  <si>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</si>
  <si>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</si>
  <si>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</si>
  <si>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</si>
  <si>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</si>
  <si>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</si>
  <si>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</si>
  <si>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</si>
  <si>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</si>
  <si>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</si>
  <si>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</si>
  <si>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</si>
  <si>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</si>
  <si>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</si>
  <si>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</si>
  <si>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</si>
  <si>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</si>
  <si>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</si>
  <si>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</si>
  <si>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</si>
  <si>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</si>
  <si>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</si>
  <si>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</si>
  <si>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</si>
  <si>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</si>
  <si>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</si>
  <si>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</si>
  <si>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</si>
  <si>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</si>
  <si>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</si>
  <si>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</si>
  <si>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</si>
  <si>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</si>
  <si>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</si>
  <si>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</si>
  <si>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</si>
  <si>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</si>
  <si>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</si>
  <si>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</si>
  <si>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</si>
  <si>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</si>
  <si>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</si>
  <si>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</si>
  <si>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</si>
  <si>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</si>
  <si>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</si>
  <si>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</si>
  <si>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</si>
  <si>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</si>
  <si>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</si>
  <si>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</si>
  <si>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</si>
  <si>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</si>
  <si>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</si>
  <si>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</si>
  <si>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</si>
  <si>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</si>
  <si>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</si>
  <si>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</si>
  <si>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</si>
  <si>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</si>
  <si>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</si>
  <si>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</si>
  <si>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</si>
  <si>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</si>
  <si>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</si>
  <si>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</si>
  <si>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</si>
  <si>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</si>
  <si>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</si>
  <si>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</si>
  <si>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</si>
  <si>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</si>
  <si>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</si>
  <si>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</si>
  <si>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</si>
  <si>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</si>
  <si>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</si>
  <si>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</si>
  <si>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</si>
  <si>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</si>
  <si>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</si>
  <si>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</si>
  <si>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</si>
  <si>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</si>
  <si>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</si>
  <si>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</si>
  <si>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</si>
  <si>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</si>
  <si>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</si>
  <si>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</si>
  <si>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</si>
  <si>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</si>
  <si>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</si>
  <si>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</si>
  <si>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</si>
  <si>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</si>
  <si>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</si>
  <si>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</si>
  <si>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</si>
  <si>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</si>
  <si>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</si>
  <si>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</si>
  <si>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</si>
  <si>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</si>
  <si>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</si>
  <si>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</si>
  <si>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</si>
  <si>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</si>
  <si>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</si>
  <si>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</si>
  <si>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</si>
  <si>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</si>
  <si>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</si>
  <si>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</si>
  <si>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</si>
  <si>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</si>
  <si>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</si>
  <si>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</si>
  <si>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</si>
  <si>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</si>
  <si>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</si>
  <si>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</si>
  <si>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</si>
  <si>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</si>
  <si>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</si>
  <si>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</si>
  <si>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</si>
  <si>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</si>
  <si>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</si>
  <si>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</si>
  <si>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</si>
  <si>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</si>
  <si>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</si>
  <si>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</si>
  <si>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</si>
  <si>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</si>
  <si>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</si>
  <si>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</si>
  <si>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</si>
  <si>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</si>
  <si>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</si>
  <si>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</si>
  <si>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</si>
  <si>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</si>
  <si>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</si>
  <si>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</si>
  <si>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</si>
  <si>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</si>
  <si>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</si>
  <si>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</si>
  <si>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</si>
  <si>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</si>
  <si>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</si>
  <si>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</si>
  <si>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</si>
  <si>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</si>
  <si>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</si>
  <si>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</si>
  <si>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</si>
  <si>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</si>
  <si>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</si>
  <si>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</si>
  <si>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</si>
  <si>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</si>
  <si>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</si>
  <si>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</si>
  <si>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</si>
  <si>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</si>
  <si>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</si>
  <si>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</si>
  <si>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</si>
  <si>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</si>
  <si>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</si>
  <si>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</si>
  <si>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</si>
  <si>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</si>
  <si>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</si>
  <si>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</si>
  <si>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</si>
  <si>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</si>
  <si>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</si>
  <si>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</si>
  <si>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</si>
  <si>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</si>
  <si>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</si>
  <si>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</si>
  <si>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מבטיח תשואה 01.02.2028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</si>
  <si>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</si>
  <si>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</si>
  <si>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</si>
  <si>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</si>
  <si>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</si>
  <si>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</si>
  <si>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</si>
  <si>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</si>
  <si>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</si>
  <si>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</si>
  <si>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</si>
  <si>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</si>
  <si>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</si>
  <si>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</si>
  <si>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</si>
  <si>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</si>
  <si>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</si>
  <si>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</si>
  <si>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</si>
  <si>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</si>
  <si>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</si>
  <si>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</si>
  <si>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</si>
  <si>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</si>
  <si>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</si>
  <si>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</si>
  <si>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</si>
  <si>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</si>
  <si>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</si>
  <si>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</si>
  <si>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</si>
  <si>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</si>
  <si>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</si>
  <si>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</si>
  <si>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</si>
  <si>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</si>
  <si>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</si>
  <si>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</si>
  <si>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</si>
  <si>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</si>
  <si>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</si>
  <si>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</si>
  <si>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</si>
  <si>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</si>
  <si>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</si>
  <si>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</si>
  <si>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</si>
  <si>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</si>
  <si>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</si>
  <si>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</si>
  <si>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</si>
  <si>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</si>
  <si>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</si>
  <si>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</si>
  <si>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</si>
  <si>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</si>
  <si>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</si>
  <si>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</si>
  <si>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</si>
  <si>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</si>
  <si>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</si>
  <si>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</si>
  <si>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</si>
  <si>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</si>
  <si>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</si>
  <si>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</si>
  <si>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</si>
  <si>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</si>
  <si>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</si>
  <si>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</si>
  <si>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</si>
  <si>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</si>
  <si>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</si>
  <si>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</si>
  <si>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</si>
  <si>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</si>
  <si>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</si>
  <si>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</si>
  <si>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</si>
  <si>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</si>
  <si>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</si>
  <si>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</si>
  <si>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</si>
  <si>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</si>
  <si>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</si>
  <si>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</si>
  <si>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</si>
  <si>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</si>
  <si>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</si>
  <si>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</si>
  <si>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</si>
  <si>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</si>
  <si>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</si>
  <si>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</si>
  <si>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</si>
  <si>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</si>
  <si>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</si>
  <si>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</si>
  <si>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</si>
  <si>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</si>
  <si>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</si>
  <si>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</si>
  <si>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</si>
  <si>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</si>
  <si>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</si>
  <si>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</si>
  <si>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</si>
  <si>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</si>
  <si>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</si>
  <si>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</si>
  <si>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</si>
  <si>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</si>
  <si>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</si>
  <si>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</si>
  <si>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</si>
  <si>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</si>
  <si>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</si>
  <si>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</si>
  <si>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</si>
  <si>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</si>
  <si>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</si>
  <si>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</si>
  <si>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</si>
  <si>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</si>
  <si>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</si>
  <si>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</si>
  <si>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</si>
  <si>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</si>
  <si>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</si>
  <si>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</si>
  <si>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</si>
  <si>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</si>
  <si>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</si>
  <si>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</si>
  <si>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</si>
  <si>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</si>
  <si>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</si>
  <si>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</si>
  <si>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</si>
  <si>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</si>
  <si>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</si>
  <si>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</si>
  <si>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</si>
  <si>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</si>
  <si>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</si>
  <si>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</si>
  <si>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</si>
  <si>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</si>
  <si>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</si>
  <si>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</si>
  <si>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</si>
  <si>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</si>
  <si>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</si>
  <si>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</si>
  <si>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</si>
  <si>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</si>
  <si>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</si>
  <si>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</si>
  <si>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</si>
  <si>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</si>
  <si>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</si>
  <si>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</si>
  <si>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</si>
  <si>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</si>
  <si>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</si>
  <si>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</si>
  <si>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</si>
  <si>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</si>
  <si>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</si>
  <si>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</si>
  <si>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</si>
  <si>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</si>
  <si>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</si>
  <si>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</si>
  <si>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</si>
  <si>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</si>
  <si>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</si>
  <si>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</si>
  <si>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</si>
  <si>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</si>
  <si>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</si>
  <si>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</si>
  <si>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</si>
  <si>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</si>
  <si>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</si>
  <si>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</si>
  <si>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</si>
  <si>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</si>
  <si>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</si>
  <si>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</si>
  <si>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</si>
  <si>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</si>
  <si>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</si>
  <si>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</si>
  <si>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</si>
  <si>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</si>
  <si>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</si>
  <si>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</si>
  <si>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</si>
  <si>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</si>
  <si>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</si>
  <si>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</si>
  <si>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</si>
  <si>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</si>
  <si>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</si>
  <si>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</si>
  <si>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</si>
  <si>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</si>
  <si>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</si>
  <si>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</si>
  <si>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</si>
  <si>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</si>
  <si>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</si>
  <si>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</si>
  <si>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</si>
  <si>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</si>
  <si>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</si>
  <si>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</si>
  <si>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</si>
  <si>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</si>
  <si>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</si>
  <si>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</si>
  <si>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</si>
  <si>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</si>
  <si>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</si>
  <si>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</si>
  <si>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</si>
  <si>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</si>
  <si>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</si>
  <si>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</si>
  <si>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</si>
  <si>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</si>
  <si>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</si>
  <si>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</si>
  <si>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</si>
  <si>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</si>
  <si>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</si>
  <si>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</si>
  <si>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</si>
  <si>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</si>
  <si>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</si>
  <si>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</si>
  <si>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</si>
  <si>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</si>
  <si>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</si>
  <si>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</si>
  <si>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</si>
  <si>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</si>
  <si>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</si>
  <si>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</si>
  <si>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</si>
  <si>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</si>
  <si>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</si>
  <si>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</si>
  <si>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</si>
  <si>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</si>
  <si>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</si>
  <si>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</si>
  <si>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</si>
  <si>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</si>
  <si>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</si>
  <si>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</si>
  <si>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</si>
  <si>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</si>
  <si>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</si>
  <si>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</si>
  <si>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</si>
  <si>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</si>
  <si>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</si>
  <si>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</si>
  <si>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</si>
  <si>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</si>
  <si>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</si>
  <si>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</si>
  <si>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</si>
  <si>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</si>
  <si>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</si>
  <si>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</si>
  <si>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</si>
  <si>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</si>
  <si>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</si>
  <si>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</si>
  <si>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</si>
  <si>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</si>
  <si>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</si>
  <si>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</si>
  <si>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</si>
  <si>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</si>
  <si>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</si>
  <si>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</si>
  <si>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</si>
  <si>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</si>
  <si>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</si>
  <si>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</si>
  <si>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</si>
  <si>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</si>
  <si>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</si>
  <si>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</si>
  <si>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</si>
  <si>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</si>
  <si>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</si>
  <si>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</si>
  <si>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</si>
  <si>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</si>
  <si>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</si>
  <si>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</si>
  <si>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</si>
  <si>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</si>
  <si>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</si>
  <si>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</si>
  <si>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</si>
  <si>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</si>
  <si>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</si>
  <si>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</si>
  <si>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</si>
  <si>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</si>
  <si>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</si>
  <si>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</si>
  <si>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</si>
  <si>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</si>
  <si>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</si>
  <si>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</si>
  <si>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Baa3</t>
  </si>
  <si>
    <t>Moodys</t>
  </si>
  <si>
    <t>TRANSED PARTNERS 3.951 09/50 12/37</t>
  </si>
  <si>
    <t>BB</t>
  </si>
  <si>
    <t>DBRS</t>
  </si>
  <si>
    <t>אלון דלק מניה לא סחירה</t>
  </si>
  <si>
    <t>סה"כ קרנות השקעה</t>
  </si>
  <si>
    <t>סה"כ קרנות השקעה בישראל</t>
  </si>
  <si>
    <t>Noked Long L.P</t>
  </si>
  <si>
    <t>992880</t>
  </si>
  <si>
    <t>סה"כ קרנות השקעה בחו"ל</t>
  </si>
  <si>
    <t>קרנות גידור</t>
  </si>
  <si>
    <t>ION TECH FEEDER FUND</t>
  </si>
  <si>
    <t>KYG4939W1188</t>
  </si>
  <si>
    <t>LUCID ALTERNATIVE u 7/23</t>
  </si>
  <si>
    <t>LUCID ALTERNATIVE U 8/23</t>
  </si>
  <si>
    <t>סה"כ כתבי אופציה בישראל:</t>
  </si>
  <si>
    <t>ג'י סיטי בע"מ*</t>
  </si>
  <si>
    <t>נוסטרומו אופ*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</si>
  <si>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</si>
  <si>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</si>
  <si>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</si>
  <si>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</si>
  <si>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</si>
  <si>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</si>
  <si>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</si>
  <si>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</si>
  <si>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</si>
  <si>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</si>
  <si>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</si>
  <si>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</si>
  <si>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</si>
  <si>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</si>
  <si>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</si>
  <si>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</si>
  <si>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</si>
  <si>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</si>
  <si>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</si>
  <si>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</si>
  <si>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</si>
  <si>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3.3115 11-10-23 (20) -435</t>
  </si>
  <si>
    <t>10000110</t>
  </si>
  <si>
    <t>+ILS/-USD 3.4241 25-10-23 (20) -449</t>
  </si>
  <si>
    <t>10000112</t>
  </si>
  <si>
    <t>+ILS/-USD 3.616 28-11-23 (10) -368</t>
  </si>
  <si>
    <t>10000117</t>
  </si>
  <si>
    <t>+USD/-ILS 3.643 11-10-23 (20) -145</t>
  </si>
  <si>
    <t>10000120</t>
  </si>
  <si>
    <t>+USD/-ILS 3.8105 11-10-23 (20) -45</t>
  </si>
  <si>
    <t>10000124</t>
  </si>
  <si>
    <t>+USD/-ILS 3.8422 25-10-23 (20) -63</t>
  </si>
  <si>
    <t>10000126</t>
  </si>
  <si>
    <t>+ILS/-USD 3.31 11-10-23 (11) -437</t>
  </si>
  <si>
    <t>10003349</t>
  </si>
  <si>
    <t>10000665</t>
  </si>
  <si>
    <t>+ILS/-USD 3.31 11-10-23 (98) -438</t>
  </si>
  <si>
    <t>10003353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</si>
  <si>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</si>
  <si>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</si>
  <si>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</si>
  <si>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</si>
  <si>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</si>
  <si>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</si>
  <si>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</si>
  <si>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</si>
  <si>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</si>
  <si>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</si>
  <si>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</si>
  <si>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</si>
  <si>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</si>
  <si>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</si>
  <si>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</si>
  <si>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</si>
  <si>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</si>
  <si>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</si>
  <si>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</si>
  <si>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</si>
  <si>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</si>
  <si>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</si>
  <si>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</si>
  <si>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</si>
  <si>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</si>
  <si>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</si>
  <si>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</si>
  <si>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</si>
  <si>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</si>
  <si>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</si>
  <si>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</si>
  <si>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</si>
  <si>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</si>
  <si>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</si>
  <si>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</si>
  <si>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</si>
  <si>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</si>
  <si>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</si>
  <si>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</si>
  <si>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</si>
  <si>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</si>
  <si>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</si>
  <si>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</si>
  <si>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</si>
  <si>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</si>
  <si>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</si>
  <si>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</si>
  <si>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</si>
  <si>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</si>
  <si>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</si>
  <si>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</si>
  <si>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</si>
  <si>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</si>
  <si>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</si>
  <si>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</si>
  <si>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</si>
  <si>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</si>
  <si>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</si>
  <si>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</si>
  <si>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</si>
  <si>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</si>
  <si>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</si>
  <si>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</si>
  <si>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</si>
  <si>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</si>
  <si>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</si>
  <si>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</si>
  <si>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</si>
  <si>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</si>
  <si>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</si>
  <si>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</si>
  <si>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</si>
  <si>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</si>
  <si>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</si>
  <si>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</si>
  <si>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</si>
  <si>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</si>
  <si>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</si>
  <si>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</si>
  <si>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</si>
  <si>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</si>
  <si>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</si>
  <si>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</si>
  <si>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</si>
  <si>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</si>
  <si>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</si>
  <si>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</si>
  <si>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</si>
  <si>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</si>
  <si>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</si>
  <si>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</si>
  <si>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</si>
  <si>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</si>
  <si>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3.56 22-01-24 (11) -320</t>
  </si>
  <si>
    <t>10003961</t>
  </si>
  <si>
    <t>+ILS/-USD 3.5626 14-11-23 (11) -474</t>
  </si>
  <si>
    <t>10003556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</si>
  <si>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</si>
  <si>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</si>
  <si>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</si>
  <si>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</si>
  <si>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</si>
  <si>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</si>
  <si>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</si>
  <si>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</si>
  <si>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</si>
  <si>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</si>
  <si>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</si>
  <si>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</si>
  <si>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</si>
  <si>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</si>
  <si>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</si>
  <si>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</si>
  <si>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</si>
  <si>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</si>
  <si>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3.572 20-11-23 (11) -187</t>
  </si>
  <si>
    <t>10000781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</si>
  <si>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</si>
  <si>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</si>
  <si>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</si>
  <si>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</si>
  <si>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</si>
  <si>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</si>
  <si>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10000693</t>
  </si>
  <si>
    <t>+ILS/-USD 3.596 24-10-23 (12) -192</t>
  </si>
  <si>
    <t>10003844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</si>
  <si>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</si>
  <si>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</si>
  <si>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</si>
  <si>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</si>
  <si>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</si>
  <si>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</si>
  <si>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</si>
  <si>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</si>
  <si>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</si>
  <si>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</si>
  <si>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</si>
  <si>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</si>
  <si>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</si>
  <si>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</si>
  <si>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</si>
  <si>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</si>
  <si>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</si>
  <si>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</si>
  <si>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</si>
  <si>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</si>
  <si>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</si>
  <si>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</si>
  <si>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</si>
  <si>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</si>
  <si>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</si>
  <si>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</si>
  <si>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</si>
  <si>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</si>
  <si>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</si>
  <si>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</si>
  <si>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</si>
  <si>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</si>
  <si>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</si>
  <si>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</si>
  <si>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</si>
  <si>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</si>
  <si>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</si>
  <si>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</si>
  <si>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</si>
  <si>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</si>
  <si>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</si>
  <si>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</si>
  <si>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3.617 16-11-23 (10) -390</t>
  </si>
  <si>
    <t>10003587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</si>
  <si>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</si>
  <si>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</si>
  <si>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</si>
  <si>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</si>
  <si>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</si>
  <si>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</si>
  <si>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</si>
  <si>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</si>
  <si>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</si>
  <si>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</si>
  <si>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</si>
  <si>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</si>
  <si>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</si>
  <si>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</si>
  <si>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3.6317 30-11-23 (10) -327</t>
  </si>
  <si>
    <t>10003704</t>
  </si>
  <si>
    <t>+ILS/-USD 3.637 15-11-23 (12) -433</t>
  </si>
  <si>
    <t>10003579</t>
  </si>
  <si>
    <t>+ILS/-USD 3.649 07-12-23 (11) -269</t>
  </si>
  <si>
    <t>10003870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</si>
  <si>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</si>
  <si>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</si>
  <si>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</si>
  <si>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</si>
  <si>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</si>
  <si>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</si>
  <si>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</si>
  <si>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</si>
  <si>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</si>
  <si>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</si>
  <si>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3.6801 23-01-24 (11) -339</t>
  </si>
  <si>
    <t>10003967</t>
  </si>
  <si>
    <t>+ILS/-USD 3.694 29-11-23 (10) -235</t>
  </si>
  <si>
    <t>10003875</t>
  </si>
  <si>
    <t>+ILS/-USD 3.696 07-12-23 (12) -245</t>
  </si>
  <si>
    <t>10003873</t>
  </si>
  <si>
    <t>+ILS/-USD 3.6968 29-11-23 (11) -232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</si>
  <si>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</si>
  <si>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</si>
  <si>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</si>
  <si>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</si>
  <si>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</si>
  <si>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</si>
  <si>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</si>
  <si>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</si>
  <si>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</si>
  <si>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</si>
  <si>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</si>
  <si>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</si>
  <si>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</si>
  <si>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</si>
  <si>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</si>
  <si>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</si>
  <si>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</si>
  <si>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</si>
  <si>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</si>
  <si>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</si>
  <si>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</si>
  <si>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</si>
  <si>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</si>
  <si>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</si>
  <si>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</si>
  <si>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</si>
  <si>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</si>
  <si>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</si>
  <si>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</si>
  <si>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</si>
  <si>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</si>
  <si>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</si>
  <si>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</si>
  <si>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</si>
  <si>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</si>
  <si>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</si>
  <si>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</si>
  <si>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</si>
  <si>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</si>
  <si>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</si>
  <si>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</si>
  <si>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</si>
  <si>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</si>
  <si>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</si>
  <si>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</si>
  <si>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</si>
  <si>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</si>
  <si>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</si>
  <si>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</si>
  <si>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</si>
  <si>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+ILS/-USD 3.783 29-02-24 (10) -353</t>
  </si>
  <si>
    <t>10004084</t>
  </si>
  <si>
    <t>+ILS/-USD 3.7847 29-02-24 (11) -353</t>
  </si>
  <si>
    <t>10004080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</si>
  <si>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</si>
  <si>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</si>
  <si>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</si>
  <si>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</si>
  <si>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</si>
  <si>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</si>
  <si>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</si>
  <si>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</si>
  <si>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</si>
  <si>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</si>
  <si>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</si>
  <si>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</si>
  <si>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</si>
  <si>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</si>
  <si>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</si>
  <si>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</si>
  <si>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</si>
  <si>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</si>
  <si>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</si>
  <si>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</si>
  <si>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</si>
  <si>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</si>
  <si>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</si>
  <si>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</si>
  <si>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</si>
  <si>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</si>
  <si>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</si>
  <si>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</si>
  <si>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</si>
  <si>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</si>
  <si>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</si>
  <si>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</si>
  <si>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</si>
  <si>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</si>
  <si>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</si>
  <si>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</si>
  <si>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</si>
  <si>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</si>
  <si>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</si>
  <si>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</si>
  <si>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</si>
  <si>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</si>
  <si>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</si>
  <si>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</si>
  <si>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</si>
  <si>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</si>
  <si>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</si>
  <si>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</si>
  <si>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</si>
  <si>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</si>
  <si>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</si>
  <si>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</si>
  <si>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</si>
  <si>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</si>
  <si>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</si>
  <si>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</si>
  <si>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</si>
  <si>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</si>
  <si>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</si>
  <si>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</si>
  <si>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</si>
  <si>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</si>
  <si>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</si>
  <si>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</si>
  <si>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</si>
  <si>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</si>
  <si>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</si>
  <si>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</si>
  <si>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</si>
  <si>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</si>
  <si>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</si>
  <si>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</si>
  <si>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</si>
  <si>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</si>
  <si>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</si>
  <si>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</si>
  <si>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</si>
  <si>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</si>
  <si>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</si>
  <si>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</si>
  <si>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</si>
  <si>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</si>
  <si>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</si>
  <si>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</si>
  <si>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3.65425 08-11-23 (10) -157.5</t>
  </si>
  <si>
    <t>10003963</t>
  </si>
  <si>
    <t>+ILS/-USD 3.4242 25-10-23 (10) -448</t>
  </si>
  <si>
    <t>10000199</t>
  </si>
  <si>
    <t>+ILS/-USD 3.432 24-10-23 (10) -448</t>
  </si>
  <si>
    <t>10000197</t>
  </si>
  <si>
    <t>10000249</t>
  </si>
  <si>
    <t>10000223</t>
  </si>
  <si>
    <t>10000213</t>
  </si>
  <si>
    <t>10000209</t>
  </si>
  <si>
    <t>+ILS/-USD 3.603 08-11-23 (10) -430</t>
  </si>
  <si>
    <t>10000211</t>
  </si>
  <si>
    <t>10000227</t>
  </si>
  <si>
    <t>10000218</t>
  </si>
  <si>
    <t>10000274</t>
  </si>
  <si>
    <t>+ILS/-USD 3.7697 25-01-24 (10) -308</t>
  </si>
  <si>
    <t>10000265</t>
  </si>
  <si>
    <t>10000286</t>
  </si>
  <si>
    <t>+ILS/-USD 3.7943 22-02-24 (10) -337</t>
  </si>
  <si>
    <t>10000279</t>
  </si>
  <si>
    <t>+ILS/-USD 3.8135 26-02-24 (10) -330</t>
  </si>
  <si>
    <t>10000282</t>
  </si>
  <si>
    <t>+USD/-ILS 3.5625 30-11-23 (10) -195</t>
  </si>
  <si>
    <t>10000264</t>
  </si>
  <si>
    <t>+USD/-ILS 3.765 21-02-24 (10) -310</t>
  </si>
  <si>
    <t>10000288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</si>
  <si>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</si>
  <si>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</si>
  <si>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</si>
  <si>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</si>
  <si>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</si>
  <si>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</si>
  <si>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</si>
  <si>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</si>
  <si>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</si>
  <si>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</si>
  <si>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</si>
  <si>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</si>
  <si>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</si>
  <si>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</si>
  <si>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</si>
  <si>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</si>
  <si>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</si>
  <si>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</si>
  <si>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</si>
  <si>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</si>
  <si>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</si>
  <si>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</si>
  <si>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</si>
  <si>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</si>
  <si>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</si>
  <si>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</si>
  <si>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</si>
  <si>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</si>
  <si>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</si>
  <si>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</si>
  <si>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</si>
  <si>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</si>
  <si>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</si>
  <si>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</si>
  <si>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</si>
  <si>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</si>
  <si>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</si>
  <si>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</si>
  <si>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</si>
  <si>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</si>
  <si>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</si>
  <si>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</si>
  <si>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</si>
  <si>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</si>
  <si>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</si>
  <si>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</si>
  <si>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</si>
  <si>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</si>
  <si>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</si>
  <si>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</si>
  <si>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</si>
  <si>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</si>
  <si>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</si>
  <si>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</si>
  <si>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</si>
  <si>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</si>
  <si>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</si>
  <si>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</si>
  <si>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1.0818 18-03-24 (10) +106</t>
  </si>
  <si>
    <t>10004058</t>
  </si>
  <si>
    <t>+USD/-EUR 1.08345 25-03-24 (10) +98.5</t>
  </si>
  <si>
    <t>10004090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</si>
  <si>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</si>
  <si>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</si>
  <si>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</si>
  <si>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</si>
  <si>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</si>
  <si>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10003867</t>
  </si>
  <si>
    <t>+USD/-EUR 1.11501 27-02-24 (20) +110.1</t>
  </si>
  <si>
    <t>10003983</t>
  </si>
  <si>
    <t>+USD/-EUR 1.1171 12-02-24 (12) +111</t>
  </si>
  <si>
    <t>10003969</t>
  </si>
  <si>
    <t>+USD/-EUR 1.1176 12-02-24 (10) +111</t>
  </si>
  <si>
    <t>10003971</t>
  </si>
  <si>
    <t>+USD/-EUR 1.1308 18-01-24 (10) +102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</si>
  <si>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</si>
  <si>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</si>
  <si>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</si>
  <si>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</si>
  <si>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</si>
  <si>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</si>
  <si>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</si>
  <si>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</si>
  <si>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</si>
  <si>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</si>
  <si>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</si>
  <si>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20-02-24 (10) -3</t>
  </si>
  <si>
    <t>10003987</t>
  </si>
  <si>
    <t>+USD/-GBP 1.27056 11-01-24 (10) -12.4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</si>
  <si>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</si>
  <si>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</si>
  <si>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</si>
  <si>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</si>
  <si>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</si>
  <si>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</si>
  <si>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</si>
  <si>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+EUR/-USD 1.1063 10-01-24 (10) +107</t>
  </si>
  <si>
    <t>10000258</t>
  </si>
  <si>
    <t>+USD/-EUR 1.08165 04-03-24 (10) +95.5</t>
  </si>
  <si>
    <t>10000284</t>
  </si>
  <si>
    <t>10000253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</si>
  <si>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</si>
  <si>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</si>
  <si>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</si>
  <si>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</si>
  <si>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</si>
  <si>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</si>
  <si>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</si>
  <si>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</si>
  <si>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</si>
  <si>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</si>
  <si>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</si>
  <si>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</si>
  <si>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</si>
  <si>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</si>
  <si>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</si>
  <si>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</si>
  <si>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</si>
  <si>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</si>
  <si>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</si>
  <si>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</si>
  <si>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</si>
  <si>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</si>
  <si>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</si>
  <si>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יו בנק</t>
  </si>
  <si>
    <t>JP MORGAN</t>
  </si>
  <si>
    <t>A-</t>
  </si>
  <si>
    <t>S&amp;P</t>
  </si>
  <si>
    <t>דירוג פנימי</t>
  </si>
  <si>
    <t>לא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</si>
  <si>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</si>
  <si>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</si>
  <si>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</si>
  <si>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</si>
  <si>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</si>
  <si>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</si>
  <si>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</si>
  <si>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</si>
  <si>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</si>
  <si>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</si>
  <si>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</si>
  <si>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</si>
  <si>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</si>
  <si>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</si>
  <si>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</si>
  <si>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</si>
  <si>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</si>
  <si>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</si>
  <si>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90150520</t>
  </si>
  <si>
    <t>90145563</t>
  </si>
  <si>
    <t>40999</t>
  </si>
  <si>
    <t>14760843</t>
  </si>
  <si>
    <t>AA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</si>
  <si>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</si>
  <si>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</si>
  <si>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</si>
  <si>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</si>
  <si>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</si>
  <si>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</si>
  <si>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</si>
  <si>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</si>
  <si>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</si>
  <si>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</si>
  <si>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</si>
  <si>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</si>
  <si>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</si>
  <si>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</si>
  <si>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</si>
  <si>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</si>
  <si>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</si>
  <si>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</si>
  <si>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</si>
  <si>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</si>
  <si>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</si>
  <si>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</si>
  <si>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</si>
  <si>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</si>
  <si>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</si>
  <si>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</si>
  <si>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</si>
  <si>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</si>
  <si>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</si>
  <si>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</si>
  <si>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</si>
  <si>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</si>
  <si>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</si>
  <si>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</si>
  <si>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</si>
  <si>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</si>
  <si>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</si>
  <si>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</si>
  <si>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</si>
  <si>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</si>
  <si>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</si>
  <si>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</si>
  <si>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</si>
  <si>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</si>
  <si>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</si>
  <si>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</si>
  <si>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</si>
  <si>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</si>
  <si>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</si>
  <si>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</si>
  <si>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</si>
  <si>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</si>
  <si>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</si>
  <si>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</si>
  <si>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</si>
  <si>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</si>
  <si>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</si>
  <si>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</si>
  <si>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</si>
  <si>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</si>
  <si>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</si>
  <si>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</si>
  <si>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</si>
  <si>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</si>
  <si>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A+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</si>
  <si>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</si>
  <si>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</si>
  <si>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</si>
  <si>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</si>
  <si>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</si>
  <si>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</si>
  <si>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</si>
  <si>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</si>
  <si>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</si>
  <si>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</si>
  <si>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</si>
  <si>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</si>
  <si>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</si>
  <si>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</si>
  <si>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</si>
  <si>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</si>
  <si>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</si>
  <si>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</si>
  <si>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</si>
  <si>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</si>
  <si>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</si>
  <si>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</si>
  <si>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</si>
  <si>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</si>
  <si>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</si>
  <si>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</si>
  <si>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</si>
  <si>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</si>
  <si>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</si>
  <si>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</si>
  <si>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</si>
  <si>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</si>
  <si>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</si>
  <si>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</si>
  <si>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</si>
  <si>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</si>
  <si>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</si>
  <si>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</si>
  <si>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</si>
  <si>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</si>
  <si>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</si>
  <si>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</si>
  <si>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</si>
  <si>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</si>
  <si>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</si>
  <si>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</si>
  <si>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</si>
  <si>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</si>
  <si>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</si>
  <si>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</si>
  <si>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</si>
  <si>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</si>
  <si>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</si>
  <si>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</si>
  <si>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</si>
  <si>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</si>
  <si>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</si>
  <si>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</si>
  <si>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</si>
  <si>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</si>
  <si>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</si>
  <si>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</si>
  <si>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</si>
  <si>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</si>
  <si>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</si>
  <si>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</si>
  <si>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</si>
  <si>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</si>
  <si>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</si>
  <si>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</si>
  <si>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</si>
  <si>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</si>
  <si>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A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</si>
  <si>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</si>
  <si>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</si>
  <si>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</si>
  <si>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</si>
  <si>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</si>
  <si>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</si>
  <si>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</si>
  <si>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</si>
  <si>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</si>
  <si>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</si>
  <si>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</si>
  <si>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</si>
  <si>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</si>
  <si>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</si>
  <si>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</si>
  <si>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</si>
  <si>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</si>
  <si>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</si>
  <si>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</si>
  <si>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</si>
  <si>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</si>
  <si>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</si>
  <si>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</si>
  <si>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</si>
  <si>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</si>
  <si>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</si>
  <si>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</si>
  <si>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</si>
  <si>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</si>
  <si>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</si>
  <si>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</si>
  <si>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</si>
  <si>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TELECOMMUNICATION SERVICES</t>
  </si>
  <si>
    <t>BBB-</t>
  </si>
  <si>
    <t>FITCH</t>
  </si>
  <si>
    <t>ENERGY</t>
  </si>
  <si>
    <t>508309</t>
  </si>
  <si>
    <t>464740</t>
  </si>
  <si>
    <t>491862</t>
  </si>
  <si>
    <t>491863</t>
  </si>
  <si>
    <t>491864</t>
  </si>
  <si>
    <t>Other</t>
  </si>
  <si>
    <t>469140</t>
  </si>
  <si>
    <t>475042</t>
  </si>
  <si>
    <t>95004024</t>
  </si>
  <si>
    <t>סה"כ מוצרים מובנים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</si>
  <si>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</si>
  <si>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</si>
  <si>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</si>
  <si>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</si>
  <si>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</si>
  <si>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</si>
  <si>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</si>
  <si>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</si>
  <si>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</si>
  <si>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נע"מ אלביט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</si>
  <si>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</si>
  <si>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</si>
  <si>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</si>
  <si>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</si>
  <si>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</si>
  <si>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</si>
  <si>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</si>
  <si>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</si>
  <si>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</si>
  <si>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</si>
  <si>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</si>
  <si>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</si>
  <si>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</si>
  <si>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</si>
  <si>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176</t>
  </si>
  <si>
    <t>גורם 181</t>
  </si>
  <si>
    <t>גורם 112</t>
  </si>
  <si>
    <t>גורם 153</t>
  </si>
  <si>
    <t>מובטחות משכנתא - גורם 01</t>
  </si>
  <si>
    <t>מובטחות משכנתא - גורם 02</t>
  </si>
  <si>
    <t>בבטחונות אחרים - גורם 80</t>
  </si>
  <si>
    <t>בבטחונות אחרים - גורם 7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</si>
  <si>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</si>
  <si>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</si>
  <si>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</si>
  <si>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</si>
  <si>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</si>
  <si>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</si>
  <si>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</si>
  <si>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</si>
  <si>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</si>
  <si>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</si>
  <si>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</si>
  <si>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</si>
  <si>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</si>
  <si>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</si>
  <si>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</si>
  <si>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</si>
  <si>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</si>
  <si>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</si>
  <si>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</si>
  <si>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</si>
  <si>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</si>
  <si>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</si>
  <si>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</si>
  <si>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</si>
  <si>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</si>
  <si>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</si>
  <si>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</si>
  <si>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</si>
  <si>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</si>
  <si>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</si>
  <si>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</si>
  <si>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</si>
  <si>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</si>
  <si>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</si>
  <si>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</si>
  <si>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</si>
  <si>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</si>
  <si>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</si>
  <si>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</si>
  <si>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</si>
  <si>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</si>
  <si>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</si>
  <si>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</si>
  <si>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</si>
  <si>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</si>
  <si>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</si>
  <si>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</si>
  <si>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</si>
  <si>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</si>
  <si>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</si>
  <si>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</si>
  <si>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181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</si>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</sst>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6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4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5" fillId="0" borderId="25" xfId="0" applyFont="1" applyFill="1" applyBorder="1" applyAlignment="1">
      <alignment horizontal="right" indent="3"/>
    </xf>
    <xf numFmtId="0" fontId="25" fillId="0" borderId="25" xfId="0" applyFont="1" applyFill="1" applyBorder="1" applyAlignment="1">
      <alignment horizontal="right" indent="2"/>
    </xf>
    <xf numFmtId="0" fontId="29" fillId="0" borderId="0" xfId="0" applyFont="1" applyFill="1" applyBorder="1" applyAlignment="1">
      <alignment horizontal="right" indent="3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0" xfId="0" applyFont="1" applyFill="1" applyBorder="1" applyAlignment="1">
      <alignment horizontal="right" indent="4"/>
    </xf>
    <xf numFmtId="0" fontId="29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readingOrder="2"/>
    </xf>
    <xf numFmtId="166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right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166" fontId="29" fillId="0" borderId="0" xfId="0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5"/>
    </xf>
    <xf numFmtId="0" fontId="25" fillId="0" borderId="0" xfId="0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14" fontId="32" fillId="0" borderId="0" xfId="0" applyNumberFormat="1" applyFont="1" applyFill="1" applyAlignment="1">
      <alignment horizontal="right" vertical="center" readingOrder="2"/>
    </xf>
    <xf numFmtId="10" fontId="25" fillId="0" borderId="0" xfId="14" applyNumberFormat="1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1" fillId="0" borderId="0" xfId="14" applyNumberFormat="1" applyFont="1" applyFill="1"/>
    <xf numFmtId="2" fontId="30" fillId="0" borderId="0" xfId="0" applyNumberFormat="1" applyFont="1" applyFill="1" applyBorder="1" applyAlignment="1">
      <alignment horizontal="right"/>
    </xf>
    <xf numFmtId="0" fontId="25" fillId="0" borderId="0" xfId="0" applyFont="1" applyAlignment="1">
      <alignment horizontal="right" indent="3"/>
    </xf>
    <xf numFmtId="14" fontId="25" fillId="0" borderId="0" xfId="0" applyNumberFormat="1" applyFont="1" applyAlignment="1">
      <alignment horizontal="right"/>
    </xf>
    <xf numFmtId="0" fontId="26" fillId="0" borderId="0" xfId="0" applyFont="1" applyAlignment="1">
      <alignment horizontal="right" indent="1"/>
    </xf>
    <xf numFmtId="14" fontId="26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B2" sqref="B2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141</v>
      </c>
      <c r="C1" s="67" t="s" vm="1">
        <v>219</v>
      </c>
    </row>
    <row r="2" spans="1:4">
      <c r="B2" s="46" t="s">
        <v>140</v>
      </c>
      <c r="C2" s="67" t="s">
        <v>220</v>
      </c>
    </row>
    <row r="3" spans="1:4">
      <c r="B3" s="46" t="s">
        <v>142</v>
      </c>
      <c r="C3" s="67" t="s">
        <v>221</v>
      </c>
    </row>
    <row r="4" spans="1:4">
      <c r="B4" s="46" t="s">
        <v>143</v>
      </c>
      <c r="C4" s="67">
        <v>8602</v>
      </c>
    </row>
    <row r="6" spans="1:4" ht="26.25" customHeight="1">
      <c r="B6" s="154" t="s">
        <v>154</v>
      </c>
      <c r="C6" s="155"/>
      <c r="D6" s="156"/>
    </row>
    <row r="7" spans="1:4" s="9" customFormat="1">
      <c r="B7" s="21"/>
      <c r="C7" s="22" t="s">
        <v>106</v>
      </c>
      <c r="D7" s="23" t="s">
        <v>104</v>
      </c>
    </row>
    <row r="8" spans="1:4" s="9" customFormat="1">
      <c r="B8" s="21"/>
      <c r="C8" s="24" t="s">
        <v>199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153</v>
      </c>
      <c r="C10" s="111">
        <f>C11+C12+C23+C33+C34+C35+C36+C37</f>
        <v>76113.258330686018</v>
      </c>
      <c r="D10" s="112">
        <f>C10/$C$42</f>
        <v>1</v>
      </c>
    </row>
    <row r="11" spans="1:4">
      <c r="A11" s="42" t="s">
        <v>121</v>
      </c>
      <c r="B11" s="27" t="s">
        <v>155</v>
      </c>
      <c r="C11" s="111">
        <f>מזומנים!J10</f>
        <v>1560.2375920950005</v>
      </c>
      <c r="D11" s="112">
        <f t="shared" ref="D11:D42" si="0">C11/$C$42</f>
        <v>2.0498893705434382E-2</v>
      </c>
    </row>
    <row r="12" spans="1:4">
      <c r="B12" s="27" t="s">
        <v>156</v>
      </c>
      <c r="C12" s="111">
        <f>SUM(C13:C22)</f>
        <v>14726.921496388004</v>
      </c>
      <c r="D12" s="112">
        <f t="shared" si="0"/>
        <v>0.19348694063791855</v>
      </c>
    </row>
    <row r="13" spans="1:4">
      <c r="A13" s="44" t="s">
        <v>121</v>
      </c>
      <c r="B13" s="28" t="s">
        <v>67</v>
      </c>
      <c r="C13" s="111" vm="2">
        <v>11397.401500894002</v>
      </c>
      <c r="D13" s="112">
        <f t="shared" si="0"/>
        <v>0.14974265654711824</v>
      </c>
    </row>
    <row r="14" spans="1:4">
      <c r="A14" s="44" t="s">
        <v>121</v>
      </c>
      <c r="B14" s="28" t="s">
        <v>68</v>
      </c>
      <c r="C14" s="111">
        <v>0</v>
      </c>
      <c r="D14" s="112">
        <f t="shared" si="0"/>
        <v>0</v>
      </c>
    </row>
    <row r="15" spans="1:4">
      <c r="A15" s="44" t="s">
        <v>121</v>
      </c>
      <c r="B15" s="28" t="s">
        <v>69</v>
      </c>
      <c r="C15" s="111">
        <f>'אג"ח קונצרני'!R11</f>
        <v>2302.3906243749998</v>
      </c>
      <c r="D15" s="112">
        <f t="shared" si="0"/>
        <v>3.0249534376414443E-2</v>
      </c>
    </row>
    <row r="16" spans="1:4">
      <c r="A16" s="44" t="s">
        <v>121</v>
      </c>
      <c r="B16" s="28" t="s">
        <v>70</v>
      </c>
      <c r="C16" s="111">
        <f>מניות!L11</f>
        <v>531.79063525800007</v>
      </c>
      <c r="D16" s="112">
        <f t="shared" si="0"/>
        <v>6.9868331342162757E-3</v>
      </c>
    </row>
    <row r="17" spans="1:4">
      <c r="A17" s="44" t="s">
        <v>121</v>
      </c>
      <c r="B17" s="28" t="s">
        <v>212</v>
      </c>
      <c r="C17" s="111" vm="3">
        <v>488.74970876899999</v>
      </c>
      <c r="D17" s="112">
        <f t="shared" si="0"/>
        <v>6.4213478635423808E-3</v>
      </c>
    </row>
    <row r="18" spans="1:4">
      <c r="A18" s="44" t="s">
        <v>121</v>
      </c>
      <c r="B18" s="28" t="s">
        <v>71</v>
      </c>
      <c r="C18" s="111" vm="4">
        <v>18.121687590000001</v>
      </c>
      <c r="D18" s="112">
        <f t="shared" si="0"/>
        <v>2.3808844854949555E-4</v>
      </c>
    </row>
    <row r="19" spans="1:4">
      <c r="A19" s="44" t="s">
        <v>121</v>
      </c>
      <c r="B19" s="28" t="s">
        <v>72</v>
      </c>
      <c r="C19" s="111" vm="5">
        <v>2.5946534999999996E-2</v>
      </c>
      <c r="D19" s="112">
        <f t="shared" si="0"/>
        <v>3.408937623885604E-7</v>
      </c>
    </row>
    <row r="20" spans="1:4">
      <c r="A20" s="44" t="s">
        <v>121</v>
      </c>
      <c r="B20" s="28" t="s">
        <v>73</v>
      </c>
      <c r="C20" s="111" vm="6">
        <v>1.9478429600000007</v>
      </c>
      <c r="D20" s="112">
        <f t="shared" si="0"/>
        <v>2.5591375309900551E-5</v>
      </c>
    </row>
    <row r="21" spans="1:4">
      <c r="A21" s="44" t="s">
        <v>121</v>
      </c>
      <c r="B21" s="28" t="s">
        <v>74</v>
      </c>
      <c r="C21" s="111" vm="7">
        <v>-13.506449993000002</v>
      </c>
      <c r="D21" s="112">
        <f t="shared" si="0"/>
        <v>-1.774520009946113E-4</v>
      </c>
    </row>
    <row r="22" spans="1:4">
      <c r="A22" s="44" t="s">
        <v>121</v>
      </c>
      <c r="B22" s="28" t="s">
        <v>75</v>
      </c>
      <c r="C22" s="111">
        <v>0</v>
      </c>
      <c r="D22" s="112">
        <f t="shared" si="0"/>
        <v>0</v>
      </c>
    </row>
    <row r="23" spans="1:4">
      <c r="B23" s="27" t="s">
        <v>157</v>
      </c>
      <c r="C23" s="111">
        <f>SUM(C24:C32)</f>
        <v>58627.179444557019</v>
      </c>
      <c r="D23" s="112">
        <f t="shared" si="0"/>
        <v>0.77026237912246542</v>
      </c>
    </row>
    <row r="24" spans="1:4">
      <c r="A24" s="44" t="s">
        <v>121</v>
      </c>
      <c r="B24" s="28" t="s">
        <v>76</v>
      </c>
      <c r="C24" s="111" vm="8">
        <v>58452.932773064022</v>
      </c>
      <c r="D24" s="112">
        <f t="shared" si="0"/>
        <v>0.76797307138141513</v>
      </c>
    </row>
    <row r="25" spans="1:4">
      <c r="A25" s="44" t="s">
        <v>121</v>
      </c>
      <c r="B25" s="28" t="s">
        <v>77</v>
      </c>
      <c r="C25" s="111" vm="9">
        <v>0.28624201500000002</v>
      </c>
      <c r="D25" s="112">
        <f t="shared" si="0"/>
        <v>3.7607378961018406E-6</v>
      </c>
    </row>
    <row r="26" spans="1:4">
      <c r="A26" s="44" t="s">
        <v>121</v>
      </c>
      <c r="B26" s="28" t="s">
        <v>69</v>
      </c>
      <c r="C26" s="111" vm="10">
        <v>187.88116560300003</v>
      </c>
      <c r="D26" s="112">
        <f t="shared" si="0"/>
        <v>2.4684420260491381E-3</v>
      </c>
    </row>
    <row r="27" spans="1:4">
      <c r="A27" s="44" t="s">
        <v>121</v>
      </c>
      <c r="B27" s="28" t="s">
        <v>78</v>
      </c>
      <c r="C27" s="111">
        <v>0</v>
      </c>
      <c r="D27" s="112">
        <f t="shared" si="0"/>
        <v>0</v>
      </c>
    </row>
    <row r="28" spans="1:4">
      <c r="A28" s="44" t="s">
        <v>121</v>
      </c>
      <c r="B28" s="28" t="s">
        <v>79</v>
      </c>
      <c r="C28" s="111" vm="11">
        <v>1.5501143910000001</v>
      </c>
      <c r="D28" s="112">
        <f t="shared" si="0"/>
        <v>2.036589189580197E-5</v>
      </c>
    </row>
    <row r="29" spans="1:4">
      <c r="A29" s="44" t="s">
        <v>121</v>
      </c>
      <c r="B29" s="28" t="s">
        <v>80</v>
      </c>
      <c r="C29" s="111" vm="12">
        <v>6.703300000000002E-5</v>
      </c>
      <c r="D29" s="112">
        <f t="shared" si="0"/>
        <v>8.807007014305525E-10</v>
      </c>
    </row>
    <row r="30" spans="1:4">
      <c r="A30" s="44" t="s">
        <v>121</v>
      </c>
      <c r="B30" s="28" t="s">
        <v>180</v>
      </c>
      <c r="C30" s="111" vm="13">
        <v>0.16786844300000001</v>
      </c>
      <c r="D30" s="112">
        <f t="shared" si="0"/>
        <v>2.2055085629190797E-6</v>
      </c>
    </row>
    <row r="31" spans="1:4">
      <c r="A31" s="44" t="s">
        <v>121</v>
      </c>
      <c r="B31" s="28" t="s">
        <v>101</v>
      </c>
      <c r="C31" s="111" vm="14">
        <v>-15.638785992000004</v>
      </c>
      <c r="D31" s="112">
        <f t="shared" si="0"/>
        <v>-2.0546730405437172E-4</v>
      </c>
    </row>
    <row r="32" spans="1:4">
      <c r="A32" s="44" t="s">
        <v>121</v>
      </c>
      <c r="B32" s="28" t="s">
        <v>81</v>
      </c>
      <c r="C32" s="111">
        <v>0</v>
      </c>
      <c r="D32" s="112">
        <f t="shared" si="0"/>
        <v>0</v>
      </c>
    </row>
    <row r="33" spans="1:4">
      <c r="A33" s="44" t="s">
        <v>121</v>
      </c>
      <c r="B33" s="27" t="s">
        <v>158</v>
      </c>
      <c r="C33" s="111" vm="15">
        <v>1200.3091351750002</v>
      </c>
      <c r="D33" s="112">
        <f t="shared" si="0"/>
        <v>1.5770040088943092E-2</v>
      </c>
    </row>
    <row r="34" spans="1:4">
      <c r="A34" s="44" t="s">
        <v>121</v>
      </c>
      <c r="B34" s="27" t="s">
        <v>159</v>
      </c>
      <c r="C34" s="111">
        <v>0</v>
      </c>
      <c r="D34" s="112">
        <f t="shared" si="0"/>
        <v>0</v>
      </c>
    </row>
    <row r="35" spans="1:4">
      <c r="A35" s="44" t="s">
        <v>121</v>
      </c>
      <c r="B35" s="27" t="s">
        <v>160</v>
      </c>
      <c r="C35" s="111">
        <v>0</v>
      </c>
      <c r="D35" s="112">
        <f t="shared" si="0"/>
        <v>0</v>
      </c>
    </row>
    <row r="36" spans="1:4">
      <c r="A36" s="44" t="s">
        <v>121</v>
      </c>
      <c r="B36" s="45" t="s">
        <v>161</v>
      </c>
      <c r="C36" s="111">
        <v>0</v>
      </c>
      <c r="D36" s="112">
        <f t="shared" si="0"/>
        <v>0</v>
      </c>
    </row>
    <row r="37" spans="1:4">
      <c r="A37" s="44" t="s">
        <v>121</v>
      </c>
      <c r="B37" s="27" t="s">
        <v>162</v>
      </c>
      <c r="C37" s="111">
        <f>'השקעות אחרות '!I10</f>
        <v>-1.3893375290000003</v>
      </c>
      <c r="D37" s="112">
        <f t="shared" si="0"/>
        <v>-1.8253554761298026E-5</v>
      </c>
    </row>
    <row r="38" spans="1:4">
      <c r="A38" s="44"/>
      <c r="B38" s="55" t="s">
        <v>164</v>
      </c>
      <c r="C38" s="111">
        <f>SUM(C39:C41)</f>
        <v>0</v>
      </c>
      <c r="D38" s="112">
        <f t="shared" si="0"/>
        <v>0</v>
      </c>
    </row>
    <row r="39" spans="1:4">
      <c r="A39" s="44" t="s">
        <v>121</v>
      </c>
      <c r="B39" s="56" t="s">
        <v>165</v>
      </c>
      <c r="C39" s="111">
        <v>0</v>
      </c>
      <c r="D39" s="112">
        <f t="shared" si="0"/>
        <v>0</v>
      </c>
    </row>
    <row r="40" spans="1:4">
      <c r="A40" s="44" t="s">
        <v>121</v>
      </c>
      <c r="B40" s="56" t="s">
        <v>197</v>
      </c>
      <c r="C40" s="111">
        <v>0</v>
      </c>
      <c r="D40" s="112">
        <f t="shared" si="0"/>
        <v>0</v>
      </c>
    </row>
    <row r="41" spans="1:4">
      <c r="A41" s="44" t="s">
        <v>121</v>
      </c>
      <c r="B41" s="56" t="s">
        <v>166</v>
      </c>
      <c r="C41" s="111">
        <v>0</v>
      </c>
      <c r="D41" s="112">
        <f t="shared" si="0"/>
        <v>0</v>
      </c>
    </row>
    <row r="42" spans="1:4">
      <c r="B42" s="56" t="s">
        <v>82</v>
      </c>
      <c r="C42" s="111">
        <f>C38+C10</f>
        <v>76113.258330686018</v>
      </c>
      <c r="D42" s="112">
        <f t="shared" si="0"/>
        <v>1</v>
      </c>
    </row>
    <row r="43" spans="1:4">
      <c r="A43" s="44" t="s">
        <v>121</v>
      </c>
      <c r="B43" s="56" t="s">
        <v>163</v>
      </c>
      <c r="C43" s="111">
        <f>'יתרת התחייבות להשקעה'!C10</f>
        <v>195.70239398708435</v>
      </c>
      <c r="D43" s="112"/>
    </row>
    <row r="44" spans="1:4">
      <c r="B44" s="5" t="s">
        <v>105</v>
      </c>
    </row>
    <row r="45" spans="1:4">
      <c r="C45" s="62" t="s">
        <v>148</v>
      </c>
      <c r="D45" s="34" t="s">
        <v>100</v>
      </c>
    </row>
    <row r="46" spans="1:4">
      <c r="C46" s="63" t="s">
        <v>0</v>
      </c>
      <c r="D46" s="23" t="s">
        <v>1</v>
      </c>
    </row>
    <row r="47" spans="1:4">
      <c r="C47" s="113" t="s">
        <v>131</v>
      </c>
      <c r="D47" s="114" vm="16">
        <v>2.4773999999999998</v>
      </c>
    </row>
    <row r="48" spans="1:4">
      <c r="C48" s="113" t="s">
        <v>138</v>
      </c>
      <c r="D48" s="114">
        <v>0.76144962166467534</v>
      </c>
    </row>
    <row r="49" spans="2:4">
      <c r="C49" s="113" t="s">
        <v>135</v>
      </c>
      <c r="D49" s="114" vm="17">
        <v>2.8424999999999998</v>
      </c>
    </row>
    <row r="50" spans="2:4">
      <c r="B50" s="11"/>
      <c r="C50" s="113" t="s">
        <v>1202</v>
      </c>
      <c r="D50" s="114" vm="18">
        <v>4.2</v>
      </c>
    </row>
    <row r="51" spans="2:4">
      <c r="C51" s="113" t="s">
        <v>129</v>
      </c>
      <c r="D51" s="114" vm="19">
        <v>4.0530999999999997</v>
      </c>
    </row>
    <row r="52" spans="2:4">
      <c r="C52" s="113" t="s">
        <v>130</v>
      </c>
      <c r="D52" s="114" vm="20">
        <v>4.6779000000000002</v>
      </c>
    </row>
    <row r="53" spans="2:4">
      <c r="C53" s="113" t="s">
        <v>132</v>
      </c>
      <c r="D53" s="114">
        <v>0.48832814016447873</v>
      </c>
    </row>
    <row r="54" spans="2:4">
      <c r="C54" s="113" t="s">
        <v>136</v>
      </c>
      <c r="D54" s="114">
        <v>2.5659999999999999E-2</v>
      </c>
    </row>
    <row r="55" spans="2:4">
      <c r="C55" s="113" t="s">
        <v>137</v>
      </c>
      <c r="D55" s="114">
        <v>0.21951275516061627</v>
      </c>
    </row>
    <row r="56" spans="2:4">
      <c r="C56" s="113" t="s">
        <v>134</v>
      </c>
      <c r="D56" s="114" vm="21">
        <v>0.54359999999999997</v>
      </c>
    </row>
    <row r="57" spans="2:4">
      <c r="C57" s="113" t="s">
        <v>2283</v>
      </c>
      <c r="D57" s="114">
        <v>2.2928704</v>
      </c>
    </row>
    <row r="58" spans="2:4">
      <c r="C58" s="113" t="s">
        <v>133</v>
      </c>
      <c r="D58" s="114" vm="22">
        <v>0.35270000000000001</v>
      </c>
    </row>
    <row r="59" spans="2:4">
      <c r="C59" s="113" t="s">
        <v>127</v>
      </c>
      <c r="D59" s="114" vm="23">
        <v>3.8239999999999998</v>
      </c>
    </row>
    <row r="60" spans="2:4">
      <c r="C60" s="113" t="s">
        <v>139</v>
      </c>
      <c r="D60" s="114" vm="24">
        <v>0.2031</v>
      </c>
    </row>
    <row r="61" spans="2:4">
      <c r="C61" s="113" t="s">
        <v>2284</v>
      </c>
      <c r="D61" s="114" vm="25">
        <v>0.36</v>
      </c>
    </row>
    <row r="62" spans="2:4">
      <c r="C62" s="113" t="s">
        <v>2285</v>
      </c>
      <c r="D62" s="114">
        <v>3.9578505476717096E-2</v>
      </c>
    </row>
    <row r="63" spans="2:4">
      <c r="C63" s="113" t="s">
        <v>2286</v>
      </c>
      <c r="D63" s="114">
        <v>0.52397917237599345</v>
      </c>
    </row>
    <row r="64" spans="2:4">
      <c r="C64" s="113" t="s">
        <v>128</v>
      </c>
      <c r="D64" s="114">
        <v>1</v>
      </c>
    </row>
    <row r="65" spans="3:4">
      <c r="C65" s="115"/>
      <c r="D65" s="115"/>
    </row>
    <row r="66" spans="3:4">
      <c r="C66" s="115"/>
      <c r="D66" s="115"/>
    </row>
    <row r="67" spans="3:4">
      <c r="C67" s="116"/>
      <c r="D67" s="11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44.5703125" style="2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141</v>
      </c>
      <c r="C1" s="67" t="s" vm="1">
        <v>219</v>
      </c>
    </row>
    <row r="2" spans="2:13">
      <c r="B2" s="46" t="s">
        <v>140</v>
      </c>
      <c r="C2" s="67" t="s">
        <v>220</v>
      </c>
    </row>
    <row r="3" spans="2:13">
      <c r="B3" s="46" t="s">
        <v>142</v>
      </c>
      <c r="C3" s="67" t="s">
        <v>221</v>
      </c>
    </row>
    <row r="4" spans="2:13">
      <c r="B4" s="46" t="s">
        <v>143</v>
      </c>
      <c r="C4" s="67">
        <v>8602</v>
      </c>
    </row>
    <row r="6" spans="2:13" ht="26.25" customHeight="1">
      <c r="B6" s="157" t="s">
        <v>168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3" ht="26.25" customHeight="1">
      <c r="B7" s="157" t="s">
        <v>90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  <c r="M7" s="3"/>
    </row>
    <row r="8" spans="2:13" s="3" customFormat="1" ht="78.75">
      <c r="B8" s="21" t="s">
        <v>111</v>
      </c>
      <c r="C8" s="29" t="s">
        <v>43</v>
      </c>
      <c r="D8" s="29" t="s">
        <v>114</v>
      </c>
      <c r="E8" s="29" t="s">
        <v>63</v>
      </c>
      <c r="F8" s="29" t="s">
        <v>98</v>
      </c>
      <c r="G8" s="29" t="s">
        <v>196</v>
      </c>
      <c r="H8" s="29" t="s">
        <v>195</v>
      </c>
      <c r="I8" s="29" t="s">
        <v>60</v>
      </c>
      <c r="J8" s="29" t="s">
        <v>57</v>
      </c>
      <c r="K8" s="29" t="s">
        <v>144</v>
      </c>
      <c r="L8" s="30" t="s">
        <v>146</v>
      </c>
    </row>
    <row r="9" spans="2:13" s="3" customFormat="1">
      <c r="B9" s="14"/>
      <c r="C9" s="29"/>
      <c r="D9" s="29"/>
      <c r="E9" s="29"/>
      <c r="F9" s="29"/>
      <c r="G9" s="15" t="s">
        <v>203</v>
      </c>
      <c r="H9" s="15"/>
      <c r="I9" s="15" t="s">
        <v>199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85" t="s">
        <v>49</v>
      </c>
      <c r="C11" s="71"/>
      <c r="D11" s="71"/>
      <c r="E11" s="71"/>
      <c r="F11" s="71"/>
      <c r="G11" s="79"/>
      <c r="H11" s="81"/>
      <c r="I11" s="79">
        <v>1.9478429600000007</v>
      </c>
      <c r="J11" s="71"/>
      <c r="K11" s="80">
        <f>IFERROR(I11/$I$11,0)</f>
        <v>1</v>
      </c>
      <c r="L11" s="80">
        <f>I11/'סכום נכסי הקרן'!$C$42</f>
        <v>2.5591375309900551E-5</v>
      </c>
    </row>
    <row r="12" spans="2:13">
      <c r="B12" s="86" t="s">
        <v>190</v>
      </c>
      <c r="C12" s="69"/>
      <c r="D12" s="69"/>
      <c r="E12" s="69"/>
      <c r="F12" s="69"/>
      <c r="G12" s="76"/>
      <c r="H12" s="78"/>
      <c r="I12" s="76">
        <v>1.1757039340000004</v>
      </c>
      <c r="J12" s="69"/>
      <c r="K12" s="77">
        <f t="shared" ref="K12:K23" si="0">IFERROR(I12/$I$11,0)</f>
        <v>0.60359277320795923</v>
      </c>
      <c r="L12" s="77">
        <f>I12/'סכום נכסי הקרן'!$C$42</f>
        <v>1.5446769193508571E-5</v>
      </c>
    </row>
    <row r="13" spans="2:13">
      <c r="B13" s="89" t="s">
        <v>186</v>
      </c>
      <c r="C13" s="71"/>
      <c r="D13" s="71"/>
      <c r="E13" s="71"/>
      <c r="F13" s="71"/>
      <c r="G13" s="79"/>
      <c r="H13" s="81"/>
      <c r="I13" s="79">
        <v>1.1757039340000004</v>
      </c>
      <c r="J13" s="71"/>
      <c r="K13" s="80">
        <f t="shared" si="0"/>
        <v>0.60359277320795923</v>
      </c>
      <c r="L13" s="80">
        <f>I13/'סכום נכסי הקרן'!$C$42</f>
        <v>1.5446769193508571E-5</v>
      </c>
    </row>
    <row r="14" spans="2:13">
      <c r="B14" s="75" t="s">
        <v>1397</v>
      </c>
      <c r="C14" s="69" t="s">
        <v>1398</v>
      </c>
      <c r="D14" s="82" t="s">
        <v>115</v>
      </c>
      <c r="E14" s="128" t="s">
        <v>466</v>
      </c>
      <c r="F14" s="82" t="s">
        <v>128</v>
      </c>
      <c r="G14" s="76">
        <v>2.5776000000000004E-2</v>
      </c>
      <c r="H14" s="78">
        <v>3763400</v>
      </c>
      <c r="I14" s="76">
        <v>0.97005116100000011</v>
      </c>
      <c r="J14" s="69"/>
      <c r="K14" s="77">
        <f t="shared" si="0"/>
        <v>0.49801302308272316</v>
      </c>
      <c r="L14" s="77">
        <f>I14/'סכום נכסי הקרן'!$C$42</f>
        <v>1.2744838182928135E-5</v>
      </c>
    </row>
    <row r="15" spans="2:13">
      <c r="B15" s="75" t="s">
        <v>1399</v>
      </c>
      <c r="C15" s="69" t="s">
        <v>1400</v>
      </c>
      <c r="D15" s="82" t="s">
        <v>115</v>
      </c>
      <c r="E15" s="128" t="s">
        <v>466</v>
      </c>
      <c r="F15" s="82" t="s">
        <v>128</v>
      </c>
      <c r="G15" s="76">
        <v>-2.5776000000000004E-2</v>
      </c>
      <c r="H15" s="78">
        <v>305600</v>
      </c>
      <c r="I15" s="76">
        <v>-7.8771227000000013E-2</v>
      </c>
      <c r="J15" s="69"/>
      <c r="K15" s="77">
        <f t="shared" si="0"/>
        <v>-4.0440234976643077E-2</v>
      </c>
      <c r="L15" s="77">
        <f>I15/'סכום נכסי הקרן'!$C$42</f>
        <v>-1.0349212309078404E-6</v>
      </c>
    </row>
    <row r="16" spans="2:13">
      <c r="B16" s="75" t="s">
        <v>1401</v>
      </c>
      <c r="C16" s="69" t="s">
        <v>1402</v>
      </c>
      <c r="D16" s="82" t="s">
        <v>115</v>
      </c>
      <c r="E16" s="128" t="s">
        <v>466</v>
      </c>
      <c r="F16" s="82" t="s">
        <v>128</v>
      </c>
      <c r="G16" s="76">
        <v>0.23702000000000006</v>
      </c>
      <c r="H16" s="78">
        <v>120100</v>
      </c>
      <c r="I16" s="76">
        <v>0.28466102000000004</v>
      </c>
      <c r="J16" s="69"/>
      <c r="K16" s="77">
        <f t="shared" si="0"/>
        <v>0.14614166842279727</v>
      </c>
      <c r="L16" s="77">
        <f>I16/'סכום נכסי הקרן'!$C$42</f>
        <v>3.7399662850228468E-6</v>
      </c>
    </row>
    <row r="17" spans="2:12">
      <c r="B17" s="75" t="s">
        <v>1403</v>
      </c>
      <c r="C17" s="69" t="s">
        <v>1404</v>
      </c>
      <c r="D17" s="82" t="s">
        <v>115</v>
      </c>
      <c r="E17" s="128" t="s">
        <v>466</v>
      </c>
      <c r="F17" s="82" t="s">
        <v>128</v>
      </c>
      <c r="G17" s="76">
        <v>-0.23702000000000006</v>
      </c>
      <c r="H17" s="78">
        <v>100</v>
      </c>
      <c r="I17" s="76">
        <v>-2.3702000000000006E-4</v>
      </c>
      <c r="J17" s="69"/>
      <c r="K17" s="77">
        <f t="shared" si="0"/>
        <v>-1.2168332091823253E-4</v>
      </c>
      <c r="L17" s="77">
        <f>I17/'סכום נכסי הקרן'!$C$42</f>
        <v>-3.1140435345735614E-9</v>
      </c>
    </row>
    <row r="18" spans="2:12">
      <c r="B18" s="72"/>
      <c r="C18" s="69"/>
      <c r="D18" s="69"/>
      <c r="E18" s="69"/>
      <c r="F18" s="69"/>
      <c r="G18" s="76"/>
      <c r="H18" s="78"/>
      <c r="I18" s="69"/>
      <c r="J18" s="69"/>
      <c r="K18" s="77"/>
      <c r="L18" s="69"/>
    </row>
    <row r="19" spans="2:12">
      <c r="B19" s="86" t="s">
        <v>189</v>
      </c>
      <c r="C19" s="69"/>
      <c r="D19" s="69"/>
      <c r="E19" s="69"/>
      <c r="F19" s="69"/>
      <c r="G19" s="76"/>
      <c r="H19" s="78"/>
      <c r="I19" s="76">
        <v>0.77213902600000028</v>
      </c>
      <c r="J19" s="69"/>
      <c r="K19" s="77">
        <f t="shared" si="0"/>
        <v>0.39640722679204077</v>
      </c>
      <c r="L19" s="77">
        <f>I19/'סכום נכסי הקרן'!$C$42</f>
        <v>1.0144606116391981E-5</v>
      </c>
    </row>
    <row r="20" spans="2:12">
      <c r="B20" s="89" t="s">
        <v>186</v>
      </c>
      <c r="C20" s="71"/>
      <c r="D20" s="71"/>
      <c r="E20" s="71"/>
      <c r="F20" s="71"/>
      <c r="G20" s="79"/>
      <c r="H20" s="81"/>
      <c r="I20" s="79">
        <v>0.77213902600000028</v>
      </c>
      <c r="J20" s="71"/>
      <c r="K20" s="80">
        <f t="shared" si="0"/>
        <v>0.39640722679204077</v>
      </c>
      <c r="L20" s="80">
        <f>I20/'סכום נכסי הקרן'!$C$42</f>
        <v>1.0144606116391981E-5</v>
      </c>
    </row>
    <row r="21" spans="2:12">
      <c r="B21" s="75" t="s">
        <v>1405</v>
      </c>
      <c r="C21" s="69" t="s">
        <v>1405</v>
      </c>
      <c r="D21" s="82" t="s">
        <v>26</v>
      </c>
      <c r="E21" s="82" t="s">
        <v>466</v>
      </c>
      <c r="F21" s="82" t="s">
        <v>127</v>
      </c>
      <c r="G21" s="76">
        <v>0.37600200000000006</v>
      </c>
      <c r="H21" s="78">
        <v>18</v>
      </c>
      <c r="I21" s="76">
        <v>2.5880970000000007E-2</v>
      </c>
      <c r="J21" s="69"/>
      <c r="K21" s="77">
        <f t="shared" si="0"/>
        <v>1.3286990035377389E-2</v>
      </c>
      <c r="L21" s="77">
        <f>I21/'סכום נכסי הקרן'!$C$42</f>
        <v>3.4003234873425157E-7</v>
      </c>
    </row>
    <row r="22" spans="2:12">
      <c r="B22" s="75" t="s">
        <v>1406</v>
      </c>
      <c r="C22" s="69" t="s">
        <v>1406</v>
      </c>
      <c r="D22" s="82" t="s">
        <v>26</v>
      </c>
      <c r="E22" s="82" t="s">
        <v>466</v>
      </c>
      <c r="F22" s="82" t="s">
        <v>127</v>
      </c>
      <c r="G22" s="76">
        <v>-1.7825000000000004E-2</v>
      </c>
      <c r="H22" s="78">
        <v>4682</v>
      </c>
      <c r="I22" s="76">
        <v>-0.31914324300000002</v>
      </c>
      <c r="J22" s="69"/>
      <c r="K22" s="77">
        <f t="shared" si="0"/>
        <v>-0.16384444205912777</v>
      </c>
      <c r="L22" s="77">
        <f>I22/'סכום נכסי הקרן'!$C$42</f>
        <v>-4.1930046091763934E-6</v>
      </c>
    </row>
    <row r="23" spans="2:12">
      <c r="B23" s="75" t="s">
        <v>1407</v>
      </c>
      <c r="C23" s="69" t="s">
        <v>1407</v>
      </c>
      <c r="D23" s="82" t="s">
        <v>26</v>
      </c>
      <c r="E23" s="82" t="s">
        <v>466</v>
      </c>
      <c r="F23" s="82" t="s">
        <v>127</v>
      </c>
      <c r="G23" s="76">
        <v>1.7825000000000004E-2</v>
      </c>
      <c r="H23" s="78">
        <v>15630</v>
      </c>
      <c r="I23" s="76">
        <v>1.0654012990000004</v>
      </c>
      <c r="J23" s="69"/>
      <c r="K23" s="77">
        <f t="shared" si="0"/>
        <v>0.54696467881579114</v>
      </c>
      <c r="L23" s="77">
        <f>I23/'סכום נכסי הקרן'!$C$42</f>
        <v>1.3997578376834124E-5</v>
      </c>
    </row>
    <row r="24" spans="2:12">
      <c r="B24" s="72"/>
      <c r="C24" s="69"/>
      <c r="D24" s="69"/>
      <c r="E24" s="69"/>
      <c r="F24" s="69"/>
      <c r="G24" s="76"/>
      <c r="H24" s="78"/>
      <c r="I24" s="69"/>
      <c r="J24" s="69"/>
      <c r="K24" s="77"/>
      <c r="L24" s="69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23" t="s">
        <v>211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23" t="s">
        <v>107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123" t="s">
        <v>194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123" t="s">
        <v>202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2:1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</row>
    <row r="124" spans="2:12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2:12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2:12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2:12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2:12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2:12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2:12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2:12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2:12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</row>
    <row r="441" spans="2:12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</row>
    <row r="442" spans="2:12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</row>
    <row r="443" spans="2:12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</row>
    <row r="444" spans="2:12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</row>
    <row r="445" spans="2:12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</row>
    <row r="446" spans="2:12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</row>
    <row r="447" spans="2:12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</row>
    <row r="448" spans="2:12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</row>
    <row r="449" spans="2:12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</row>
    <row r="450" spans="2:12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</row>
    <row r="451" spans="2:12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</row>
    <row r="452" spans="2:12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</row>
    <row r="453" spans="2:12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</row>
    <row r="454" spans="2:12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</row>
    <row r="455" spans="2:12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</row>
    <row r="456" spans="2:12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</row>
    <row r="457" spans="2:12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</row>
    <row r="458" spans="2:12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</row>
    <row r="459" spans="2:12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</row>
    <row r="460" spans="2:12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</row>
    <row r="461" spans="2:12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</row>
    <row r="462" spans="2:12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</row>
    <row r="463" spans="2:12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</row>
    <row r="464" spans="2:12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</row>
    <row r="465" spans="2:12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</row>
    <row r="466" spans="2:12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</row>
    <row r="467" spans="2:12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</row>
    <row r="468" spans="2:12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</row>
    <row r="469" spans="2:12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</row>
    <row r="470" spans="2:12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</row>
    <row r="471" spans="2:12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</row>
    <row r="472" spans="2:12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</row>
    <row r="473" spans="2:12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</row>
    <row r="474" spans="2:12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</row>
    <row r="475" spans="2:12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</row>
    <row r="476" spans="2:12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</row>
    <row r="477" spans="2:12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</row>
    <row r="478" spans="2:12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</row>
    <row r="479" spans="2:12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</row>
    <row r="480" spans="2:12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</row>
    <row r="481" spans="2:12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</row>
    <row r="482" spans="2:12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</row>
    <row r="483" spans="2:12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</row>
    <row r="484" spans="2:12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</row>
    <row r="485" spans="2:12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</row>
    <row r="486" spans="2:12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</row>
    <row r="487" spans="2:12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</row>
    <row r="488" spans="2:12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</row>
    <row r="489" spans="2:12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</row>
    <row r="490" spans="2:12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</row>
    <row r="491" spans="2:12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</row>
    <row r="492" spans="2:12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</row>
    <row r="493" spans="2:12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</row>
    <row r="494" spans="2:12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</row>
    <row r="495" spans="2:12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</row>
    <row r="496" spans="2:12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</row>
    <row r="497" spans="2:12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</row>
    <row r="498" spans="2:12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</row>
    <row r="499" spans="2:12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</row>
    <row r="500" spans="2:12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</row>
    <row r="501" spans="2:12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</row>
    <row r="502" spans="2:12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</row>
    <row r="503" spans="2:12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</row>
    <row r="504" spans="2:12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</row>
    <row r="505" spans="2:12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</row>
    <row r="506" spans="2:12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</row>
    <row r="507" spans="2:12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</row>
    <row r="508" spans="2:12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</row>
    <row r="509" spans="2:12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</row>
    <row r="510" spans="2:12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</row>
    <row r="511" spans="2:12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</row>
    <row r="512" spans="2:12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</row>
    <row r="513" spans="2:12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</row>
    <row r="514" spans="2:12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</row>
    <row r="515" spans="2:12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</row>
    <row r="516" spans="2:12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</row>
    <row r="517" spans="2:12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</row>
    <row r="518" spans="2:12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</row>
    <row r="519" spans="2:12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</row>
    <row r="520" spans="2:12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</row>
    <row r="521" spans="2:12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</row>
    <row r="522" spans="2:12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</row>
    <row r="523" spans="2:12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</row>
    <row r="524" spans="2:12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</row>
    <row r="525" spans="2:12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</row>
    <row r="526" spans="2:12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</row>
    <row r="527" spans="2:12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</row>
    <row r="528" spans="2:12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</row>
    <row r="529" spans="2:12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</row>
    <row r="530" spans="2:12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</row>
    <row r="531" spans="2:12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</row>
    <row r="532" spans="2:12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</row>
    <row r="533" spans="2:12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</row>
    <row r="534" spans="2:12">
      <c r="B534" s="118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</row>
    <row r="535" spans="2:12">
      <c r="B535" s="118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</row>
    <row r="536" spans="2:12">
      <c r="B536" s="118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</row>
    <row r="537" spans="2:12">
      <c r="B537" s="118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</row>
    <row r="538" spans="2:12">
      <c r="B538" s="118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</row>
    <row r="539" spans="2:12">
      <c r="B539" s="118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</row>
    <row r="540" spans="2:12">
      <c r="B540" s="118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</row>
    <row r="541" spans="2:12">
      <c r="B541" s="118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</row>
    <row r="542" spans="2:12">
      <c r="B542" s="118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</row>
    <row r="543" spans="2:12">
      <c r="B543" s="118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</row>
    <row r="544" spans="2:12">
      <c r="B544" s="118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</row>
    <row r="545" spans="2:12">
      <c r="B545" s="118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</row>
    <row r="546" spans="2:12">
      <c r="B546" s="118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</row>
    <row r="547" spans="2:12">
      <c r="B547" s="118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</row>
    <row r="548" spans="2:12">
      <c r="B548" s="118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</row>
    <row r="549" spans="2:12">
      <c r="B549" s="118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</row>
    <row r="550" spans="2:12">
      <c r="B550" s="118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</row>
    <row r="551" spans="2:12">
      <c r="B551" s="118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</row>
    <row r="552" spans="2:12">
      <c r="B552" s="118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</row>
    <row r="553" spans="2:12">
      <c r="B553" s="118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</row>
    <row r="554" spans="2:12">
      <c r="B554" s="118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</row>
    <row r="555" spans="2:12">
      <c r="B555" s="118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</row>
    <row r="556" spans="2:12">
      <c r="B556" s="118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</row>
    <row r="557" spans="2:12">
      <c r="B557" s="118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</row>
    <row r="558" spans="2:12">
      <c r="B558" s="118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</row>
    <row r="559" spans="2:12">
      <c r="B559" s="118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</row>
    <row r="560" spans="2:12">
      <c r="B560" s="118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</row>
    <row r="561" spans="2:12">
      <c r="B561" s="118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</row>
    <row r="562" spans="2:12">
      <c r="B562" s="118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</row>
    <row r="563" spans="2:12">
      <c r="B563" s="118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</row>
    <row r="564" spans="2:12">
      <c r="B564" s="118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</row>
    <row r="565" spans="2:12">
      <c r="B565" s="118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</row>
    <row r="566" spans="2:12">
      <c r="B566" s="118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</row>
    <row r="567" spans="2:12">
      <c r="B567" s="118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</row>
    <row r="568" spans="2:12">
      <c r="B568" s="118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</row>
    <row r="569" spans="2:12">
      <c r="B569" s="118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</row>
    <row r="570" spans="2:12">
      <c r="B570" s="118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</row>
    <row r="571" spans="2:12">
      <c r="B571" s="118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</row>
    <row r="572" spans="2:12">
      <c r="B572" s="118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</row>
    <row r="573" spans="2:12">
      <c r="B573" s="118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</row>
    <row r="574" spans="2:12">
      <c r="B574" s="118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</row>
    <row r="575" spans="2:12">
      <c r="B575" s="118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</row>
    <row r="576" spans="2:12">
      <c r="B576" s="118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</row>
    <row r="577" spans="2:12">
      <c r="B577" s="118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</row>
    <row r="578" spans="2:12">
      <c r="B578" s="118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</row>
    <row r="579" spans="2:12">
      <c r="B579" s="118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</row>
    <row r="580" spans="2:12">
      <c r="B580" s="118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</row>
    <row r="581" spans="2:12">
      <c r="B581" s="118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</row>
    <row r="582" spans="2:12">
      <c r="B582" s="118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</row>
    <row r="583" spans="2:12">
      <c r="B583" s="118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</row>
    <row r="584" spans="2:12">
      <c r="B584" s="118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</row>
    <row r="585" spans="2:12">
      <c r="B585" s="118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</row>
    <row r="586" spans="2:12">
      <c r="B586" s="118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0.7109375" style="2" bestFit="1" customWidth="1"/>
    <col min="3" max="3" width="43" style="2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141</v>
      </c>
      <c r="C1" s="67" t="s" vm="1">
        <v>219</v>
      </c>
    </row>
    <row r="2" spans="1:11">
      <c r="B2" s="46" t="s">
        <v>140</v>
      </c>
      <c r="C2" s="67" t="s">
        <v>220</v>
      </c>
    </row>
    <row r="3" spans="1:11">
      <c r="B3" s="46" t="s">
        <v>142</v>
      </c>
      <c r="C3" s="67" t="s">
        <v>221</v>
      </c>
    </row>
    <row r="4" spans="1:11">
      <c r="B4" s="46" t="s">
        <v>143</v>
      </c>
      <c r="C4" s="67">
        <v>8602</v>
      </c>
    </row>
    <row r="6" spans="1:11" ht="26.25" customHeight="1">
      <c r="B6" s="157" t="s">
        <v>168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1:11" ht="26.25" customHeight="1">
      <c r="B7" s="157" t="s">
        <v>91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1:11" s="3" customFormat="1" ht="78.75">
      <c r="A8" s="2"/>
      <c r="B8" s="21" t="s">
        <v>111</v>
      </c>
      <c r="C8" s="29" t="s">
        <v>43</v>
      </c>
      <c r="D8" s="29" t="s">
        <v>114</v>
      </c>
      <c r="E8" s="29" t="s">
        <v>63</v>
      </c>
      <c r="F8" s="29" t="s">
        <v>98</v>
      </c>
      <c r="G8" s="29" t="s">
        <v>196</v>
      </c>
      <c r="H8" s="29" t="s">
        <v>195</v>
      </c>
      <c r="I8" s="29" t="s">
        <v>60</v>
      </c>
      <c r="J8" s="29" t="s">
        <v>144</v>
      </c>
      <c r="K8" s="30" t="s">
        <v>146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203</v>
      </c>
      <c r="H9" s="15"/>
      <c r="I9" s="15" t="s">
        <v>199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48</v>
      </c>
      <c r="C11" s="69"/>
      <c r="D11" s="69"/>
      <c r="E11" s="69"/>
      <c r="F11" s="69"/>
      <c r="G11" s="76"/>
      <c r="H11" s="78"/>
      <c r="I11" s="76">
        <v>-13.506449993000002</v>
      </c>
      <c r="J11" s="77">
        <f>IFERROR(I11/$I$11,0)</f>
        <v>1</v>
      </c>
      <c r="K11" s="77">
        <f>I11/'סכום נכסי הקרן'!$C$42</f>
        <v>-1.774520009946113E-4</v>
      </c>
    </row>
    <row r="12" spans="1:11">
      <c r="B12" s="86" t="s">
        <v>191</v>
      </c>
      <c r="C12" s="69"/>
      <c r="D12" s="69"/>
      <c r="E12" s="69"/>
      <c r="F12" s="69"/>
      <c r="G12" s="76"/>
      <c r="H12" s="78"/>
      <c r="I12" s="76">
        <v>-13.506449993000002</v>
      </c>
      <c r="J12" s="77">
        <f t="shared" ref="J12:J16" si="0">IFERROR(I12/$I$11,0)</f>
        <v>1</v>
      </c>
      <c r="K12" s="77">
        <f>I12/'סכום נכסי הקרן'!$C$42</f>
        <v>-1.774520009946113E-4</v>
      </c>
    </row>
    <row r="13" spans="1:11">
      <c r="B13" s="72" t="s">
        <v>1408</v>
      </c>
      <c r="C13" s="69" t="s">
        <v>1409</v>
      </c>
      <c r="D13" s="82" t="s">
        <v>26</v>
      </c>
      <c r="E13" s="82" t="s">
        <v>466</v>
      </c>
      <c r="F13" s="82" t="s">
        <v>127</v>
      </c>
      <c r="G13" s="76">
        <v>7.6078000000000021E-2</v>
      </c>
      <c r="H13" s="78">
        <v>95550.01</v>
      </c>
      <c r="I13" s="76">
        <v>-0.48338822500000006</v>
      </c>
      <c r="J13" s="77">
        <f t="shared" si="0"/>
        <v>3.5789435806635052E-2</v>
      </c>
      <c r="K13" s="77">
        <f>I13/'סכום נכסי הקרן'!$C$42</f>
        <v>-6.3509069983555809E-6</v>
      </c>
    </row>
    <row r="14" spans="1:11">
      <c r="B14" s="72" t="s">
        <v>1410</v>
      </c>
      <c r="C14" s="69" t="s">
        <v>1411</v>
      </c>
      <c r="D14" s="82" t="s">
        <v>26</v>
      </c>
      <c r="E14" s="82" t="s">
        <v>466</v>
      </c>
      <c r="F14" s="82" t="s">
        <v>127</v>
      </c>
      <c r="G14" s="76">
        <v>1.8186999999999998E-2</v>
      </c>
      <c r="H14" s="78">
        <v>1486650</v>
      </c>
      <c r="I14" s="76">
        <v>-0.8780597160000001</v>
      </c>
      <c r="J14" s="77">
        <f t="shared" si="0"/>
        <v>6.5010399953731202E-2</v>
      </c>
      <c r="K14" s="77">
        <f>I14/'סכום נכסי הקרן'!$C$42</f>
        <v>-1.1536225557249588E-5</v>
      </c>
    </row>
    <row r="15" spans="1:11">
      <c r="B15" s="72" t="s">
        <v>1412</v>
      </c>
      <c r="C15" s="69" t="s">
        <v>1413</v>
      </c>
      <c r="D15" s="82" t="s">
        <v>26</v>
      </c>
      <c r="E15" s="82" t="s">
        <v>466</v>
      </c>
      <c r="F15" s="82" t="s">
        <v>127</v>
      </c>
      <c r="G15" s="76">
        <v>0.35310799999999998</v>
      </c>
      <c r="H15" s="78">
        <v>432550</v>
      </c>
      <c r="I15" s="76">
        <v>-12.058225324</v>
      </c>
      <c r="J15" s="77">
        <f t="shared" si="0"/>
        <v>0.89277532810245663</v>
      </c>
      <c r="K15" s="77">
        <f>I15/'סכום נכסי הקרן'!$C$42</f>
        <v>-1.5842476841040158E-4</v>
      </c>
    </row>
    <row r="16" spans="1:11">
      <c r="B16" s="72" t="s">
        <v>1414</v>
      </c>
      <c r="C16" s="69" t="s">
        <v>1415</v>
      </c>
      <c r="D16" s="82" t="s">
        <v>26</v>
      </c>
      <c r="E16" s="82" t="s">
        <v>466</v>
      </c>
      <c r="F16" s="82" t="s">
        <v>136</v>
      </c>
      <c r="G16" s="76">
        <v>1.362E-2</v>
      </c>
      <c r="H16" s="78">
        <v>232350</v>
      </c>
      <c r="I16" s="76">
        <v>-8.6776728000000025E-2</v>
      </c>
      <c r="J16" s="77">
        <f t="shared" si="0"/>
        <v>6.4248361371769683E-3</v>
      </c>
      <c r="K16" s="77">
        <f>I16/'סכום נכסי הקרן'!$C$42</f>
        <v>-1.140100028604542E-6</v>
      </c>
    </row>
    <row r="17" spans="2:11">
      <c r="B17" s="86"/>
      <c r="C17" s="69"/>
      <c r="D17" s="69"/>
      <c r="E17" s="69"/>
      <c r="F17" s="69"/>
      <c r="G17" s="76"/>
      <c r="H17" s="78"/>
      <c r="I17" s="69"/>
      <c r="J17" s="77"/>
      <c r="K17" s="69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23" t="s">
        <v>211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23" t="s">
        <v>107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23" t="s">
        <v>194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23" t="s">
        <v>202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118"/>
      <c r="C117" s="127"/>
      <c r="D117" s="127"/>
      <c r="E117" s="127"/>
      <c r="F117" s="127"/>
      <c r="G117" s="127"/>
      <c r="H117" s="127"/>
      <c r="I117" s="119"/>
      <c r="J117" s="119"/>
      <c r="K117" s="127"/>
    </row>
    <row r="118" spans="2:11">
      <c r="B118" s="118"/>
      <c r="C118" s="127"/>
      <c r="D118" s="127"/>
      <c r="E118" s="127"/>
      <c r="F118" s="127"/>
      <c r="G118" s="127"/>
      <c r="H118" s="127"/>
      <c r="I118" s="119"/>
      <c r="J118" s="119"/>
      <c r="K118" s="127"/>
    </row>
    <row r="119" spans="2:11">
      <c r="B119" s="118"/>
      <c r="C119" s="127"/>
      <c r="D119" s="127"/>
      <c r="E119" s="127"/>
      <c r="F119" s="127"/>
      <c r="G119" s="127"/>
      <c r="H119" s="127"/>
      <c r="I119" s="119"/>
      <c r="J119" s="119"/>
      <c r="K119" s="127"/>
    </row>
    <row r="120" spans="2:11">
      <c r="B120" s="118"/>
      <c r="C120" s="127"/>
      <c r="D120" s="127"/>
      <c r="E120" s="127"/>
      <c r="F120" s="127"/>
      <c r="G120" s="127"/>
      <c r="H120" s="127"/>
      <c r="I120" s="119"/>
      <c r="J120" s="119"/>
      <c r="K120" s="127"/>
    </row>
    <row r="121" spans="2:11">
      <c r="B121" s="118"/>
      <c r="C121" s="127"/>
      <c r="D121" s="127"/>
      <c r="E121" s="127"/>
      <c r="F121" s="127"/>
      <c r="G121" s="127"/>
      <c r="H121" s="127"/>
      <c r="I121" s="119"/>
      <c r="J121" s="119"/>
      <c r="K121" s="127"/>
    </row>
    <row r="122" spans="2:11">
      <c r="B122" s="118"/>
      <c r="C122" s="127"/>
      <c r="D122" s="127"/>
      <c r="E122" s="127"/>
      <c r="F122" s="127"/>
      <c r="G122" s="127"/>
      <c r="H122" s="127"/>
      <c r="I122" s="119"/>
      <c r="J122" s="119"/>
      <c r="K122" s="127"/>
    </row>
    <row r="123" spans="2:11">
      <c r="B123" s="118"/>
      <c r="C123" s="127"/>
      <c r="D123" s="127"/>
      <c r="E123" s="127"/>
      <c r="F123" s="127"/>
      <c r="G123" s="127"/>
      <c r="H123" s="127"/>
      <c r="I123" s="119"/>
      <c r="J123" s="119"/>
      <c r="K123" s="127"/>
    </row>
    <row r="124" spans="2:11">
      <c r="B124" s="118"/>
      <c r="C124" s="127"/>
      <c r="D124" s="127"/>
      <c r="E124" s="127"/>
      <c r="F124" s="127"/>
      <c r="G124" s="127"/>
      <c r="H124" s="127"/>
      <c r="I124" s="119"/>
      <c r="J124" s="119"/>
      <c r="K124" s="127"/>
    </row>
    <row r="125" spans="2:11">
      <c r="B125" s="118"/>
      <c r="C125" s="127"/>
      <c r="D125" s="127"/>
      <c r="E125" s="127"/>
      <c r="F125" s="127"/>
      <c r="G125" s="127"/>
      <c r="H125" s="127"/>
      <c r="I125" s="119"/>
      <c r="J125" s="119"/>
      <c r="K125" s="127"/>
    </row>
    <row r="126" spans="2:11">
      <c r="B126" s="118"/>
      <c r="C126" s="127"/>
      <c r="D126" s="127"/>
      <c r="E126" s="127"/>
      <c r="F126" s="127"/>
      <c r="G126" s="127"/>
      <c r="H126" s="127"/>
      <c r="I126" s="119"/>
      <c r="J126" s="119"/>
      <c r="K126" s="127"/>
    </row>
    <row r="127" spans="2:11">
      <c r="B127" s="118"/>
      <c r="C127" s="127"/>
      <c r="D127" s="127"/>
      <c r="E127" s="127"/>
      <c r="F127" s="127"/>
      <c r="G127" s="127"/>
      <c r="H127" s="127"/>
      <c r="I127" s="119"/>
      <c r="J127" s="119"/>
      <c r="K127" s="127"/>
    </row>
    <row r="128" spans="2:11">
      <c r="B128" s="118"/>
      <c r="C128" s="127"/>
      <c r="D128" s="127"/>
      <c r="E128" s="127"/>
      <c r="F128" s="127"/>
      <c r="G128" s="127"/>
      <c r="H128" s="127"/>
      <c r="I128" s="119"/>
      <c r="J128" s="119"/>
      <c r="K128" s="127"/>
    </row>
    <row r="129" spans="2:11">
      <c r="B129" s="118"/>
      <c r="C129" s="127"/>
      <c r="D129" s="127"/>
      <c r="E129" s="127"/>
      <c r="F129" s="127"/>
      <c r="G129" s="127"/>
      <c r="H129" s="127"/>
      <c r="I129" s="119"/>
      <c r="J129" s="119"/>
      <c r="K129" s="127"/>
    </row>
    <row r="130" spans="2:11">
      <c r="B130" s="118"/>
      <c r="C130" s="127"/>
      <c r="D130" s="127"/>
      <c r="E130" s="127"/>
      <c r="F130" s="127"/>
      <c r="G130" s="127"/>
      <c r="H130" s="127"/>
      <c r="I130" s="119"/>
      <c r="J130" s="119"/>
      <c r="K130" s="127"/>
    </row>
    <row r="131" spans="2:11">
      <c r="B131" s="118"/>
      <c r="C131" s="127"/>
      <c r="D131" s="127"/>
      <c r="E131" s="127"/>
      <c r="F131" s="127"/>
      <c r="G131" s="127"/>
      <c r="H131" s="127"/>
      <c r="I131" s="119"/>
      <c r="J131" s="119"/>
      <c r="K131" s="127"/>
    </row>
    <row r="132" spans="2:11">
      <c r="B132" s="118"/>
      <c r="C132" s="127"/>
      <c r="D132" s="127"/>
      <c r="E132" s="127"/>
      <c r="F132" s="127"/>
      <c r="G132" s="127"/>
      <c r="H132" s="127"/>
      <c r="I132" s="119"/>
      <c r="J132" s="119"/>
      <c r="K132" s="127"/>
    </row>
    <row r="133" spans="2:11">
      <c r="B133" s="118"/>
      <c r="C133" s="127"/>
      <c r="D133" s="127"/>
      <c r="E133" s="127"/>
      <c r="F133" s="127"/>
      <c r="G133" s="127"/>
      <c r="H133" s="127"/>
      <c r="I133" s="119"/>
      <c r="J133" s="119"/>
      <c r="K133" s="127"/>
    </row>
    <row r="134" spans="2:11">
      <c r="B134" s="118"/>
      <c r="C134" s="127"/>
      <c r="D134" s="127"/>
      <c r="E134" s="127"/>
      <c r="F134" s="127"/>
      <c r="G134" s="127"/>
      <c r="H134" s="127"/>
      <c r="I134" s="119"/>
      <c r="J134" s="119"/>
      <c r="K134" s="127"/>
    </row>
    <row r="135" spans="2:11">
      <c r="B135" s="118"/>
      <c r="C135" s="127"/>
      <c r="D135" s="127"/>
      <c r="E135" s="127"/>
      <c r="F135" s="127"/>
      <c r="G135" s="127"/>
      <c r="H135" s="127"/>
      <c r="I135" s="119"/>
      <c r="J135" s="119"/>
      <c r="K135" s="127"/>
    </row>
    <row r="136" spans="2:11">
      <c r="B136" s="118"/>
      <c r="C136" s="127"/>
      <c r="D136" s="127"/>
      <c r="E136" s="127"/>
      <c r="F136" s="127"/>
      <c r="G136" s="127"/>
      <c r="H136" s="127"/>
      <c r="I136" s="119"/>
      <c r="J136" s="119"/>
      <c r="K136" s="127"/>
    </row>
    <row r="137" spans="2:11">
      <c r="B137" s="118"/>
      <c r="C137" s="127"/>
      <c r="D137" s="127"/>
      <c r="E137" s="127"/>
      <c r="F137" s="127"/>
      <c r="G137" s="127"/>
      <c r="H137" s="127"/>
      <c r="I137" s="119"/>
      <c r="J137" s="119"/>
      <c r="K137" s="127"/>
    </row>
    <row r="138" spans="2:11">
      <c r="B138" s="118"/>
      <c r="C138" s="127"/>
      <c r="D138" s="127"/>
      <c r="E138" s="127"/>
      <c r="F138" s="127"/>
      <c r="G138" s="127"/>
      <c r="H138" s="127"/>
      <c r="I138" s="119"/>
      <c r="J138" s="119"/>
      <c r="K138" s="127"/>
    </row>
    <row r="139" spans="2:11">
      <c r="B139" s="118"/>
      <c r="C139" s="127"/>
      <c r="D139" s="127"/>
      <c r="E139" s="127"/>
      <c r="F139" s="127"/>
      <c r="G139" s="127"/>
      <c r="H139" s="127"/>
      <c r="I139" s="119"/>
      <c r="J139" s="119"/>
      <c r="K139" s="127"/>
    </row>
    <row r="140" spans="2:11">
      <c r="B140" s="118"/>
      <c r="C140" s="127"/>
      <c r="D140" s="127"/>
      <c r="E140" s="127"/>
      <c r="F140" s="127"/>
      <c r="G140" s="127"/>
      <c r="H140" s="127"/>
      <c r="I140" s="119"/>
      <c r="J140" s="119"/>
      <c r="K140" s="127"/>
    </row>
    <row r="141" spans="2:11">
      <c r="B141" s="118"/>
      <c r="C141" s="127"/>
      <c r="D141" s="127"/>
      <c r="E141" s="127"/>
      <c r="F141" s="127"/>
      <c r="G141" s="127"/>
      <c r="H141" s="127"/>
      <c r="I141" s="119"/>
      <c r="J141" s="119"/>
      <c r="K141" s="127"/>
    </row>
    <row r="142" spans="2:11">
      <c r="B142" s="118"/>
      <c r="C142" s="127"/>
      <c r="D142" s="127"/>
      <c r="E142" s="127"/>
      <c r="F142" s="127"/>
      <c r="G142" s="127"/>
      <c r="H142" s="127"/>
      <c r="I142" s="119"/>
      <c r="J142" s="119"/>
      <c r="K142" s="127"/>
    </row>
    <row r="143" spans="2:11">
      <c r="B143" s="118"/>
      <c r="C143" s="127"/>
      <c r="D143" s="127"/>
      <c r="E143" s="127"/>
      <c r="F143" s="127"/>
      <c r="G143" s="127"/>
      <c r="H143" s="127"/>
      <c r="I143" s="119"/>
      <c r="J143" s="119"/>
      <c r="K143" s="127"/>
    </row>
    <row r="144" spans="2:11">
      <c r="B144" s="118"/>
      <c r="C144" s="127"/>
      <c r="D144" s="127"/>
      <c r="E144" s="127"/>
      <c r="F144" s="127"/>
      <c r="G144" s="127"/>
      <c r="H144" s="127"/>
      <c r="I144" s="119"/>
      <c r="J144" s="119"/>
      <c r="K144" s="127"/>
    </row>
    <row r="145" spans="2:11">
      <c r="B145" s="118"/>
      <c r="C145" s="127"/>
      <c r="D145" s="127"/>
      <c r="E145" s="127"/>
      <c r="F145" s="127"/>
      <c r="G145" s="127"/>
      <c r="H145" s="127"/>
      <c r="I145" s="119"/>
      <c r="J145" s="119"/>
      <c r="K145" s="127"/>
    </row>
    <row r="146" spans="2:11">
      <c r="B146" s="118"/>
      <c r="C146" s="127"/>
      <c r="D146" s="127"/>
      <c r="E146" s="127"/>
      <c r="F146" s="127"/>
      <c r="G146" s="127"/>
      <c r="H146" s="127"/>
      <c r="I146" s="119"/>
      <c r="J146" s="119"/>
      <c r="K146" s="127"/>
    </row>
    <row r="147" spans="2:11">
      <c r="B147" s="118"/>
      <c r="C147" s="127"/>
      <c r="D147" s="127"/>
      <c r="E147" s="127"/>
      <c r="F147" s="127"/>
      <c r="G147" s="127"/>
      <c r="H147" s="127"/>
      <c r="I147" s="119"/>
      <c r="J147" s="119"/>
      <c r="K147" s="127"/>
    </row>
    <row r="148" spans="2:11">
      <c r="B148" s="118"/>
      <c r="C148" s="127"/>
      <c r="D148" s="127"/>
      <c r="E148" s="127"/>
      <c r="F148" s="127"/>
      <c r="G148" s="127"/>
      <c r="H148" s="127"/>
      <c r="I148" s="119"/>
      <c r="J148" s="119"/>
      <c r="K148" s="127"/>
    </row>
    <row r="149" spans="2:11">
      <c r="B149" s="118"/>
      <c r="C149" s="127"/>
      <c r="D149" s="127"/>
      <c r="E149" s="127"/>
      <c r="F149" s="127"/>
      <c r="G149" s="127"/>
      <c r="H149" s="127"/>
      <c r="I149" s="119"/>
      <c r="J149" s="119"/>
      <c r="K149" s="127"/>
    </row>
    <row r="150" spans="2:11">
      <c r="B150" s="118"/>
      <c r="C150" s="127"/>
      <c r="D150" s="127"/>
      <c r="E150" s="127"/>
      <c r="F150" s="127"/>
      <c r="G150" s="127"/>
      <c r="H150" s="127"/>
      <c r="I150" s="119"/>
      <c r="J150" s="119"/>
      <c r="K150" s="127"/>
    </row>
    <row r="151" spans="2:11">
      <c r="B151" s="118"/>
      <c r="C151" s="127"/>
      <c r="D151" s="127"/>
      <c r="E151" s="127"/>
      <c r="F151" s="127"/>
      <c r="G151" s="127"/>
      <c r="H151" s="127"/>
      <c r="I151" s="119"/>
      <c r="J151" s="119"/>
      <c r="K151" s="127"/>
    </row>
    <row r="152" spans="2:11">
      <c r="B152" s="118"/>
      <c r="C152" s="127"/>
      <c r="D152" s="127"/>
      <c r="E152" s="127"/>
      <c r="F152" s="127"/>
      <c r="G152" s="127"/>
      <c r="H152" s="127"/>
      <c r="I152" s="119"/>
      <c r="J152" s="119"/>
      <c r="K152" s="127"/>
    </row>
    <row r="153" spans="2:11">
      <c r="B153" s="118"/>
      <c r="C153" s="127"/>
      <c r="D153" s="127"/>
      <c r="E153" s="127"/>
      <c r="F153" s="127"/>
      <c r="G153" s="127"/>
      <c r="H153" s="127"/>
      <c r="I153" s="119"/>
      <c r="J153" s="119"/>
      <c r="K153" s="127"/>
    </row>
    <row r="154" spans="2:11">
      <c r="B154" s="118"/>
      <c r="C154" s="127"/>
      <c r="D154" s="127"/>
      <c r="E154" s="127"/>
      <c r="F154" s="127"/>
      <c r="G154" s="127"/>
      <c r="H154" s="127"/>
      <c r="I154" s="119"/>
      <c r="J154" s="119"/>
      <c r="K154" s="127"/>
    </row>
    <row r="155" spans="2:11">
      <c r="B155" s="118"/>
      <c r="C155" s="127"/>
      <c r="D155" s="127"/>
      <c r="E155" s="127"/>
      <c r="F155" s="127"/>
      <c r="G155" s="127"/>
      <c r="H155" s="127"/>
      <c r="I155" s="119"/>
      <c r="J155" s="119"/>
      <c r="K155" s="127"/>
    </row>
    <row r="156" spans="2:11">
      <c r="B156" s="118"/>
      <c r="C156" s="127"/>
      <c r="D156" s="127"/>
      <c r="E156" s="127"/>
      <c r="F156" s="127"/>
      <c r="G156" s="127"/>
      <c r="H156" s="127"/>
      <c r="I156" s="119"/>
      <c r="J156" s="119"/>
      <c r="K156" s="127"/>
    </row>
    <row r="157" spans="2:11">
      <c r="B157" s="118"/>
      <c r="C157" s="127"/>
      <c r="D157" s="127"/>
      <c r="E157" s="127"/>
      <c r="F157" s="127"/>
      <c r="G157" s="127"/>
      <c r="H157" s="127"/>
      <c r="I157" s="119"/>
      <c r="J157" s="119"/>
      <c r="K157" s="127"/>
    </row>
    <row r="158" spans="2:11">
      <c r="B158" s="118"/>
      <c r="C158" s="127"/>
      <c r="D158" s="127"/>
      <c r="E158" s="127"/>
      <c r="F158" s="127"/>
      <c r="G158" s="127"/>
      <c r="H158" s="127"/>
      <c r="I158" s="119"/>
      <c r="J158" s="119"/>
      <c r="K158" s="127"/>
    </row>
    <row r="159" spans="2:11">
      <c r="B159" s="118"/>
      <c r="C159" s="127"/>
      <c r="D159" s="127"/>
      <c r="E159" s="127"/>
      <c r="F159" s="127"/>
      <c r="G159" s="127"/>
      <c r="H159" s="127"/>
      <c r="I159" s="119"/>
      <c r="J159" s="119"/>
      <c r="K159" s="127"/>
    </row>
    <row r="160" spans="2:11">
      <c r="B160" s="118"/>
      <c r="C160" s="127"/>
      <c r="D160" s="127"/>
      <c r="E160" s="127"/>
      <c r="F160" s="127"/>
      <c r="G160" s="127"/>
      <c r="H160" s="127"/>
      <c r="I160" s="119"/>
      <c r="J160" s="119"/>
      <c r="K160" s="127"/>
    </row>
    <row r="161" spans="2:11">
      <c r="B161" s="118"/>
      <c r="C161" s="127"/>
      <c r="D161" s="127"/>
      <c r="E161" s="127"/>
      <c r="F161" s="127"/>
      <c r="G161" s="127"/>
      <c r="H161" s="127"/>
      <c r="I161" s="119"/>
      <c r="J161" s="119"/>
      <c r="K161" s="127"/>
    </row>
    <row r="162" spans="2:11">
      <c r="B162" s="118"/>
      <c r="C162" s="127"/>
      <c r="D162" s="127"/>
      <c r="E162" s="127"/>
      <c r="F162" s="127"/>
      <c r="G162" s="127"/>
      <c r="H162" s="127"/>
      <c r="I162" s="119"/>
      <c r="J162" s="119"/>
      <c r="K162" s="127"/>
    </row>
    <row r="163" spans="2:11">
      <c r="B163" s="118"/>
      <c r="C163" s="127"/>
      <c r="D163" s="127"/>
      <c r="E163" s="127"/>
      <c r="F163" s="127"/>
      <c r="G163" s="127"/>
      <c r="H163" s="127"/>
      <c r="I163" s="119"/>
      <c r="J163" s="119"/>
      <c r="K163" s="127"/>
    </row>
    <row r="164" spans="2:11">
      <c r="B164" s="118"/>
      <c r="C164" s="127"/>
      <c r="D164" s="127"/>
      <c r="E164" s="127"/>
      <c r="F164" s="127"/>
      <c r="G164" s="127"/>
      <c r="H164" s="127"/>
      <c r="I164" s="119"/>
      <c r="J164" s="119"/>
      <c r="K164" s="127"/>
    </row>
    <row r="165" spans="2:11">
      <c r="B165" s="118"/>
      <c r="C165" s="127"/>
      <c r="D165" s="127"/>
      <c r="E165" s="127"/>
      <c r="F165" s="127"/>
      <c r="G165" s="127"/>
      <c r="H165" s="127"/>
      <c r="I165" s="119"/>
      <c r="J165" s="119"/>
      <c r="K165" s="127"/>
    </row>
    <row r="166" spans="2:11">
      <c r="B166" s="118"/>
      <c r="C166" s="127"/>
      <c r="D166" s="127"/>
      <c r="E166" s="127"/>
      <c r="F166" s="127"/>
      <c r="G166" s="127"/>
      <c r="H166" s="127"/>
      <c r="I166" s="119"/>
      <c r="J166" s="119"/>
      <c r="K166" s="127"/>
    </row>
    <row r="167" spans="2:11">
      <c r="B167" s="118"/>
      <c r="C167" s="127"/>
      <c r="D167" s="127"/>
      <c r="E167" s="127"/>
      <c r="F167" s="127"/>
      <c r="G167" s="127"/>
      <c r="H167" s="127"/>
      <c r="I167" s="119"/>
      <c r="J167" s="119"/>
      <c r="K167" s="127"/>
    </row>
    <row r="168" spans="2:11">
      <c r="B168" s="118"/>
      <c r="C168" s="127"/>
      <c r="D168" s="127"/>
      <c r="E168" s="127"/>
      <c r="F168" s="127"/>
      <c r="G168" s="127"/>
      <c r="H168" s="127"/>
      <c r="I168" s="119"/>
      <c r="J168" s="119"/>
      <c r="K168" s="127"/>
    </row>
    <row r="169" spans="2:11">
      <c r="B169" s="118"/>
      <c r="C169" s="127"/>
      <c r="D169" s="127"/>
      <c r="E169" s="127"/>
      <c r="F169" s="127"/>
      <c r="G169" s="127"/>
      <c r="H169" s="127"/>
      <c r="I169" s="119"/>
      <c r="J169" s="119"/>
      <c r="K169" s="127"/>
    </row>
    <row r="170" spans="2:11">
      <c r="B170" s="118"/>
      <c r="C170" s="127"/>
      <c r="D170" s="127"/>
      <c r="E170" s="127"/>
      <c r="F170" s="127"/>
      <c r="G170" s="127"/>
      <c r="H170" s="127"/>
      <c r="I170" s="119"/>
      <c r="J170" s="119"/>
      <c r="K170" s="127"/>
    </row>
    <row r="171" spans="2:11">
      <c r="B171" s="118"/>
      <c r="C171" s="127"/>
      <c r="D171" s="127"/>
      <c r="E171" s="127"/>
      <c r="F171" s="127"/>
      <c r="G171" s="127"/>
      <c r="H171" s="127"/>
      <c r="I171" s="119"/>
      <c r="J171" s="119"/>
      <c r="K171" s="127"/>
    </row>
    <row r="172" spans="2:11">
      <c r="B172" s="118"/>
      <c r="C172" s="127"/>
      <c r="D172" s="127"/>
      <c r="E172" s="127"/>
      <c r="F172" s="127"/>
      <c r="G172" s="127"/>
      <c r="H172" s="127"/>
      <c r="I172" s="119"/>
      <c r="J172" s="119"/>
      <c r="K172" s="127"/>
    </row>
    <row r="173" spans="2:11">
      <c r="B173" s="118"/>
      <c r="C173" s="127"/>
      <c r="D173" s="127"/>
      <c r="E173" s="127"/>
      <c r="F173" s="127"/>
      <c r="G173" s="127"/>
      <c r="H173" s="127"/>
      <c r="I173" s="119"/>
      <c r="J173" s="119"/>
      <c r="K173" s="127"/>
    </row>
    <row r="174" spans="2:11">
      <c r="B174" s="118"/>
      <c r="C174" s="127"/>
      <c r="D174" s="127"/>
      <c r="E174" s="127"/>
      <c r="F174" s="127"/>
      <c r="G174" s="127"/>
      <c r="H174" s="127"/>
      <c r="I174" s="119"/>
      <c r="J174" s="119"/>
      <c r="K174" s="127"/>
    </row>
    <row r="175" spans="2:11">
      <c r="B175" s="118"/>
      <c r="C175" s="127"/>
      <c r="D175" s="127"/>
      <c r="E175" s="127"/>
      <c r="F175" s="127"/>
      <c r="G175" s="127"/>
      <c r="H175" s="127"/>
      <c r="I175" s="119"/>
      <c r="J175" s="119"/>
      <c r="K175" s="127"/>
    </row>
    <row r="176" spans="2:11">
      <c r="B176" s="118"/>
      <c r="C176" s="127"/>
      <c r="D176" s="127"/>
      <c r="E176" s="127"/>
      <c r="F176" s="127"/>
      <c r="G176" s="127"/>
      <c r="H176" s="127"/>
      <c r="I176" s="119"/>
      <c r="J176" s="119"/>
      <c r="K176" s="127"/>
    </row>
    <row r="177" spans="2:11">
      <c r="B177" s="118"/>
      <c r="C177" s="127"/>
      <c r="D177" s="127"/>
      <c r="E177" s="127"/>
      <c r="F177" s="127"/>
      <c r="G177" s="127"/>
      <c r="H177" s="127"/>
      <c r="I177" s="119"/>
      <c r="J177" s="119"/>
      <c r="K177" s="127"/>
    </row>
    <row r="178" spans="2:11">
      <c r="B178" s="118"/>
      <c r="C178" s="127"/>
      <c r="D178" s="127"/>
      <c r="E178" s="127"/>
      <c r="F178" s="127"/>
      <c r="G178" s="127"/>
      <c r="H178" s="127"/>
      <c r="I178" s="119"/>
      <c r="J178" s="119"/>
      <c r="K178" s="127"/>
    </row>
    <row r="179" spans="2:11">
      <c r="B179" s="118"/>
      <c r="C179" s="127"/>
      <c r="D179" s="127"/>
      <c r="E179" s="127"/>
      <c r="F179" s="127"/>
      <c r="G179" s="127"/>
      <c r="H179" s="127"/>
      <c r="I179" s="119"/>
      <c r="J179" s="119"/>
      <c r="K179" s="127"/>
    </row>
    <row r="180" spans="2:11">
      <c r="B180" s="118"/>
      <c r="C180" s="127"/>
      <c r="D180" s="127"/>
      <c r="E180" s="127"/>
      <c r="F180" s="127"/>
      <c r="G180" s="127"/>
      <c r="H180" s="127"/>
      <c r="I180" s="119"/>
      <c r="J180" s="119"/>
      <c r="K180" s="127"/>
    </row>
    <row r="181" spans="2:11">
      <c r="B181" s="118"/>
      <c r="C181" s="127"/>
      <c r="D181" s="127"/>
      <c r="E181" s="127"/>
      <c r="F181" s="127"/>
      <c r="G181" s="127"/>
      <c r="H181" s="127"/>
      <c r="I181" s="119"/>
      <c r="J181" s="119"/>
      <c r="K181" s="127"/>
    </row>
    <row r="182" spans="2:11">
      <c r="B182" s="118"/>
      <c r="C182" s="127"/>
      <c r="D182" s="127"/>
      <c r="E182" s="127"/>
      <c r="F182" s="127"/>
      <c r="G182" s="127"/>
      <c r="H182" s="127"/>
      <c r="I182" s="119"/>
      <c r="J182" s="119"/>
      <c r="K182" s="127"/>
    </row>
    <row r="183" spans="2:11">
      <c r="B183" s="118"/>
      <c r="C183" s="127"/>
      <c r="D183" s="127"/>
      <c r="E183" s="127"/>
      <c r="F183" s="127"/>
      <c r="G183" s="127"/>
      <c r="H183" s="127"/>
      <c r="I183" s="119"/>
      <c r="J183" s="119"/>
      <c r="K183" s="127"/>
    </row>
    <row r="184" spans="2:11">
      <c r="B184" s="118"/>
      <c r="C184" s="127"/>
      <c r="D184" s="127"/>
      <c r="E184" s="127"/>
      <c r="F184" s="127"/>
      <c r="G184" s="127"/>
      <c r="H184" s="127"/>
      <c r="I184" s="119"/>
      <c r="J184" s="119"/>
      <c r="K184" s="127"/>
    </row>
    <row r="185" spans="2:11">
      <c r="B185" s="118"/>
      <c r="C185" s="127"/>
      <c r="D185" s="127"/>
      <c r="E185" s="127"/>
      <c r="F185" s="127"/>
      <c r="G185" s="127"/>
      <c r="H185" s="127"/>
      <c r="I185" s="119"/>
      <c r="J185" s="119"/>
      <c r="K185" s="127"/>
    </row>
    <row r="186" spans="2:11">
      <c r="B186" s="118"/>
      <c r="C186" s="127"/>
      <c r="D186" s="127"/>
      <c r="E186" s="127"/>
      <c r="F186" s="127"/>
      <c r="G186" s="127"/>
      <c r="H186" s="127"/>
      <c r="I186" s="119"/>
      <c r="J186" s="119"/>
      <c r="K186" s="127"/>
    </row>
    <row r="187" spans="2:11">
      <c r="B187" s="118"/>
      <c r="C187" s="127"/>
      <c r="D187" s="127"/>
      <c r="E187" s="127"/>
      <c r="F187" s="127"/>
      <c r="G187" s="127"/>
      <c r="H187" s="127"/>
      <c r="I187" s="119"/>
      <c r="J187" s="119"/>
      <c r="K187" s="127"/>
    </row>
    <row r="188" spans="2:11">
      <c r="B188" s="118"/>
      <c r="C188" s="127"/>
      <c r="D188" s="127"/>
      <c r="E188" s="127"/>
      <c r="F188" s="127"/>
      <c r="G188" s="127"/>
      <c r="H188" s="127"/>
      <c r="I188" s="119"/>
      <c r="J188" s="119"/>
      <c r="K188" s="127"/>
    </row>
    <row r="189" spans="2:11">
      <c r="B189" s="118"/>
      <c r="C189" s="127"/>
      <c r="D189" s="127"/>
      <c r="E189" s="127"/>
      <c r="F189" s="127"/>
      <c r="G189" s="127"/>
      <c r="H189" s="127"/>
      <c r="I189" s="119"/>
      <c r="J189" s="119"/>
      <c r="K189" s="127"/>
    </row>
    <row r="190" spans="2:11">
      <c r="B190" s="118"/>
      <c r="C190" s="127"/>
      <c r="D190" s="127"/>
      <c r="E190" s="127"/>
      <c r="F190" s="127"/>
      <c r="G190" s="127"/>
      <c r="H190" s="127"/>
      <c r="I190" s="119"/>
      <c r="J190" s="119"/>
      <c r="K190" s="127"/>
    </row>
    <row r="191" spans="2:11">
      <c r="B191" s="118"/>
      <c r="C191" s="127"/>
      <c r="D191" s="127"/>
      <c r="E191" s="127"/>
      <c r="F191" s="127"/>
      <c r="G191" s="127"/>
      <c r="H191" s="127"/>
      <c r="I191" s="119"/>
      <c r="J191" s="119"/>
      <c r="K191" s="127"/>
    </row>
    <row r="192" spans="2:11">
      <c r="B192" s="118"/>
      <c r="C192" s="127"/>
      <c r="D192" s="127"/>
      <c r="E192" s="127"/>
      <c r="F192" s="127"/>
      <c r="G192" s="127"/>
      <c r="H192" s="127"/>
      <c r="I192" s="119"/>
      <c r="J192" s="119"/>
      <c r="K192" s="127"/>
    </row>
    <row r="193" spans="2:11">
      <c r="B193" s="118"/>
      <c r="C193" s="127"/>
      <c r="D193" s="127"/>
      <c r="E193" s="127"/>
      <c r="F193" s="127"/>
      <c r="G193" s="127"/>
      <c r="H193" s="127"/>
      <c r="I193" s="119"/>
      <c r="J193" s="119"/>
      <c r="K193" s="127"/>
    </row>
    <row r="194" spans="2:11">
      <c r="B194" s="118"/>
      <c r="C194" s="127"/>
      <c r="D194" s="127"/>
      <c r="E194" s="127"/>
      <c r="F194" s="127"/>
      <c r="G194" s="127"/>
      <c r="H194" s="127"/>
      <c r="I194" s="119"/>
      <c r="J194" s="119"/>
      <c r="K194" s="127"/>
    </row>
    <row r="195" spans="2:11">
      <c r="B195" s="118"/>
      <c r="C195" s="127"/>
      <c r="D195" s="127"/>
      <c r="E195" s="127"/>
      <c r="F195" s="127"/>
      <c r="G195" s="127"/>
      <c r="H195" s="127"/>
      <c r="I195" s="119"/>
      <c r="J195" s="119"/>
      <c r="K195" s="127"/>
    </row>
    <row r="196" spans="2:11">
      <c r="B196" s="118"/>
      <c r="C196" s="127"/>
      <c r="D196" s="127"/>
      <c r="E196" s="127"/>
      <c r="F196" s="127"/>
      <c r="G196" s="127"/>
      <c r="H196" s="127"/>
      <c r="I196" s="119"/>
      <c r="J196" s="119"/>
      <c r="K196" s="127"/>
    </row>
    <row r="197" spans="2:11">
      <c r="B197" s="118"/>
      <c r="C197" s="127"/>
      <c r="D197" s="127"/>
      <c r="E197" s="127"/>
      <c r="F197" s="127"/>
      <c r="G197" s="127"/>
      <c r="H197" s="127"/>
      <c r="I197" s="119"/>
      <c r="J197" s="119"/>
      <c r="K197" s="127"/>
    </row>
    <row r="198" spans="2:11">
      <c r="B198" s="118"/>
      <c r="C198" s="127"/>
      <c r="D198" s="127"/>
      <c r="E198" s="127"/>
      <c r="F198" s="127"/>
      <c r="G198" s="127"/>
      <c r="H198" s="127"/>
      <c r="I198" s="119"/>
      <c r="J198" s="119"/>
      <c r="K198" s="127"/>
    </row>
    <row r="199" spans="2:11">
      <c r="B199" s="118"/>
      <c r="C199" s="127"/>
      <c r="D199" s="127"/>
      <c r="E199" s="127"/>
      <c r="F199" s="127"/>
      <c r="G199" s="127"/>
      <c r="H199" s="127"/>
      <c r="I199" s="119"/>
      <c r="J199" s="119"/>
      <c r="K199" s="127"/>
    </row>
    <row r="200" spans="2:11">
      <c r="B200" s="118"/>
      <c r="C200" s="127"/>
      <c r="D200" s="127"/>
      <c r="E200" s="127"/>
      <c r="F200" s="127"/>
      <c r="G200" s="127"/>
      <c r="H200" s="127"/>
      <c r="I200" s="119"/>
      <c r="J200" s="119"/>
      <c r="K200" s="127"/>
    </row>
    <row r="201" spans="2:11">
      <c r="B201" s="118"/>
      <c r="C201" s="127"/>
      <c r="D201" s="127"/>
      <c r="E201" s="127"/>
      <c r="F201" s="127"/>
      <c r="G201" s="127"/>
      <c r="H201" s="127"/>
      <c r="I201" s="119"/>
      <c r="J201" s="119"/>
      <c r="K201" s="127"/>
    </row>
    <row r="202" spans="2:11">
      <c r="B202" s="118"/>
      <c r="C202" s="127"/>
      <c r="D202" s="127"/>
      <c r="E202" s="127"/>
      <c r="F202" s="127"/>
      <c r="G202" s="127"/>
      <c r="H202" s="127"/>
      <c r="I202" s="119"/>
      <c r="J202" s="119"/>
      <c r="K202" s="127"/>
    </row>
    <row r="203" spans="2:11">
      <c r="B203" s="118"/>
      <c r="C203" s="127"/>
      <c r="D203" s="127"/>
      <c r="E203" s="127"/>
      <c r="F203" s="127"/>
      <c r="G203" s="127"/>
      <c r="H203" s="127"/>
      <c r="I203" s="119"/>
      <c r="J203" s="119"/>
      <c r="K203" s="127"/>
    </row>
    <row r="204" spans="2:11">
      <c r="B204" s="118"/>
      <c r="C204" s="127"/>
      <c r="D204" s="127"/>
      <c r="E204" s="127"/>
      <c r="F204" s="127"/>
      <c r="G204" s="127"/>
      <c r="H204" s="127"/>
      <c r="I204" s="119"/>
      <c r="J204" s="119"/>
      <c r="K204" s="127"/>
    </row>
    <row r="205" spans="2:11">
      <c r="B205" s="118"/>
      <c r="C205" s="127"/>
      <c r="D205" s="127"/>
      <c r="E205" s="127"/>
      <c r="F205" s="127"/>
      <c r="G205" s="127"/>
      <c r="H205" s="127"/>
      <c r="I205" s="119"/>
      <c r="J205" s="119"/>
      <c r="K205" s="127"/>
    </row>
    <row r="206" spans="2:11">
      <c r="B206" s="118"/>
      <c r="C206" s="127"/>
      <c r="D206" s="127"/>
      <c r="E206" s="127"/>
      <c r="F206" s="127"/>
      <c r="G206" s="127"/>
      <c r="H206" s="127"/>
      <c r="I206" s="119"/>
      <c r="J206" s="119"/>
      <c r="K206" s="127"/>
    </row>
    <row r="207" spans="2:11">
      <c r="B207" s="118"/>
      <c r="C207" s="127"/>
      <c r="D207" s="127"/>
      <c r="E207" s="127"/>
      <c r="F207" s="127"/>
      <c r="G207" s="127"/>
      <c r="H207" s="127"/>
      <c r="I207" s="119"/>
      <c r="J207" s="119"/>
      <c r="K207" s="127"/>
    </row>
    <row r="208" spans="2:11">
      <c r="B208" s="118"/>
      <c r="C208" s="127"/>
      <c r="D208" s="127"/>
      <c r="E208" s="127"/>
      <c r="F208" s="127"/>
      <c r="G208" s="127"/>
      <c r="H208" s="127"/>
      <c r="I208" s="119"/>
      <c r="J208" s="119"/>
      <c r="K208" s="127"/>
    </row>
    <row r="209" spans="2:11">
      <c r="B209" s="118"/>
      <c r="C209" s="127"/>
      <c r="D209" s="127"/>
      <c r="E209" s="127"/>
      <c r="F209" s="127"/>
      <c r="G209" s="127"/>
      <c r="H209" s="127"/>
      <c r="I209" s="119"/>
      <c r="J209" s="119"/>
      <c r="K209" s="127"/>
    </row>
    <row r="210" spans="2:11">
      <c r="B210" s="118"/>
      <c r="C210" s="127"/>
      <c r="D210" s="127"/>
      <c r="E210" s="127"/>
      <c r="F210" s="127"/>
      <c r="G210" s="127"/>
      <c r="H210" s="127"/>
      <c r="I210" s="119"/>
      <c r="J210" s="119"/>
      <c r="K210" s="127"/>
    </row>
    <row r="211" spans="2:11">
      <c r="B211" s="118"/>
      <c r="C211" s="127"/>
      <c r="D211" s="127"/>
      <c r="E211" s="127"/>
      <c r="F211" s="127"/>
      <c r="G211" s="127"/>
      <c r="H211" s="127"/>
      <c r="I211" s="119"/>
      <c r="J211" s="119"/>
      <c r="K211" s="127"/>
    </row>
    <row r="212" spans="2:11">
      <c r="B212" s="118"/>
      <c r="C212" s="127"/>
      <c r="D212" s="127"/>
      <c r="E212" s="127"/>
      <c r="F212" s="127"/>
      <c r="G212" s="127"/>
      <c r="H212" s="127"/>
      <c r="I212" s="119"/>
      <c r="J212" s="119"/>
      <c r="K212" s="127"/>
    </row>
    <row r="213" spans="2:11">
      <c r="B213" s="118"/>
      <c r="C213" s="127"/>
      <c r="D213" s="127"/>
      <c r="E213" s="127"/>
      <c r="F213" s="127"/>
      <c r="G213" s="127"/>
      <c r="H213" s="127"/>
      <c r="I213" s="119"/>
      <c r="J213" s="119"/>
      <c r="K213" s="127"/>
    </row>
    <row r="214" spans="2:11">
      <c r="B214" s="118"/>
      <c r="C214" s="127"/>
      <c r="D214" s="127"/>
      <c r="E214" s="127"/>
      <c r="F214" s="127"/>
      <c r="G214" s="127"/>
      <c r="H214" s="127"/>
      <c r="I214" s="119"/>
      <c r="J214" s="119"/>
      <c r="K214" s="127"/>
    </row>
    <row r="215" spans="2:11">
      <c r="B215" s="118"/>
      <c r="C215" s="127"/>
      <c r="D215" s="127"/>
      <c r="E215" s="127"/>
      <c r="F215" s="127"/>
      <c r="G215" s="127"/>
      <c r="H215" s="127"/>
      <c r="I215" s="119"/>
      <c r="J215" s="119"/>
      <c r="K215" s="127"/>
    </row>
    <row r="216" spans="2:11">
      <c r="B216" s="118"/>
      <c r="C216" s="127"/>
      <c r="D216" s="127"/>
      <c r="E216" s="127"/>
      <c r="F216" s="127"/>
      <c r="G216" s="127"/>
      <c r="H216" s="127"/>
      <c r="I216" s="119"/>
      <c r="J216" s="119"/>
      <c r="K216" s="127"/>
    </row>
    <row r="217" spans="2:11">
      <c r="B217" s="118"/>
      <c r="C217" s="127"/>
      <c r="D217" s="127"/>
      <c r="E217" s="127"/>
      <c r="F217" s="127"/>
      <c r="G217" s="127"/>
      <c r="H217" s="127"/>
      <c r="I217" s="119"/>
      <c r="J217" s="119"/>
      <c r="K217" s="127"/>
    </row>
    <row r="218" spans="2:11">
      <c r="B218" s="118"/>
      <c r="C218" s="127"/>
      <c r="D218" s="127"/>
      <c r="E218" s="127"/>
      <c r="F218" s="127"/>
      <c r="G218" s="127"/>
      <c r="H218" s="127"/>
      <c r="I218" s="119"/>
      <c r="J218" s="119"/>
      <c r="K218" s="127"/>
    </row>
    <row r="219" spans="2:11">
      <c r="B219" s="118"/>
      <c r="C219" s="127"/>
      <c r="D219" s="127"/>
      <c r="E219" s="127"/>
      <c r="F219" s="127"/>
      <c r="G219" s="127"/>
      <c r="H219" s="127"/>
      <c r="I219" s="119"/>
      <c r="J219" s="119"/>
      <c r="K219" s="127"/>
    </row>
    <row r="220" spans="2:11">
      <c r="B220" s="118"/>
      <c r="C220" s="127"/>
      <c r="D220" s="127"/>
      <c r="E220" s="127"/>
      <c r="F220" s="127"/>
      <c r="G220" s="127"/>
      <c r="H220" s="127"/>
      <c r="I220" s="119"/>
      <c r="J220" s="119"/>
      <c r="K220" s="127"/>
    </row>
    <row r="221" spans="2:11">
      <c r="B221" s="118"/>
      <c r="C221" s="127"/>
      <c r="D221" s="127"/>
      <c r="E221" s="127"/>
      <c r="F221" s="127"/>
      <c r="G221" s="127"/>
      <c r="H221" s="127"/>
      <c r="I221" s="119"/>
      <c r="J221" s="119"/>
      <c r="K221" s="127"/>
    </row>
    <row r="222" spans="2:11">
      <c r="B222" s="118"/>
      <c r="C222" s="127"/>
      <c r="D222" s="127"/>
      <c r="E222" s="127"/>
      <c r="F222" s="127"/>
      <c r="G222" s="127"/>
      <c r="H222" s="127"/>
      <c r="I222" s="119"/>
      <c r="J222" s="119"/>
      <c r="K222" s="127"/>
    </row>
    <row r="223" spans="2:11">
      <c r="B223" s="118"/>
      <c r="C223" s="127"/>
      <c r="D223" s="127"/>
      <c r="E223" s="127"/>
      <c r="F223" s="127"/>
      <c r="G223" s="127"/>
      <c r="H223" s="127"/>
      <c r="I223" s="119"/>
      <c r="J223" s="119"/>
      <c r="K223" s="127"/>
    </row>
    <row r="224" spans="2:11">
      <c r="B224" s="118"/>
      <c r="C224" s="127"/>
      <c r="D224" s="127"/>
      <c r="E224" s="127"/>
      <c r="F224" s="127"/>
      <c r="G224" s="127"/>
      <c r="H224" s="127"/>
      <c r="I224" s="119"/>
      <c r="J224" s="119"/>
      <c r="K224" s="127"/>
    </row>
    <row r="225" spans="2:11">
      <c r="B225" s="118"/>
      <c r="C225" s="127"/>
      <c r="D225" s="127"/>
      <c r="E225" s="127"/>
      <c r="F225" s="127"/>
      <c r="G225" s="127"/>
      <c r="H225" s="127"/>
      <c r="I225" s="119"/>
      <c r="J225" s="119"/>
      <c r="K225" s="127"/>
    </row>
    <row r="226" spans="2:11">
      <c r="B226" s="118"/>
      <c r="C226" s="127"/>
      <c r="D226" s="127"/>
      <c r="E226" s="127"/>
      <c r="F226" s="127"/>
      <c r="G226" s="127"/>
      <c r="H226" s="127"/>
      <c r="I226" s="119"/>
      <c r="J226" s="119"/>
      <c r="K226" s="127"/>
    </row>
    <row r="227" spans="2:11">
      <c r="B227" s="118"/>
      <c r="C227" s="127"/>
      <c r="D227" s="127"/>
      <c r="E227" s="127"/>
      <c r="F227" s="127"/>
      <c r="G227" s="127"/>
      <c r="H227" s="127"/>
      <c r="I227" s="119"/>
      <c r="J227" s="119"/>
      <c r="K227" s="127"/>
    </row>
    <row r="228" spans="2:11">
      <c r="B228" s="118"/>
      <c r="C228" s="127"/>
      <c r="D228" s="127"/>
      <c r="E228" s="127"/>
      <c r="F228" s="127"/>
      <c r="G228" s="127"/>
      <c r="H228" s="127"/>
      <c r="I228" s="119"/>
      <c r="J228" s="119"/>
      <c r="K228" s="127"/>
    </row>
    <row r="229" spans="2:11">
      <c r="B229" s="118"/>
      <c r="C229" s="127"/>
      <c r="D229" s="127"/>
      <c r="E229" s="127"/>
      <c r="F229" s="127"/>
      <c r="G229" s="127"/>
      <c r="H229" s="127"/>
      <c r="I229" s="119"/>
      <c r="J229" s="119"/>
      <c r="K229" s="127"/>
    </row>
    <row r="230" spans="2:11">
      <c r="B230" s="118"/>
      <c r="C230" s="127"/>
      <c r="D230" s="127"/>
      <c r="E230" s="127"/>
      <c r="F230" s="127"/>
      <c r="G230" s="127"/>
      <c r="H230" s="127"/>
      <c r="I230" s="119"/>
      <c r="J230" s="119"/>
      <c r="K230" s="127"/>
    </row>
    <row r="231" spans="2:11">
      <c r="B231" s="118"/>
      <c r="C231" s="127"/>
      <c r="D231" s="127"/>
      <c r="E231" s="127"/>
      <c r="F231" s="127"/>
      <c r="G231" s="127"/>
      <c r="H231" s="127"/>
      <c r="I231" s="119"/>
      <c r="J231" s="119"/>
      <c r="K231" s="127"/>
    </row>
    <row r="232" spans="2:11">
      <c r="B232" s="118"/>
      <c r="C232" s="127"/>
      <c r="D232" s="127"/>
      <c r="E232" s="127"/>
      <c r="F232" s="127"/>
      <c r="G232" s="127"/>
      <c r="H232" s="127"/>
      <c r="I232" s="119"/>
      <c r="J232" s="119"/>
      <c r="K232" s="127"/>
    </row>
    <row r="233" spans="2:11">
      <c r="B233" s="118"/>
      <c r="C233" s="127"/>
      <c r="D233" s="127"/>
      <c r="E233" s="127"/>
      <c r="F233" s="127"/>
      <c r="G233" s="127"/>
      <c r="H233" s="127"/>
      <c r="I233" s="119"/>
      <c r="J233" s="119"/>
      <c r="K233" s="127"/>
    </row>
    <row r="234" spans="2:11">
      <c r="B234" s="118"/>
      <c r="C234" s="127"/>
      <c r="D234" s="127"/>
      <c r="E234" s="127"/>
      <c r="F234" s="127"/>
      <c r="G234" s="127"/>
      <c r="H234" s="127"/>
      <c r="I234" s="119"/>
      <c r="J234" s="119"/>
      <c r="K234" s="127"/>
    </row>
    <row r="235" spans="2:11">
      <c r="B235" s="118"/>
      <c r="C235" s="127"/>
      <c r="D235" s="127"/>
      <c r="E235" s="127"/>
      <c r="F235" s="127"/>
      <c r="G235" s="127"/>
      <c r="H235" s="127"/>
      <c r="I235" s="119"/>
      <c r="J235" s="119"/>
      <c r="K235" s="127"/>
    </row>
    <row r="236" spans="2:11">
      <c r="B236" s="118"/>
      <c r="C236" s="127"/>
      <c r="D236" s="127"/>
      <c r="E236" s="127"/>
      <c r="F236" s="127"/>
      <c r="G236" s="127"/>
      <c r="H236" s="127"/>
      <c r="I236" s="119"/>
      <c r="J236" s="119"/>
      <c r="K236" s="127"/>
    </row>
    <row r="237" spans="2:11">
      <c r="B237" s="118"/>
      <c r="C237" s="127"/>
      <c r="D237" s="127"/>
      <c r="E237" s="127"/>
      <c r="F237" s="127"/>
      <c r="G237" s="127"/>
      <c r="H237" s="127"/>
      <c r="I237" s="119"/>
      <c r="J237" s="119"/>
      <c r="K237" s="127"/>
    </row>
    <row r="238" spans="2:11">
      <c r="B238" s="118"/>
      <c r="C238" s="127"/>
      <c r="D238" s="127"/>
      <c r="E238" s="127"/>
      <c r="F238" s="127"/>
      <c r="G238" s="127"/>
      <c r="H238" s="127"/>
      <c r="I238" s="119"/>
      <c r="J238" s="119"/>
      <c r="K238" s="127"/>
    </row>
    <row r="239" spans="2:11">
      <c r="B239" s="118"/>
      <c r="C239" s="127"/>
      <c r="D239" s="127"/>
      <c r="E239" s="127"/>
      <c r="F239" s="127"/>
      <c r="G239" s="127"/>
      <c r="H239" s="127"/>
      <c r="I239" s="119"/>
      <c r="J239" s="119"/>
      <c r="K239" s="127"/>
    </row>
    <row r="240" spans="2:11">
      <c r="B240" s="118"/>
      <c r="C240" s="127"/>
      <c r="D240" s="127"/>
      <c r="E240" s="127"/>
      <c r="F240" s="127"/>
      <c r="G240" s="127"/>
      <c r="H240" s="127"/>
      <c r="I240" s="119"/>
      <c r="J240" s="119"/>
      <c r="K240" s="127"/>
    </row>
    <row r="241" spans="2:11">
      <c r="B241" s="118"/>
      <c r="C241" s="127"/>
      <c r="D241" s="127"/>
      <c r="E241" s="127"/>
      <c r="F241" s="127"/>
      <c r="G241" s="127"/>
      <c r="H241" s="127"/>
      <c r="I241" s="119"/>
      <c r="J241" s="119"/>
      <c r="K241" s="127"/>
    </row>
    <row r="242" spans="2:11">
      <c r="B242" s="118"/>
      <c r="C242" s="127"/>
      <c r="D242" s="127"/>
      <c r="E242" s="127"/>
      <c r="F242" s="127"/>
      <c r="G242" s="127"/>
      <c r="H242" s="127"/>
      <c r="I242" s="119"/>
      <c r="J242" s="119"/>
      <c r="K242" s="127"/>
    </row>
    <row r="243" spans="2:11">
      <c r="B243" s="118"/>
      <c r="C243" s="127"/>
      <c r="D243" s="127"/>
      <c r="E243" s="127"/>
      <c r="F243" s="127"/>
      <c r="G243" s="127"/>
      <c r="H243" s="127"/>
      <c r="I243" s="119"/>
      <c r="J243" s="119"/>
      <c r="K243" s="127"/>
    </row>
    <row r="244" spans="2:11">
      <c r="B244" s="118"/>
      <c r="C244" s="127"/>
      <c r="D244" s="127"/>
      <c r="E244" s="127"/>
      <c r="F244" s="127"/>
      <c r="G244" s="127"/>
      <c r="H244" s="127"/>
      <c r="I244" s="119"/>
      <c r="J244" s="119"/>
      <c r="K244" s="127"/>
    </row>
    <row r="245" spans="2:11">
      <c r="B245" s="118"/>
      <c r="C245" s="127"/>
      <c r="D245" s="127"/>
      <c r="E245" s="127"/>
      <c r="F245" s="127"/>
      <c r="G245" s="127"/>
      <c r="H245" s="127"/>
      <c r="I245" s="119"/>
      <c r="J245" s="119"/>
      <c r="K245" s="127"/>
    </row>
    <row r="246" spans="2:11">
      <c r="B246" s="118"/>
      <c r="C246" s="127"/>
      <c r="D246" s="127"/>
      <c r="E246" s="127"/>
      <c r="F246" s="127"/>
      <c r="G246" s="127"/>
      <c r="H246" s="127"/>
      <c r="I246" s="119"/>
      <c r="J246" s="119"/>
      <c r="K246" s="127"/>
    </row>
    <row r="247" spans="2:11">
      <c r="B247" s="118"/>
      <c r="C247" s="127"/>
      <c r="D247" s="127"/>
      <c r="E247" s="127"/>
      <c r="F247" s="127"/>
      <c r="G247" s="127"/>
      <c r="H247" s="127"/>
      <c r="I247" s="119"/>
      <c r="J247" s="119"/>
      <c r="K247" s="127"/>
    </row>
    <row r="248" spans="2:11">
      <c r="B248" s="118"/>
      <c r="C248" s="127"/>
      <c r="D248" s="127"/>
      <c r="E248" s="127"/>
      <c r="F248" s="127"/>
      <c r="G248" s="127"/>
      <c r="H248" s="127"/>
      <c r="I248" s="119"/>
      <c r="J248" s="119"/>
      <c r="K248" s="127"/>
    </row>
    <row r="249" spans="2:11">
      <c r="B249" s="118"/>
      <c r="C249" s="127"/>
      <c r="D249" s="127"/>
      <c r="E249" s="127"/>
      <c r="F249" s="127"/>
      <c r="G249" s="127"/>
      <c r="H249" s="127"/>
      <c r="I249" s="119"/>
      <c r="J249" s="119"/>
      <c r="K249" s="127"/>
    </row>
    <row r="250" spans="2:11">
      <c r="B250" s="118"/>
      <c r="C250" s="127"/>
      <c r="D250" s="127"/>
      <c r="E250" s="127"/>
      <c r="F250" s="127"/>
      <c r="G250" s="127"/>
      <c r="H250" s="127"/>
      <c r="I250" s="119"/>
      <c r="J250" s="119"/>
      <c r="K250" s="127"/>
    </row>
    <row r="251" spans="2:11">
      <c r="B251" s="118"/>
      <c r="C251" s="127"/>
      <c r="D251" s="127"/>
      <c r="E251" s="127"/>
      <c r="F251" s="127"/>
      <c r="G251" s="127"/>
      <c r="H251" s="127"/>
      <c r="I251" s="119"/>
      <c r="J251" s="119"/>
      <c r="K251" s="127"/>
    </row>
    <row r="252" spans="2:11">
      <c r="B252" s="118"/>
      <c r="C252" s="127"/>
      <c r="D252" s="127"/>
      <c r="E252" s="127"/>
      <c r="F252" s="127"/>
      <c r="G252" s="127"/>
      <c r="H252" s="127"/>
      <c r="I252" s="119"/>
      <c r="J252" s="119"/>
      <c r="K252" s="127"/>
    </row>
    <row r="253" spans="2:11">
      <c r="B253" s="118"/>
      <c r="C253" s="127"/>
      <c r="D253" s="127"/>
      <c r="E253" s="127"/>
      <c r="F253" s="127"/>
      <c r="G253" s="127"/>
      <c r="H253" s="127"/>
      <c r="I253" s="119"/>
      <c r="J253" s="119"/>
      <c r="K253" s="127"/>
    </row>
    <row r="254" spans="2:11">
      <c r="B254" s="118"/>
      <c r="C254" s="127"/>
      <c r="D254" s="127"/>
      <c r="E254" s="127"/>
      <c r="F254" s="127"/>
      <c r="G254" s="127"/>
      <c r="H254" s="127"/>
      <c r="I254" s="119"/>
      <c r="J254" s="119"/>
      <c r="K254" s="127"/>
    </row>
    <row r="255" spans="2:11">
      <c r="B255" s="118"/>
      <c r="C255" s="127"/>
      <c r="D255" s="127"/>
      <c r="E255" s="127"/>
      <c r="F255" s="127"/>
      <c r="G255" s="127"/>
      <c r="H255" s="127"/>
      <c r="I255" s="119"/>
      <c r="J255" s="119"/>
      <c r="K255" s="127"/>
    </row>
    <row r="256" spans="2:11">
      <c r="B256" s="118"/>
      <c r="C256" s="127"/>
      <c r="D256" s="127"/>
      <c r="E256" s="127"/>
      <c r="F256" s="127"/>
      <c r="G256" s="127"/>
      <c r="H256" s="127"/>
      <c r="I256" s="119"/>
      <c r="J256" s="119"/>
      <c r="K256" s="127"/>
    </row>
    <row r="257" spans="2:11">
      <c r="B257" s="118"/>
      <c r="C257" s="127"/>
      <c r="D257" s="127"/>
      <c r="E257" s="127"/>
      <c r="F257" s="127"/>
      <c r="G257" s="127"/>
      <c r="H257" s="127"/>
      <c r="I257" s="119"/>
      <c r="J257" s="119"/>
      <c r="K257" s="127"/>
    </row>
    <row r="258" spans="2:11">
      <c r="B258" s="118"/>
      <c r="C258" s="127"/>
      <c r="D258" s="127"/>
      <c r="E258" s="127"/>
      <c r="F258" s="127"/>
      <c r="G258" s="127"/>
      <c r="H258" s="127"/>
      <c r="I258" s="119"/>
      <c r="J258" s="119"/>
      <c r="K258" s="127"/>
    </row>
    <row r="259" spans="2:11">
      <c r="B259" s="118"/>
      <c r="C259" s="127"/>
      <c r="D259" s="127"/>
      <c r="E259" s="127"/>
      <c r="F259" s="127"/>
      <c r="G259" s="127"/>
      <c r="H259" s="127"/>
      <c r="I259" s="119"/>
      <c r="J259" s="119"/>
      <c r="K259" s="127"/>
    </row>
    <row r="260" spans="2:11">
      <c r="B260" s="118"/>
      <c r="C260" s="127"/>
      <c r="D260" s="127"/>
      <c r="E260" s="127"/>
      <c r="F260" s="127"/>
      <c r="G260" s="127"/>
      <c r="H260" s="127"/>
      <c r="I260" s="119"/>
      <c r="J260" s="119"/>
      <c r="K260" s="127"/>
    </row>
    <row r="261" spans="2:11">
      <c r="B261" s="118"/>
      <c r="C261" s="127"/>
      <c r="D261" s="127"/>
      <c r="E261" s="127"/>
      <c r="F261" s="127"/>
      <c r="G261" s="127"/>
      <c r="H261" s="127"/>
      <c r="I261" s="119"/>
      <c r="J261" s="119"/>
      <c r="K261" s="127"/>
    </row>
    <row r="262" spans="2:11">
      <c r="B262" s="118"/>
      <c r="C262" s="127"/>
      <c r="D262" s="127"/>
      <c r="E262" s="127"/>
      <c r="F262" s="127"/>
      <c r="G262" s="127"/>
      <c r="H262" s="127"/>
      <c r="I262" s="119"/>
      <c r="J262" s="119"/>
      <c r="K262" s="127"/>
    </row>
    <row r="263" spans="2:11">
      <c r="B263" s="118"/>
      <c r="C263" s="127"/>
      <c r="D263" s="127"/>
      <c r="E263" s="127"/>
      <c r="F263" s="127"/>
      <c r="G263" s="127"/>
      <c r="H263" s="127"/>
      <c r="I263" s="119"/>
      <c r="J263" s="119"/>
      <c r="K263" s="127"/>
    </row>
    <row r="264" spans="2:11">
      <c r="B264" s="118"/>
      <c r="C264" s="127"/>
      <c r="D264" s="127"/>
      <c r="E264" s="127"/>
      <c r="F264" s="127"/>
      <c r="G264" s="127"/>
      <c r="H264" s="127"/>
      <c r="I264" s="119"/>
      <c r="J264" s="119"/>
      <c r="K264" s="127"/>
    </row>
    <row r="265" spans="2:11">
      <c r="B265" s="118"/>
      <c r="C265" s="127"/>
      <c r="D265" s="127"/>
      <c r="E265" s="127"/>
      <c r="F265" s="127"/>
      <c r="G265" s="127"/>
      <c r="H265" s="127"/>
      <c r="I265" s="119"/>
      <c r="J265" s="119"/>
      <c r="K265" s="127"/>
    </row>
    <row r="266" spans="2:11">
      <c r="B266" s="118"/>
      <c r="C266" s="127"/>
      <c r="D266" s="127"/>
      <c r="E266" s="127"/>
      <c r="F266" s="127"/>
      <c r="G266" s="127"/>
      <c r="H266" s="127"/>
      <c r="I266" s="119"/>
      <c r="J266" s="119"/>
      <c r="K266" s="127"/>
    </row>
    <row r="267" spans="2:11">
      <c r="B267" s="118"/>
      <c r="C267" s="127"/>
      <c r="D267" s="127"/>
      <c r="E267" s="127"/>
      <c r="F267" s="127"/>
      <c r="G267" s="127"/>
      <c r="H267" s="127"/>
      <c r="I267" s="119"/>
      <c r="J267" s="119"/>
      <c r="K267" s="127"/>
    </row>
    <row r="268" spans="2:11">
      <c r="B268" s="118"/>
      <c r="C268" s="127"/>
      <c r="D268" s="127"/>
      <c r="E268" s="127"/>
      <c r="F268" s="127"/>
      <c r="G268" s="127"/>
      <c r="H268" s="127"/>
      <c r="I268" s="119"/>
      <c r="J268" s="119"/>
      <c r="K268" s="127"/>
    </row>
    <row r="269" spans="2:11">
      <c r="B269" s="118"/>
      <c r="C269" s="127"/>
      <c r="D269" s="127"/>
      <c r="E269" s="127"/>
      <c r="F269" s="127"/>
      <c r="G269" s="127"/>
      <c r="H269" s="127"/>
      <c r="I269" s="119"/>
      <c r="J269" s="119"/>
      <c r="K269" s="127"/>
    </row>
    <row r="270" spans="2:11">
      <c r="B270" s="118"/>
      <c r="C270" s="127"/>
      <c r="D270" s="127"/>
      <c r="E270" s="127"/>
      <c r="F270" s="127"/>
      <c r="G270" s="127"/>
      <c r="H270" s="127"/>
      <c r="I270" s="119"/>
      <c r="J270" s="119"/>
      <c r="K270" s="127"/>
    </row>
    <row r="271" spans="2:11">
      <c r="B271" s="118"/>
      <c r="C271" s="127"/>
      <c r="D271" s="127"/>
      <c r="E271" s="127"/>
      <c r="F271" s="127"/>
      <c r="G271" s="127"/>
      <c r="H271" s="127"/>
      <c r="I271" s="119"/>
      <c r="J271" s="119"/>
      <c r="K271" s="127"/>
    </row>
    <row r="272" spans="2:11">
      <c r="B272" s="118"/>
      <c r="C272" s="127"/>
      <c r="D272" s="127"/>
      <c r="E272" s="127"/>
      <c r="F272" s="127"/>
      <c r="G272" s="127"/>
      <c r="H272" s="127"/>
      <c r="I272" s="119"/>
      <c r="J272" s="119"/>
      <c r="K272" s="127"/>
    </row>
    <row r="273" spans="2:11">
      <c r="B273" s="118"/>
      <c r="C273" s="127"/>
      <c r="D273" s="127"/>
      <c r="E273" s="127"/>
      <c r="F273" s="127"/>
      <c r="G273" s="127"/>
      <c r="H273" s="127"/>
      <c r="I273" s="119"/>
      <c r="J273" s="119"/>
      <c r="K273" s="127"/>
    </row>
    <row r="274" spans="2:11">
      <c r="B274" s="118"/>
      <c r="C274" s="127"/>
      <c r="D274" s="127"/>
      <c r="E274" s="127"/>
      <c r="F274" s="127"/>
      <c r="G274" s="127"/>
      <c r="H274" s="127"/>
      <c r="I274" s="119"/>
      <c r="J274" s="119"/>
      <c r="K274" s="127"/>
    </row>
    <row r="275" spans="2:11">
      <c r="B275" s="118"/>
      <c r="C275" s="127"/>
      <c r="D275" s="127"/>
      <c r="E275" s="127"/>
      <c r="F275" s="127"/>
      <c r="G275" s="127"/>
      <c r="H275" s="127"/>
      <c r="I275" s="119"/>
      <c r="J275" s="119"/>
      <c r="K275" s="127"/>
    </row>
    <row r="276" spans="2:11">
      <c r="B276" s="118"/>
      <c r="C276" s="127"/>
      <c r="D276" s="127"/>
      <c r="E276" s="127"/>
      <c r="F276" s="127"/>
      <c r="G276" s="127"/>
      <c r="H276" s="127"/>
      <c r="I276" s="119"/>
      <c r="J276" s="119"/>
      <c r="K276" s="127"/>
    </row>
    <row r="277" spans="2:11">
      <c r="B277" s="118"/>
      <c r="C277" s="127"/>
      <c r="D277" s="127"/>
      <c r="E277" s="127"/>
      <c r="F277" s="127"/>
      <c r="G277" s="127"/>
      <c r="H277" s="127"/>
      <c r="I277" s="119"/>
      <c r="J277" s="119"/>
      <c r="K277" s="127"/>
    </row>
    <row r="278" spans="2:11">
      <c r="B278" s="118"/>
      <c r="C278" s="127"/>
      <c r="D278" s="127"/>
      <c r="E278" s="127"/>
      <c r="F278" s="127"/>
      <c r="G278" s="127"/>
      <c r="H278" s="127"/>
      <c r="I278" s="119"/>
      <c r="J278" s="119"/>
      <c r="K278" s="127"/>
    </row>
    <row r="279" spans="2:11">
      <c r="B279" s="118"/>
      <c r="C279" s="127"/>
      <c r="D279" s="127"/>
      <c r="E279" s="127"/>
      <c r="F279" s="127"/>
      <c r="G279" s="127"/>
      <c r="H279" s="127"/>
      <c r="I279" s="119"/>
      <c r="J279" s="119"/>
      <c r="K279" s="127"/>
    </row>
    <row r="280" spans="2:11">
      <c r="B280" s="118"/>
      <c r="C280" s="127"/>
      <c r="D280" s="127"/>
      <c r="E280" s="127"/>
      <c r="F280" s="127"/>
      <c r="G280" s="127"/>
      <c r="H280" s="127"/>
      <c r="I280" s="119"/>
      <c r="J280" s="119"/>
      <c r="K280" s="127"/>
    </row>
    <row r="281" spans="2:11">
      <c r="B281" s="118"/>
      <c r="C281" s="127"/>
      <c r="D281" s="127"/>
      <c r="E281" s="127"/>
      <c r="F281" s="127"/>
      <c r="G281" s="127"/>
      <c r="H281" s="127"/>
      <c r="I281" s="119"/>
      <c r="J281" s="119"/>
      <c r="K281" s="127"/>
    </row>
    <row r="282" spans="2:11">
      <c r="B282" s="118"/>
      <c r="C282" s="127"/>
      <c r="D282" s="127"/>
      <c r="E282" s="127"/>
      <c r="F282" s="127"/>
      <c r="G282" s="127"/>
      <c r="H282" s="127"/>
      <c r="I282" s="119"/>
      <c r="J282" s="119"/>
      <c r="K282" s="127"/>
    </row>
    <row r="283" spans="2:11">
      <c r="B283" s="118"/>
      <c r="C283" s="127"/>
      <c r="D283" s="127"/>
      <c r="E283" s="127"/>
      <c r="F283" s="127"/>
      <c r="G283" s="127"/>
      <c r="H283" s="127"/>
      <c r="I283" s="119"/>
      <c r="J283" s="119"/>
      <c r="K283" s="127"/>
    </row>
    <row r="284" spans="2:11">
      <c r="B284" s="118"/>
      <c r="C284" s="127"/>
      <c r="D284" s="127"/>
      <c r="E284" s="127"/>
      <c r="F284" s="127"/>
      <c r="G284" s="127"/>
      <c r="H284" s="127"/>
      <c r="I284" s="119"/>
      <c r="J284" s="119"/>
      <c r="K284" s="127"/>
    </row>
    <row r="285" spans="2:11">
      <c r="B285" s="118"/>
      <c r="C285" s="127"/>
      <c r="D285" s="127"/>
      <c r="E285" s="127"/>
      <c r="F285" s="127"/>
      <c r="G285" s="127"/>
      <c r="H285" s="127"/>
      <c r="I285" s="119"/>
      <c r="J285" s="119"/>
      <c r="K285" s="127"/>
    </row>
    <row r="286" spans="2:11">
      <c r="B286" s="118"/>
      <c r="C286" s="127"/>
      <c r="D286" s="127"/>
      <c r="E286" s="127"/>
      <c r="F286" s="127"/>
      <c r="G286" s="127"/>
      <c r="H286" s="127"/>
      <c r="I286" s="119"/>
      <c r="J286" s="119"/>
      <c r="K286" s="127"/>
    </row>
    <row r="287" spans="2:11">
      <c r="B287" s="118"/>
      <c r="C287" s="127"/>
      <c r="D287" s="127"/>
      <c r="E287" s="127"/>
      <c r="F287" s="127"/>
      <c r="G287" s="127"/>
      <c r="H287" s="127"/>
      <c r="I287" s="119"/>
      <c r="J287" s="119"/>
      <c r="K287" s="127"/>
    </row>
    <row r="288" spans="2:11">
      <c r="B288" s="118"/>
      <c r="C288" s="127"/>
      <c r="D288" s="127"/>
      <c r="E288" s="127"/>
      <c r="F288" s="127"/>
      <c r="G288" s="127"/>
      <c r="H288" s="127"/>
      <c r="I288" s="119"/>
      <c r="J288" s="119"/>
      <c r="K288" s="127"/>
    </row>
    <row r="289" spans="2:11">
      <c r="B289" s="118"/>
      <c r="C289" s="127"/>
      <c r="D289" s="127"/>
      <c r="E289" s="127"/>
      <c r="F289" s="127"/>
      <c r="G289" s="127"/>
      <c r="H289" s="127"/>
      <c r="I289" s="119"/>
      <c r="J289" s="119"/>
      <c r="K289" s="127"/>
    </row>
    <row r="290" spans="2:11">
      <c r="B290" s="118"/>
      <c r="C290" s="127"/>
      <c r="D290" s="127"/>
      <c r="E290" s="127"/>
      <c r="F290" s="127"/>
      <c r="G290" s="127"/>
      <c r="H290" s="127"/>
      <c r="I290" s="119"/>
      <c r="J290" s="119"/>
      <c r="K290" s="127"/>
    </row>
    <row r="291" spans="2:11">
      <c r="B291" s="118"/>
      <c r="C291" s="127"/>
      <c r="D291" s="127"/>
      <c r="E291" s="127"/>
      <c r="F291" s="127"/>
      <c r="G291" s="127"/>
      <c r="H291" s="127"/>
      <c r="I291" s="119"/>
      <c r="J291" s="119"/>
      <c r="K291" s="127"/>
    </row>
    <row r="292" spans="2:11">
      <c r="B292" s="118"/>
      <c r="C292" s="127"/>
      <c r="D292" s="127"/>
      <c r="E292" s="127"/>
      <c r="F292" s="127"/>
      <c r="G292" s="127"/>
      <c r="H292" s="127"/>
      <c r="I292" s="119"/>
      <c r="J292" s="119"/>
      <c r="K292" s="127"/>
    </row>
    <row r="293" spans="2:11">
      <c r="B293" s="118"/>
      <c r="C293" s="127"/>
      <c r="D293" s="127"/>
      <c r="E293" s="127"/>
      <c r="F293" s="127"/>
      <c r="G293" s="127"/>
      <c r="H293" s="127"/>
      <c r="I293" s="119"/>
      <c r="J293" s="119"/>
      <c r="K293" s="127"/>
    </row>
    <row r="294" spans="2:11">
      <c r="B294" s="118"/>
      <c r="C294" s="127"/>
      <c r="D294" s="127"/>
      <c r="E294" s="127"/>
      <c r="F294" s="127"/>
      <c r="G294" s="127"/>
      <c r="H294" s="127"/>
      <c r="I294" s="119"/>
      <c r="J294" s="119"/>
      <c r="K294" s="127"/>
    </row>
    <row r="295" spans="2:11">
      <c r="B295" s="118"/>
      <c r="C295" s="127"/>
      <c r="D295" s="127"/>
      <c r="E295" s="127"/>
      <c r="F295" s="127"/>
      <c r="G295" s="127"/>
      <c r="H295" s="127"/>
      <c r="I295" s="119"/>
      <c r="J295" s="119"/>
      <c r="K295" s="127"/>
    </row>
    <row r="296" spans="2:11">
      <c r="B296" s="118"/>
      <c r="C296" s="127"/>
      <c r="D296" s="127"/>
      <c r="E296" s="127"/>
      <c r="F296" s="127"/>
      <c r="G296" s="127"/>
      <c r="H296" s="127"/>
      <c r="I296" s="119"/>
      <c r="J296" s="119"/>
      <c r="K296" s="127"/>
    </row>
    <row r="297" spans="2:11">
      <c r="B297" s="118"/>
      <c r="C297" s="127"/>
      <c r="D297" s="127"/>
      <c r="E297" s="127"/>
      <c r="F297" s="127"/>
      <c r="G297" s="127"/>
      <c r="H297" s="127"/>
      <c r="I297" s="119"/>
      <c r="J297" s="119"/>
      <c r="K297" s="127"/>
    </row>
    <row r="298" spans="2:11">
      <c r="B298" s="118"/>
      <c r="C298" s="127"/>
      <c r="D298" s="127"/>
      <c r="E298" s="127"/>
      <c r="F298" s="127"/>
      <c r="G298" s="127"/>
      <c r="H298" s="127"/>
      <c r="I298" s="119"/>
      <c r="J298" s="119"/>
      <c r="K298" s="127"/>
    </row>
    <row r="299" spans="2:11">
      <c r="B299" s="118"/>
      <c r="C299" s="127"/>
      <c r="D299" s="127"/>
      <c r="E299" s="127"/>
      <c r="F299" s="127"/>
      <c r="G299" s="127"/>
      <c r="H299" s="127"/>
      <c r="I299" s="119"/>
      <c r="J299" s="119"/>
      <c r="K299" s="127"/>
    </row>
    <row r="300" spans="2:11">
      <c r="B300" s="118"/>
      <c r="C300" s="127"/>
      <c r="D300" s="127"/>
      <c r="E300" s="127"/>
      <c r="F300" s="127"/>
      <c r="G300" s="127"/>
      <c r="H300" s="127"/>
      <c r="I300" s="119"/>
      <c r="J300" s="119"/>
      <c r="K300" s="127"/>
    </row>
    <row r="301" spans="2:11">
      <c r="B301" s="118"/>
      <c r="C301" s="127"/>
      <c r="D301" s="127"/>
      <c r="E301" s="127"/>
      <c r="F301" s="127"/>
      <c r="G301" s="127"/>
      <c r="H301" s="127"/>
      <c r="I301" s="119"/>
      <c r="J301" s="119"/>
      <c r="K301" s="127"/>
    </row>
    <row r="302" spans="2:11">
      <c r="B302" s="118"/>
      <c r="C302" s="127"/>
      <c r="D302" s="127"/>
      <c r="E302" s="127"/>
      <c r="F302" s="127"/>
      <c r="G302" s="127"/>
      <c r="H302" s="127"/>
      <c r="I302" s="119"/>
      <c r="J302" s="119"/>
      <c r="K302" s="127"/>
    </row>
    <row r="303" spans="2:11">
      <c r="B303" s="118"/>
      <c r="C303" s="127"/>
      <c r="D303" s="127"/>
      <c r="E303" s="127"/>
      <c r="F303" s="127"/>
      <c r="G303" s="127"/>
      <c r="H303" s="127"/>
      <c r="I303" s="119"/>
      <c r="J303" s="119"/>
      <c r="K303" s="127"/>
    </row>
    <row r="304" spans="2:11">
      <c r="B304" s="118"/>
      <c r="C304" s="127"/>
      <c r="D304" s="127"/>
      <c r="E304" s="127"/>
      <c r="F304" s="127"/>
      <c r="G304" s="127"/>
      <c r="H304" s="127"/>
      <c r="I304" s="119"/>
      <c r="J304" s="119"/>
      <c r="K304" s="127"/>
    </row>
    <row r="305" spans="2:11">
      <c r="B305" s="118"/>
      <c r="C305" s="127"/>
      <c r="D305" s="127"/>
      <c r="E305" s="127"/>
      <c r="F305" s="127"/>
      <c r="G305" s="127"/>
      <c r="H305" s="127"/>
      <c r="I305" s="119"/>
      <c r="J305" s="119"/>
      <c r="K305" s="127"/>
    </row>
    <row r="306" spans="2:11">
      <c r="B306" s="118"/>
      <c r="C306" s="127"/>
      <c r="D306" s="127"/>
      <c r="E306" s="127"/>
      <c r="F306" s="127"/>
      <c r="G306" s="127"/>
      <c r="H306" s="127"/>
      <c r="I306" s="119"/>
      <c r="J306" s="119"/>
      <c r="K306" s="127"/>
    </row>
    <row r="307" spans="2:11">
      <c r="B307" s="118"/>
      <c r="C307" s="127"/>
      <c r="D307" s="127"/>
      <c r="E307" s="127"/>
      <c r="F307" s="127"/>
      <c r="G307" s="127"/>
      <c r="H307" s="127"/>
      <c r="I307" s="119"/>
      <c r="J307" s="119"/>
      <c r="K307" s="127"/>
    </row>
    <row r="308" spans="2:11">
      <c r="B308" s="118"/>
      <c r="C308" s="127"/>
      <c r="D308" s="127"/>
      <c r="E308" s="127"/>
      <c r="F308" s="127"/>
      <c r="G308" s="127"/>
      <c r="H308" s="127"/>
      <c r="I308" s="119"/>
      <c r="J308" s="119"/>
      <c r="K308" s="127"/>
    </row>
    <row r="309" spans="2:11">
      <c r="B309" s="118"/>
      <c r="C309" s="127"/>
      <c r="D309" s="127"/>
      <c r="E309" s="127"/>
      <c r="F309" s="127"/>
      <c r="G309" s="127"/>
      <c r="H309" s="127"/>
      <c r="I309" s="119"/>
      <c r="J309" s="119"/>
      <c r="K309" s="127"/>
    </row>
    <row r="310" spans="2:11">
      <c r="B310" s="118"/>
      <c r="C310" s="127"/>
      <c r="D310" s="127"/>
      <c r="E310" s="127"/>
      <c r="F310" s="127"/>
      <c r="G310" s="127"/>
      <c r="H310" s="127"/>
      <c r="I310" s="119"/>
      <c r="J310" s="119"/>
      <c r="K310" s="127"/>
    </row>
    <row r="311" spans="2:11">
      <c r="B311" s="118"/>
      <c r="C311" s="127"/>
      <c r="D311" s="127"/>
      <c r="E311" s="127"/>
      <c r="F311" s="127"/>
      <c r="G311" s="127"/>
      <c r="H311" s="127"/>
      <c r="I311" s="119"/>
      <c r="J311" s="119"/>
      <c r="K311" s="127"/>
    </row>
    <row r="312" spans="2:11">
      <c r="B312" s="118"/>
      <c r="C312" s="127"/>
      <c r="D312" s="127"/>
      <c r="E312" s="127"/>
      <c r="F312" s="127"/>
      <c r="G312" s="127"/>
      <c r="H312" s="127"/>
      <c r="I312" s="119"/>
      <c r="J312" s="119"/>
      <c r="K312" s="127"/>
    </row>
    <row r="313" spans="2:11">
      <c r="B313" s="118"/>
      <c r="C313" s="127"/>
      <c r="D313" s="127"/>
      <c r="E313" s="127"/>
      <c r="F313" s="127"/>
      <c r="G313" s="127"/>
      <c r="H313" s="127"/>
      <c r="I313" s="119"/>
      <c r="J313" s="119"/>
      <c r="K313" s="127"/>
    </row>
    <row r="314" spans="2:11">
      <c r="B314" s="118"/>
      <c r="C314" s="127"/>
      <c r="D314" s="127"/>
      <c r="E314" s="127"/>
      <c r="F314" s="127"/>
      <c r="G314" s="127"/>
      <c r="H314" s="127"/>
      <c r="I314" s="119"/>
      <c r="J314" s="119"/>
      <c r="K314" s="127"/>
    </row>
    <row r="315" spans="2:11">
      <c r="B315" s="118"/>
      <c r="C315" s="127"/>
      <c r="D315" s="127"/>
      <c r="E315" s="127"/>
      <c r="F315" s="127"/>
      <c r="G315" s="127"/>
      <c r="H315" s="127"/>
      <c r="I315" s="119"/>
      <c r="J315" s="119"/>
      <c r="K315" s="127"/>
    </row>
    <row r="316" spans="2:11">
      <c r="B316" s="118"/>
      <c r="C316" s="127"/>
      <c r="D316" s="127"/>
      <c r="E316" s="127"/>
      <c r="F316" s="127"/>
      <c r="G316" s="127"/>
      <c r="H316" s="127"/>
      <c r="I316" s="119"/>
      <c r="J316" s="119"/>
      <c r="K316" s="127"/>
    </row>
    <row r="317" spans="2:11">
      <c r="B317" s="118"/>
      <c r="C317" s="127"/>
      <c r="D317" s="127"/>
      <c r="E317" s="127"/>
      <c r="F317" s="127"/>
      <c r="G317" s="127"/>
      <c r="H317" s="127"/>
      <c r="I317" s="119"/>
      <c r="J317" s="119"/>
      <c r="K317" s="127"/>
    </row>
    <row r="318" spans="2:11">
      <c r="B318" s="118"/>
      <c r="C318" s="127"/>
      <c r="D318" s="127"/>
      <c r="E318" s="127"/>
      <c r="F318" s="127"/>
      <c r="G318" s="127"/>
      <c r="H318" s="127"/>
      <c r="I318" s="119"/>
      <c r="J318" s="119"/>
      <c r="K318" s="127"/>
    </row>
    <row r="319" spans="2:11">
      <c r="B319" s="118"/>
      <c r="C319" s="127"/>
      <c r="D319" s="127"/>
      <c r="E319" s="127"/>
      <c r="F319" s="127"/>
      <c r="G319" s="127"/>
      <c r="H319" s="127"/>
      <c r="I319" s="119"/>
      <c r="J319" s="119"/>
      <c r="K319" s="127"/>
    </row>
    <row r="320" spans="2:11">
      <c r="B320" s="118"/>
      <c r="C320" s="127"/>
      <c r="D320" s="127"/>
      <c r="E320" s="127"/>
      <c r="F320" s="127"/>
      <c r="G320" s="127"/>
      <c r="H320" s="127"/>
      <c r="I320" s="119"/>
      <c r="J320" s="119"/>
      <c r="K320" s="127"/>
    </row>
    <row r="321" spans="2:11">
      <c r="B321" s="118"/>
      <c r="C321" s="127"/>
      <c r="D321" s="127"/>
      <c r="E321" s="127"/>
      <c r="F321" s="127"/>
      <c r="G321" s="127"/>
      <c r="H321" s="127"/>
      <c r="I321" s="119"/>
      <c r="J321" s="119"/>
      <c r="K321" s="127"/>
    </row>
    <row r="322" spans="2:11">
      <c r="B322" s="118"/>
      <c r="C322" s="127"/>
      <c r="D322" s="127"/>
      <c r="E322" s="127"/>
      <c r="F322" s="127"/>
      <c r="G322" s="127"/>
      <c r="H322" s="127"/>
      <c r="I322" s="119"/>
      <c r="J322" s="119"/>
      <c r="K322" s="127"/>
    </row>
    <row r="323" spans="2:11">
      <c r="B323" s="118"/>
      <c r="C323" s="127"/>
      <c r="D323" s="127"/>
      <c r="E323" s="127"/>
      <c r="F323" s="127"/>
      <c r="G323" s="127"/>
      <c r="H323" s="127"/>
      <c r="I323" s="119"/>
      <c r="J323" s="119"/>
      <c r="K323" s="127"/>
    </row>
    <row r="324" spans="2:11">
      <c r="B324" s="118"/>
      <c r="C324" s="127"/>
      <c r="D324" s="127"/>
      <c r="E324" s="127"/>
      <c r="F324" s="127"/>
      <c r="G324" s="127"/>
      <c r="H324" s="127"/>
      <c r="I324" s="119"/>
      <c r="J324" s="119"/>
      <c r="K324" s="127"/>
    </row>
    <row r="325" spans="2:11">
      <c r="B325" s="118"/>
      <c r="C325" s="127"/>
      <c r="D325" s="127"/>
      <c r="E325" s="127"/>
      <c r="F325" s="127"/>
      <c r="G325" s="127"/>
      <c r="H325" s="127"/>
      <c r="I325" s="119"/>
      <c r="J325" s="119"/>
      <c r="K325" s="127"/>
    </row>
    <row r="326" spans="2:11">
      <c r="B326" s="118"/>
      <c r="C326" s="127"/>
      <c r="D326" s="127"/>
      <c r="E326" s="127"/>
      <c r="F326" s="127"/>
      <c r="G326" s="127"/>
      <c r="H326" s="127"/>
      <c r="I326" s="119"/>
      <c r="J326" s="119"/>
      <c r="K326" s="127"/>
    </row>
    <row r="327" spans="2:11">
      <c r="B327" s="118"/>
      <c r="C327" s="127"/>
      <c r="D327" s="127"/>
      <c r="E327" s="127"/>
      <c r="F327" s="127"/>
      <c r="G327" s="127"/>
      <c r="H327" s="127"/>
      <c r="I327" s="119"/>
      <c r="J327" s="119"/>
      <c r="K327" s="127"/>
    </row>
    <row r="328" spans="2:11">
      <c r="B328" s="118"/>
      <c r="C328" s="127"/>
      <c r="D328" s="127"/>
      <c r="E328" s="127"/>
      <c r="F328" s="127"/>
      <c r="G328" s="127"/>
      <c r="H328" s="127"/>
      <c r="I328" s="119"/>
      <c r="J328" s="119"/>
      <c r="K328" s="127"/>
    </row>
    <row r="329" spans="2:11">
      <c r="B329" s="118"/>
      <c r="C329" s="127"/>
      <c r="D329" s="127"/>
      <c r="E329" s="127"/>
      <c r="F329" s="127"/>
      <c r="G329" s="127"/>
      <c r="H329" s="127"/>
      <c r="I329" s="119"/>
      <c r="J329" s="119"/>
      <c r="K329" s="127"/>
    </row>
    <row r="330" spans="2:11">
      <c r="B330" s="118"/>
      <c r="C330" s="127"/>
      <c r="D330" s="127"/>
      <c r="E330" s="127"/>
      <c r="F330" s="127"/>
      <c r="G330" s="127"/>
      <c r="H330" s="127"/>
      <c r="I330" s="119"/>
      <c r="J330" s="119"/>
      <c r="K330" s="127"/>
    </row>
    <row r="331" spans="2:11">
      <c r="B331" s="118"/>
      <c r="C331" s="127"/>
      <c r="D331" s="127"/>
      <c r="E331" s="127"/>
      <c r="F331" s="127"/>
      <c r="G331" s="127"/>
      <c r="H331" s="127"/>
      <c r="I331" s="119"/>
      <c r="J331" s="119"/>
      <c r="K331" s="127"/>
    </row>
    <row r="332" spans="2:11">
      <c r="B332" s="118"/>
      <c r="C332" s="127"/>
      <c r="D332" s="127"/>
      <c r="E332" s="127"/>
      <c r="F332" s="127"/>
      <c r="G332" s="127"/>
      <c r="H332" s="127"/>
      <c r="I332" s="119"/>
      <c r="J332" s="119"/>
      <c r="K332" s="127"/>
    </row>
    <row r="333" spans="2:11">
      <c r="B333" s="118"/>
      <c r="C333" s="127"/>
      <c r="D333" s="127"/>
      <c r="E333" s="127"/>
      <c r="F333" s="127"/>
      <c r="G333" s="127"/>
      <c r="H333" s="127"/>
      <c r="I333" s="119"/>
      <c r="J333" s="119"/>
      <c r="K333" s="127"/>
    </row>
    <row r="334" spans="2:11">
      <c r="B334" s="118"/>
      <c r="C334" s="127"/>
      <c r="D334" s="127"/>
      <c r="E334" s="127"/>
      <c r="F334" s="127"/>
      <c r="G334" s="127"/>
      <c r="H334" s="127"/>
      <c r="I334" s="119"/>
      <c r="J334" s="119"/>
      <c r="K334" s="127"/>
    </row>
    <row r="335" spans="2:11">
      <c r="B335" s="118"/>
      <c r="C335" s="127"/>
      <c r="D335" s="127"/>
      <c r="E335" s="127"/>
      <c r="F335" s="127"/>
      <c r="G335" s="127"/>
      <c r="H335" s="127"/>
      <c r="I335" s="119"/>
      <c r="J335" s="119"/>
      <c r="K335" s="127"/>
    </row>
    <row r="336" spans="2:11">
      <c r="B336" s="118"/>
      <c r="C336" s="127"/>
      <c r="D336" s="127"/>
      <c r="E336" s="127"/>
      <c r="F336" s="127"/>
      <c r="G336" s="127"/>
      <c r="H336" s="127"/>
      <c r="I336" s="119"/>
      <c r="J336" s="119"/>
      <c r="K336" s="127"/>
    </row>
    <row r="337" spans="2:11">
      <c r="B337" s="118"/>
      <c r="C337" s="127"/>
      <c r="D337" s="127"/>
      <c r="E337" s="127"/>
      <c r="F337" s="127"/>
      <c r="G337" s="127"/>
      <c r="H337" s="127"/>
      <c r="I337" s="119"/>
      <c r="J337" s="119"/>
      <c r="K337" s="127"/>
    </row>
    <row r="338" spans="2:11">
      <c r="B338" s="118"/>
      <c r="C338" s="127"/>
      <c r="D338" s="127"/>
      <c r="E338" s="127"/>
      <c r="F338" s="127"/>
      <c r="G338" s="127"/>
      <c r="H338" s="127"/>
      <c r="I338" s="119"/>
      <c r="J338" s="119"/>
      <c r="K338" s="127"/>
    </row>
    <row r="339" spans="2:11">
      <c r="B339" s="118"/>
      <c r="C339" s="127"/>
      <c r="D339" s="127"/>
      <c r="E339" s="127"/>
      <c r="F339" s="127"/>
      <c r="G339" s="127"/>
      <c r="H339" s="127"/>
      <c r="I339" s="119"/>
      <c r="J339" s="119"/>
      <c r="K339" s="127"/>
    </row>
    <row r="340" spans="2:11">
      <c r="B340" s="118"/>
      <c r="C340" s="127"/>
      <c r="D340" s="127"/>
      <c r="E340" s="127"/>
      <c r="F340" s="127"/>
      <c r="G340" s="127"/>
      <c r="H340" s="127"/>
      <c r="I340" s="119"/>
      <c r="J340" s="119"/>
      <c r="K340" s="127"/>
    </row>
    <row r="341" spans="2:11">
      <c r="B341" s="118"/>
      <c r="C341" s="127"/>
      <c r="D341" s="127"/>
      <c r="E341" s="127"/>
      <c r="F341" s="127"/>
      <c r="G341" s="127"/>
      <c r="H341" s="127"/>
      <c r="I341" s="119"/>
      <c r="J341" s="119"/>
      <c r="K341" s="127"/>
    </row>
    <row r="342" spans="2:11">
      <c r="B342" s="118"/>
      <c r="C342" s="127"/>
      <c r="D342" s="127"/>
      <c r="E342" s="127"/>
      <c r="F342" s="127"/>
      <c r="G342" s="127"/>
      <c r="H342" s="127"/>
      <c r="I342" s="119"/>
      <c r="J342" s="119"/>
      <c r="K342" s="127"/>
    </row>
    <row r="343" spans="2:11">
      <c r="B343" s="118"/>
      <c r="C343" s="127"/>
      <c r="D343" s="127"/>
      <c r="E343" s="127"/>
      <c r="F343" s="127"/>
      <c r="G343" s="127"/>
      <c r="H343" s="127"/>
      <c r="I343" s="119"/>
      <c r="J343" s="119"/>
      <c r="K343" s="127"/>
    </row>
    <row r="344" spans="2:11">
      <c r="B344" s="118"/>
      <c r="C344" s="127"/>
      <c r="D344" s="127"/>
      <c r="E344" s="127"/>
      <c r="F344" s="127"/>
      <c r="G344" s="127"/>
      <c r="H344" s="127"/>
      <c r="I344" s="119"/>
      <c r="J344" s="119"/>
      <c r="K344" s="127"/>
    </row>
    <row r="345" spans="2:11">
      <c r="B345" s="118"/>
      <c r="C345" s="127"/>
      <c r="D345" s="127"/>
      <c r="E345" s="127"/>
      <c r="F345" s="127"/>
      <c r="G345" s="127"/>
      <c r="H345" s="127"/>
      <c r="I345" s="119"/>
      <c r="J345" s="119"/>
      <c r="K345" s="127"/>
    </row>
    <row r="346" spans="2:11">
      <c r="B346" s="118"/>
      <c r="C346" s="127"/>
      <c r="D346" s="127"/>
      <c r="E346" s="127"/>
      <c r="F346" s="127"/>
      <c r="G346" s="127"/>
      <c r="H346" s="127"/>
      <c r="I346" s="119"/>
      <c r="J346" s="119"/>
      <c r="K346" s="127"/>
    </row>
    <row r="347" spans="2:11">
      <c r="B347" s="118"/>
      <c r="C347" s="127"/>
      <c r="D347" s="127"/>
      <c r="E347" s="127"/>
      <c r="F347" s="127"/>
      <c r="G347" s="127"/>
      <c r="H347" s="127"/>
      <c r="I347" s="119"/>
      <c r="J347" s="119"/>
      <c r="K347" s="127"/>
    </row>
    <row r="348" spans="2:11">
      <c r="B348" s="118"/>
      <c r="C348" s="127"/>
      <c r="D348" s="127"/>
      <c r="E348" s="127"/>
      <c r="F348" s="127"/>
      <c r="G348" s="127"/>
      <c r="H348" s="127"/>
      <c r="I348" s="119"/>
      <c r="J348" s="119"/>
      <c r="K348" s="127"/>
    </row>
    <row r="349" spans="2:11">
      <c r="B349" s="118"/>
      <c r="C349" s="127"/>
      <c r="D349" s="127"/>
      <c r="E349" s="127"/>
      <c r="F349" s="127"/>
      <c r="G349" s="127"/>
      <c r="H349" s="127"/>
      <c r="I349" s="119"/>
      <c r="J349" s="119"/>
      <c r="K349" s="127"/>
    </row>
    <row r="350" spans="2:11">
      <c r="B350" s="118"/>
      <c r="C350" s="127"/>
      <c r="D350" s="127"/>
      <c r="E350" s="127"/>
      <c r="F350" s="127"/>
      <c r="G350" s="127"/>
      <c r="H350" s="127"/>
      <c r="I350" s="119"/>
      <c r="J350" s="119"/>
      <c r="K350" s="127"/>
    </row>
    <row r="351" spans="2:11">
      <c r="B351" s="118"/>
      <c r="C351" s="127"/>
      <c r="D351" s="127"/>
      <c r="E351" s="127"/>
      <c r="F351" s="127"/>
      <c r="G351" s="127"/>
      <c r="H351" s="127"/>
      <c r="I351" s="119"/>
      <c r="J351" s="119"/>
      <c r="K351" s="127"/>
    </row>
    <row r="352" spans="2:11">
      <c r="B352" s="118"/>
      <c r="C352" s="127"/>
      <c r="D352" s="127"/>
      <c r="E352" s="127"/>
      <c r="F352" s="127"/>
      <c r="G352" s="127"/>
      <c r="H352" s="127"/>
      <c r="I352" s="119"/>
      <c r="J352" s="119"/>
      <c r="K352" s="127"/>
    </row>
    <row r="353" spans="2:11">
      <c r="B353" s="118"/>
      <c r="C353" s="127"/>
      <c r="D353" s="127"/>
      <c r="E353" s="127"/>
      <c r="F353" s="127"/>
      <c r="G353" s="127"/>
      <c r="H353" s="127"/>
      <c r="I353" s="119"/>
      <c r="J353" s="119"/>
      <c r="K353" s="127"/>
    </row>
    <row r="354" spans="2:11">
      <c r="B354" s="118"/>
      <c r="C354" s="127"/>
      <c r="D354" s="127"/>
      <c r="E354" s="127"/>
      <c r="F354" s="127"/>
      <c r="G354" s="127"/>
      <c r="H354" s="127"/>
      <c r="I354" s="119"/>
      <c r="J354" s="119"/>
      <c r="K354" s="127"/>
    </row>
    <row r="355" spans="2:11">
      <c r="B355" s="118"/>
      <c r="C355" s="127"/>
      <c r="D355" s="127"/>
      <c r="E355" s="127"/>
      <c r="F355" s="127"/>
      <c r="G355" s="127"/>
      <c r="H355" s="127"/>
      <c r="I355" s="119"/>
      <c r="J355" s="119"/>
      <c r="K355" s="127"/>
    </row>
    <row r="356" spans="2:11">
      <c r="B356" s="118"/>
      <c r="C356" s="127"/>
      <c r="D356" s="127"/>
      <c r="E356" s="127"/>
      <c r="F356" s="127"/>
      <c r="G356" s="127"/>
      <c r="H356" s="127"/>
      <c r="I356" s="119"/>
      <c r="J356" s="119"/>
      <c r="K356" s="127"/>
    </row>
    <row r="357" spans="2:11">
      <c r="B357" s="118"/>
      <c r="C357" s="127"/>
      <c r="D357" s="127"/>
      <c r="E357" s="127"/>
      <c r="F357" s="127"/>
      <c r="G357" s="127"/>
      <c r="H357" s="127"/>
      <c r="I357" s="119"/>
      <c r="J357" s="119"/>
      <c r="K357" s="127"/>
    </row>
    <row r="358" spans="2:11">
      <c r="B358" s="118"/>
      <c r="C358" s="127"/>
      <c r="D358" s="127"/>
      <c r="E358" s="127"/>
      <c r="F358" s="127"/>
      <c r="G358" s="127"/>
      <c r="H358" s="127"/>
      <c r="I358" s="119"/>
      <c r="J358" s="119"/>
      <c r="K358" s="127"/>
    </row>
    <row r="359" spans="2:11">
      <c r="B359" s="118"/>
      <c r="C359" s="127"/>
      <c r="D359" s="127"/>
      <c r="E359" s="127"/>
      <c r="F359" s="127"/>
      <c r="G359" s="127"/>
      <c r="H359" s="127"/>
      <c r="I359" s="119"/>
      <c r="J359" s="119"/>
      <c r="K359" s="127"/>
    </row>
    <row r="360" spans="2:11">
      <c r="B360" s="118"/>
      <c r="C360" s="127"/>
      <c r="D360" s="127"/>
      <c r="E360" s="127"/>
      <c r="F360" s="127"/>
      <c r="G360" s="127"/>
      <c r="H360" s="127"/>
      <c r="I360" s="119"/>
      <c r="J360" s="119"/>
      <c r="K360" s="127"/>
    </row>
    <row r="361" spans="2:11">
      <c r="B361" s="118"/>
      <c r="C361" s="127"/>
      <c r="D361" s="127"/>
      <c r="E361" s="127"/>
      <c r="F361" s="127"/>
      <c r="G361" s="127"/>
      <c r="H361" s="127"/>
      <c r="I361" s="119"/>
      <c r="J361" s="119"/>
      <c r="K361" s="127"/>
    </row>
    <row r="362" spans="2:11">
      <c r="B362" s="118"/>
      <c r="C362" s="127"/>
      <c r="D362" s="127"/>
      <c r="E362" s="127"/>
      <c r="F362" s="127"/>
      <c r="G362" s="127"/>
      <c r="H362" s="127"/>
      <c r="I362" s="119"/>
      <c r="J362" s="119"/>
      <c r="K362" s="127"/>
    </row>
    <row r="363" spans="2:11">
      <c r="B363" s="118"/>
      <c r="C363" s="127"/>
      <c r="D363" s="127"/>
      <c r="E363" s="127"/>
      <c r="F363" s="127"/>
      <c r="G363" s="127"/>
      <c r="H363" s="127"/>
      <c r="I363" s="119"/>
      <c r="J363" s="119"/>
      <c r="K363" s="127"/>
    </row>
    <row r="364" spans="2:11">
      <c r="B364" s="118"/>
      <c r="C364" s="127"/>
      <c r="D364" s="127"/>
      <c r="E364" s="127"/>
      <c r="F364" s="127"/>
      <c r="G364" s="127"/>
      <c r="H364" s="127"/>
      <c r="I364" s="119"/>
      <c r="J364" s="119"/>
      <c r="K364" s="127"/>
    </row>
    <row r="365" spans="2:11">
      <c r="B365" s="118"/>
      <c r="C365" s="127"/>
      <c r="D365" s="127"/>
      <c r="E365" s="127"/>
      <c r="F365" s="127"/>
      <c r="G365" s="127"/>
      <c r="H365" s="127"/>
      <c r="I365" s="119"/>
      <c r="J365" s="119"/>
      <c r="K365" s="127"/>
    </row>
    <row r="366" spans="2:11">
      <c r="B366" s="118"/>
      <c r="C366" s="127"/>
      <c r="D366" s="127"/>
      <c r="E366" s="127"/>
      <c r="F366" s="127"/>
      <c r="G366" s="127"/>
      <c r="H366" s="127"/>
      <c r="I366" s="119"/>
      <c r="J366" s="119"/>
      <c r="K366" s="127"/>
    </row>
    <row r="367" spans="2:11">
      <c r="B367" s="118"/>
      <c r="C367" s="127"/>
      <c r="D367" s="127"/>
      <c r="E367" s="127"/>
      <c r="F367" s="127"/>
      <c r="G367" s="127"/>
      <c r="H367" s="127"/>
      <c r="I367" s="119"/>
      <c r="J367" s="119"/>
      <c r="K367" s="127"/>
    </row>
    <row r="368" spans="2:11">
      <c r="B368" s="118"/>
      <c r="C368" s="127"/>
      <c r="D368" s="127"/>
      <c r="E368" s="127"/>
      <c r="F368" s="127"/>
      <c r="G368" s="127"/>
      <c r="H368" s="127"/>
      <c r="I368" s="119"/>
      <c r="J368" s="119"/>
      <c r="K368" s="127"/>
    </row>
    <row r="369" spans="2:11">
      <c r="B369" s="118"/>
      <c r="C369" s="127"/>
      <c r="D369" s="127"/>
      <c r="E369" s="127"/>
      <c r="F369" s="127"/>
      <c r="G369" s="127"/>
      <c r="H369" s="127"/>
      <c r="I369" s="119"/>
      <c r="J369" s="119"/>
      <c r="K369" s="127"/>
    </row>
    <row r="370" spans="2:11">
      <c r="B370" s="118"/>
      <c r="C370" s="127"/>
      <c r="D370" s="127"/>
      <c r="E370" s="127"/>
      <c r="F370" s="127"/>
      <c r="G370" s="127"/>
      <c r="H370" s="127"/>
      <c r="I370" s="119"/>
      <c r="J370" s="119"/>
      <c r="K370" s="127"/>
    </row>
    <row r="371" spans="2:11">
      <c r="B371" s="118"/>
      <c r="C371" s="127"/>
      <c r="D371" s="127"/>
      <c r="E371" s="127"/>
      <c r="F371" s="127"/>
      <c r="G371" s="127"/>
      <c r="H371" s="127"/>
      <c r="I371" s="119"/>
      <c r="J371" s="119"/>
      <c r="K371" s="127"/>
    </row>
    <row r="372" spans="2:11">
      <c r="B372" s="118"/>
      <c r="C372" s="127"/>
      <c r="D372" s="127"/>
      <c r="E372" s="127"/>
      <c r="F372" s="127"/>
      <c r="G372" s="127"/>
      <c r="H372" s="127"/>
      <c r="I372" s="119"/>
      <c r="J372" s="119"/>
      <c r="K372" s="127"/>
    </row>
    <row r="373" spans="2:11">
      <c r="B373" s="118"/>
      <c r="C373" s="127"/>
      <c r="D373" s="127"/>
      <c r="E373" s="127"/>
      <c r="F373" s="127"/>
      <c r="G373" s="127"/>
      <c r="H373" s="127"/>
      <c r="I373" s="119"/>
      <c r="J373" s="119"/>
      <c r="K373" s="127"/>
    </row>
    <row r="374" spans="2:11">
      <c r="B374" s="118"/>
      <c r="C374" s="127"/>
      <c r="D374" s="127"/>
      <c r="E374" s="127"/>
      <c r="F374" s="127"/>
      <c r="G374" s="127"/>
      <c r="H374" s="127"/>
      <c r="I374" s="119"/>
      <c r="J374" s="119"/>
      <c r="K374" s="127"/>
    </row>
    <row r="375" spans="2:11">
      <c r="B375" s="118"/>
      <c r="C375" s="127"/>
      <c r="D375" s="127"/>
      <c r="E375" s="127"/>
      <c r="F375" s="127"/>
      <c r="G375" s="127"/>
      <c r="H375" s="127"/>
      <c r="I375" s="119"/>
      <c r="J375" s="119"/>
      <c r="K375" s="127"/>
    </row>
    <row r="376" spans="2:11">
      <c r="B376" s="118"/>
      <c r="C376" s="127"/>
      <c r="D376" s="127"/>
      <c r="E376" s="127"/>
      <c r="F376" s="127"/>
      <c r="G376" s="127"/>
      <c r="H376" s="127"/>
      <c r="I376" s="119"/>
      <c r="J376" s="119"/>
      <c r="K376" s="127"/>
    </row>
    <row r="377" spans="2:11">
      <c r="B377" s="118"/>
      <c r="C377" s="127"/>
      <c r="D377" s="127"/>
      <c r="E377" s="127"/>
      <c r="F377" s="127"/>
      <c r="G377" s="127"/>
      <c r="H377" s="127"/>
      <c r="I377" s="119"/>
      <c r="J377" s="119"/>
      <c r="K377" s="127"/>
    </row>
    <row r="378" spans="2:11">
      <c r="B378" s="118"/>
      <c r="C378" s="127"/>
      <c r="D378" s="127"/>
      <c r="E378" s="127"/>
      <c r="F378" s="127"/>
      <c r="G378" s="127"/>
      <c r="H378" s="127"/>
      <c r="I378" s="119"/>
      <c r="J378" s="119"/>
      <c r="K378" s="127"/>
    </row>
    <row r="379" spans="2:11">
      <c r="B379" s="118"/>
      <c r="C379" s="127"/>
      <c r="D379" s="127"/>
      <c r="E379" s="127"/>
      <c r="F379" s="127"/>
      <c r="G379" s="127"/>
      <c r="H379" s="127"/>
      <c r="I379" s="119"/>
      <c r="J379" s="119"/>
      <c r="K379" s="127"/>
    </row>
    <row r="380" spans="2:11">
      <c r="B380" s="118"/>
      <c r="C380" s="127"/>
      <c r="D380" s="127"/>
      <c r="E380" s="127"/>
      <c r="F380" s="127"/>
      <c r="G380" s="127"/>
      <c r="H380" s="127"/>
      <c r="I380" s="119"/>
      <c r="J380" s="119"/>
      <c r="K380" s="127"/>
    </row>
    <row r="381" spans="2:11">
      <c r="B381" s="118"/>
      <c r="C381" s="127"/>
      <c r="D381" s="127"/>
      <c r="E381" s="127"/>
      <c r="F381" s="127"/>
      <c r="G381" s="127"/>
      <c r="H381" s="127"/>
      <c r="I381" s="119"/>
      <c r="J381" s="119"/>
      <c r="K381" s="127"/>
    </row>
    <row r="382" spans="2:11">
      <c r="B382" s="118"/>
      <c r="C382" s="127"/>
      <c r="D382" s="127"/>
      <c r="E382" s="127"/>
      <c r="F382" s="127"/>
      <c r="G382" s="127"/>
      <c r="H382" s="127"/>
      <c r="I382" s="119"/>
      <c r="J382" s="119"/>
      <c r="K382" s="127"/>
    </row>
    <row r="383" spans="2:11">
      <c r="B383" s="118"/>
      <c r="C383" s="127"/>
      <c r="D383" s="127"/>
      <c r="E383" s="127"/>
      <c r="F383" s="127"/>
      <c r="G383" s="127"/>
      <c r="H383" s="127"/>
      <c r="I383" s="119"/>
      <c r="J383" s="119"/>
      <c r="K383" s="127"/>
    </row>
    <row r="384" spans="2:11">
      <c r="B384" s="118"/>
      <c r="C384" s="127"/>
      <c r="D384" s="127"/>
      <c r="E384" s="127"/>
      <c r="F384" s="127"/>
      <c r="G384" s="127"/>
      <c r="H384" s="127"/>
      <c r="I384" s="119"/>
      <c r="J384" s="119"/>
      <c r="K384" s="127"/>
    </row>
    <row r="385" spans="2:11">
      <c r="B385" s="118"/>
      <c r="C385" s="127"/>
      <c r="D385" s="127"/>
      <c r="E385" s="127"/>
      <c r="F385" s="127"/>
      <c r="G385" s="127"/>
      <c r="H385" s="127"/>
      <c r="I385" s="119"/>
      <c r="J385" s="119"/>
      <c r="K385" s="127"/>
    </row>
    <row r="386" spans="2:11">
      <c r="B386" s="118"/>
      <c r="C386" s="127"/>
      <c r="D386" s="127"/>
      <c r="E386" s="127"/>
      <c r="F386" s="127"/>
      <c r="G386" s="127"/>
      <c r="H386" s="127"/>
      <c r="I386" s="119"/>
      <c r="J386" s="119"/>
      <c r="K386" s="127"/>
    </row>
    <row r="387" spans="2:11">
      <c r="B387" s="118"/>
      <c r="C387" s="127"/>
      <c r="D387" s="127"/>
      <c r="E387" s="127"/>
      <c r="F387" s="127"/>
      <c r="G387" s="127"/>
      <c r="H387" s="127"/>
      <c r="I387" s="119"/>
      <c r="J387" s="119"/>
      <c r="K387" s="127"/>
    </row>
    <row r="388" spans="2:11">
      <c r="B388" s="118"/>
      <c r="C388" s="127"/>
      <c r="D388" s="127"/>
      <c r="E388" s="127"/>
      <c r="F388" s="127"/>
      <c r="G388" s="127"/>
      <c r="H388" s="127"/>
      <c r="I388" s="119"/>
      <c r="J388" s="119"/>
      <c r="K388" s="127"/>
    </row>
    <row r="389" spans="2:11">
      <c r="B389" s="118"/>
      <c r="C389" s="127"/>
      <c r="D389" s="127"/>
      <c r="E389" s="127"/>
      <c r="F389" s="127"/>
      <c r="G389" s="127"/>
      <c r="H389" s="127"/>
      <c r="I389" s="119"/>
      <c r="J389" s="119"/>
      <c r="K389" s="127"/>
    </row>
    <row r="390" spans="2:11">
      <c r="B390" s="118"/>
      <c r="C390" s="127"/>
      <c r="D390" s="127"/>
      <c r="E390" s="127"/>
      <c r="F390" s="127"/>
      <c r="G390" s="127"/>
      <c r="H390" s="127"/>
      <c r="I390" s="119"/>
      <c r="J390" s="119"/>
      <c r="K390" s="127"/>
    </row>
    <row r="391" spans="2:11">
      <c r="B391" s="118"/>
      <c r="C391" s="127"/>
      <c r="D391" s="127"/>
      <c r="E391" s="127"/>
      <c r="F391" s="127"/>
      <c r="G391" s="127"/>
      <c r="H391" s="127"/>
      <c r="I391" s="119"/>
      <c r="J391" s="119"/>
      <c r="K391" s="127"/>
    </row>
    <row r="392" spans="2:11">
      <c r="B392" s="118"/>
      <c r="C392" s="127"/>
      <c r="D392" s="127"/>
      <c r="E392" s="127"/>
      <c r="F392" s="127"/>
      <c r="G392" s="127"/>
      <c r="H392" s="127"/>
      <c r="I392" s="119"/>
      <c r="J392" s="119"/>
      <c r="K392" s="127"/>
    </row>
    <row r="393" spans="2:11">
      <c r="B393" s="118"/>
      <c r="C393" s="127"/>
      <c r="D393" s="127"/>
      <c r="E393" s="127"/>
      <c r="F393" s="127"/>
      <c r="G393" s="127"/>
      <c r="H393" s="127"/>
      <c r="I393" s="119"/>
      <c r="J393" s="119"/>
      <c r="K393" s="127"/>
    </row>
    <row r="394" spans="2:11">
      <c r="B394" s="118"/>
      <c r="C394" s="127"/>
      <c r="D394" s="127"/>
      <c r="E394" s="127"/>
      <c r="F394" s="127"/>
      <c r="G394" s="127"/>
      <c r="H394" s="127"/>
      <c r="I394" s="119"/>
      <c r="J394" s="119"/>
      <c r="K394" s="127"/>
    </row>
    <row r="395" spans="2:11">
      <c r="B395" s="118"/>
      <c r="C395" s="127"/>
      <c r="D395" s="127"/>
      <c r="E395" s="127"/>
      <c r="F395" s="127"/>
      <c r="G395" s="127"/>
      <c r="H395" s="127"/>
      <c r="I395" s="119"/>
      <c r="J395" s="119"/>
      <c r="K395" s="127"/>
    </row>
    <row r="396" spans="2:11">
      <c r="B396" s="118"/>
      <c r="C396" s="127"/>
      <c r="D396" s="127"/>
      <c r="E396" s="127"/>
      <c r="F396" s="127"/>
      <c r="G396" s="127"/>
      <c r="H396" s="127"/>
      <c r="I396" s="119"/>
      <c r="J396" s="119"/>
      <c r="K396" s="127"/>
    </row>
    <row r="397" spans="2:11">
      <c r="B397" s="118"/>
      <c r="C397" s="127"/>
      <c r="D397" s="127"/>
      <c r="E397" s="127"/>
      <c r="F397" s="127"/>
      <c r="G397" s="127"/>
      <c r="H397" s="127"/>
      <c r="I397" s="119"/>
      <c r="J397" s="119"/>
      <c r="K397" s="127"/>
    </row>
    <row r="398" spans="2:11">
      <c r="B398" s="118"/>
      <c r="C398" s="127"/>
      <c r="D398" s="127"/>
      <c r="E398" s="127"/>
      <c r="F398" s="127"/>
      <c r="G398" s="127"/>
      <c r="H398" s="127"/>
      <c r="I398" s="119"/>
      <c r="J398" s="119"/>
      <c r="K398" s="127"/>
    </row>
    <row r="399" spans="2:11">
      <c r="B399" s="118"/>
      <c r="C399" s="127"/>
      <c r="D399" s="127"/>
      <c r="E399" s="127"/>
      <c r="F399" s="127"/>
      <c r="G399" s="127"/>
      <c r="H399" s="127"/>
      <c r="I399" s="119"/>
      <c r="J399" s="119"/>
      <c r="K399" s="127"/>
    </row>
    <row r="400" spans="2:11">
      <c r="B400" s="118"/>
      <c r="C400" s="127"/>
      <c r="D400" s="127"/>
      <c r="E400" s="127"/>
      <c r="F400" s="127"/>
      <c r="G400" s="127"/>
      <c r="H400" s="127"/>
      <c r="I400" s="119"/>
      <c r="J400" s="119"/>
      <c r="K400" s="127"/>
    </row>
    <row r="401" spans="2:11">
      <c r="B401" s="118"/>
      <c r="C401" s="127"/>
      <c r="D401" s="127"/>
      <c r="E401" s="127"/>
      <c r="F401" s="127"/>
      <c r="G401" s="127"/>
      <c r="H401" s="127"/>
      <c r="I401" s="119"/>
      <c r="J401" s="119"/>
      <c r="K401" s="127"/>
    </row>
    <row r="402" spans="2:11">
      <c r="B402" s="118"/>
      <c r="C402" s="127"/>
      <c r="D402" s="127"/>
      <c r="E402" s="127"/>
      <c r="F402" s="127"/>
      <c r="G402" s="127"/>
      <c r="H402" s="127"/>
      <c r="I402" s="119"/>
      <c r="J402" s="119"/>
      <c r="K402" s="127"/>
    </row>
    <row r="403" spans="2:11">
      <c r="B403" s="118"/>
      <c r="C403" s="127"/>
      <c r="D403" s="127"/>
      <c r="E403" s="127"/>
      <c r="F403" s="127"/>
      <c r="G403" s="127"/>
      <c r="H403" s="127"/>
      <c r="I403" s="119"/>
      <c r="J403" s="119"/>
      <c r="K403" s="127"/>
    </row>
    <row r="404" spans="2:11">
      <c r="B404" s="118"/>
      <c r="C404" s="127"/>
      <c r="D404" s="127"/>
      <c r="E404" s="127"/>
      <c r="F404" s="127"/>
      <c r="G404" s="127"/>
      <c r="H404" s="127"/>
      <c r="I404" s="119"/>
      <c r="J404" s="119"/>
      <c r="K404" s="127"/>
    </row>
    <row r="405" spans="2:11">
      <c r="B405" s="118"/>
      <c r="C405" s="127"/>
      <c r="D405" s="127"/>
      <c r="E405" s="127"/>
      <c r="F405" s="127"/>
      <c r="G405" s="127"/>
      <c r="H405" s="127"/>
      <c r="I405" s="119"/>
      <c r="J405" s="119"/>
      <c r="K405" s="127"/>
    </row>
    <row r="406" spans="2:11">
      <c r="B406" s="118"/>
      <c r="C406" s="127"/>
      <c r="D406" s="127"/>
      <c r="E406" s="127"/>
      <c r="F406" s="127"/>
      <c r="G406" s="127"/>
      <c r="H406" s="127"/>
      <c r="I406" s="119"/>
      <c r="J406" s="119"/>
      <c r="K406" s="127"/>
    </row>
    <row r="407" spans="2:11">
      <c r="B407" s="118"/>
      <c r="C407" s="127"/>
      <c r="D407" s="127"/>
      <c r="E407" s="127"/>
      <c r="F407" s="127"/>
      <c r="G407" s="127"/>
      <c r="H407" s="127"/>
      <c r="I407" s="119"/>
      <c r="J407" s="119"/>
      <c r="K407" s="127"/>
    </row>
    <row r="408" spans="2:11">
      <c r="B408" s="118"/>
      <c r="C408" s="127"/>
      <c r="D408" s="127"/>
      <c r="E408" s="127"/>
      <c r="F408" s="127"/>
      <c r="G408" s="127"/>
      <c r="H408" s="127"/>
      <c r="I408" s="119"/>
      <c r="J408" s="119"/>
      <c r="K408" s="127"/>
    </row>
    <row r="409" spans="2:11">
      <c r="B409" s="118"/>
      <c r="C409" s="127"/>
      <c r="D409" s="127"/>
      <c r="E409" s="127"/>
      <c r="F409" s="127"/>
      <c r="G409" s="127"/>
      <c r="H409" s="127"/>
      <c r="I409" s="119"/>
      <c r="J409" s="119"/>
      <c r="K409" s="127"/>
    </row>
    <row r="410" spans="2:11">
      <c r="B410" s="118"/>
      <c r="C410" s="127"/>
      <c r="D410" s="127"/>
      <c r="E410" s="127"/>
      <c r="F410" s="127"/>
      <c r="G410" s="127"/>
      <c r="H410" s="127"/>
      <c r="I410" s="119"/>
      <c r="J410" s="119"/>
      <c r="K410" s="127"/>
    </row>
    <row r="411" spans="2:11">
      <c r="B411" s="118"/>
      <c r="C411" s="127"/>
      <c r="D411" s="127"/>
      <c r="E411" s="127"/>
      <c r="F411" s="127"/>
      <c r="G411" s="127"/>
      <c r="H411" s="127"/>
      <c r="I411" s="119"/>
      <c r="J411" s="119"/>
      <c r="K411" s="127"/>
    </row>
    <row r="412" spans="2:11">
      <c r="B412" s="118"/>
      <c r="C412" s="127"/>
      <c r="D412" s="127"/>
      <c r="E412" s="127"/>
      <c r="F412" s="127"/>
      <c r="G412" s="127"/>
      <c r="H412" s="127"/>
      <c r="I412" s="119"/>
      <c r="J412" s="119"/>
      <c r="K412" s="127"/>
    </row>
    <row r="413" spans="2:11">
      <c r="B413" s="118"/>
      <c r="C413" s="127"/>
      <c r="D413" s="127"/>
      <c r="E413" s="127"/>
      <c r="F413" s="127"/>
      <c r="G413" s="127"/>
      <c r="H413" s="127"/>
      <c r="I413" s="119"/>
      <c r="J413" s="119"/>
      <c r="K413" s="127"/>
    </row>
    <row r="414" spans="2:11">
      <c r="B414" s="118"/>
      <c r="C414" s="127"/>
      <c r="D414" s="127"/>
      <c r="E414" s="127"/>
      <c r="F414" s="127"/>
      <c r="G414" s="127"/>
      <c r="H414" s="127"/>
      <c r="I414" s="119"/>
      <c r="J414" s="119"/>
      <c r="K414" s="127"/>
    </row>
    <row r="415" spans="2:11">
      <c r="B415" s="118"/>
      <c r="C415" s="127"/>
      <c r="D415" s="127"/>
      <c r="E415" s="127"/>
      <c r="F415" s="127"/>
      <c r="G415" s="127"/>
      <c r="H415" s="127"/>
      <c r="I415" s="119"/>
      <c r="J415" s="119"/>
      <c r="K415" s="127"/>
    </row>
    <row r="416" spans="2:11">
      <c r="B416" s="118"/>
      <c r="C416" s="127"/>
      <c r="D416" s="127"/>
      <c r="E416" s="127"/>
      <c r="F416" s="127"/>
      <c r="G416" s="127"/>
      <c r="H416" s="127"/>
      <c r="I416" s="119"/>
      <c r="J416" s="119"/>
      <c r="K416" s="127"/>
    </row>
    <row r="417" spans="2:11">
      <c r="B417" s="118"/>
      <c r="C417" s="127"/>
      <c r="D417" s="127"/>
      <c r="E417" s="127"/>
      <c r="F417" s="127"/>
      <c r="G417" s="127"/>
      <c r="H417" s="127"/>
      <c r="I417" s="119"/>
      <c r="J417" s="119"/>
      <c r="K417" s="127"/>
    </row>
    <row r="418" spans="2:11">
      <c r="B418" s="118"/>
      <c r="C418" s="127"/>
      <c r="D418" s="127"/>
      <c r="E418" s="127"/>
      <c r="F418" s="127"/>
      <c r="G418" s="127"/>
      <c r="H418" s="127"/>
      <c r="I418" s="119"/>
      <c r="J418" s="119"/>
      <c r="K418" s="127"/>
    </row>
    <row r="419" spans="2:11">
      <c r="B419" s="118"/>
      <c r="C419" s="127"/>
      <c r="D419" s="127"/>
      <c r="E419" s="127"/>
      <c r="F419" s="127"/>
      <c r="G419" s="127"/>
      <c r="H419" s="127"/>
      <c r="I419" s="119"/>
      <c r="J419" s="119"/>
      <c r="K419" s="127"/>
    </row>
    <row r="420" spans="2:11">
      <c r="B420" s="118"/>
      <c r="C420" s="127"/>
      <c r="D420" s="127"/>
      <c r="E420" s="127"/>
      <c r="F420" s="127"/>
      <c r="G420" s="127"/>
      <c r="H420" s="127"/>
      <c r="I420" s="119"/>
      <c r="J420" s="119"/>
      <c r="K420" s="127"/>
    </row>
    <row r="421" spans="2:11">
      <c r="B421" s="118"/>
      <c r="C421" s="127"/>
      <c r="D421" s="127"/>
      <c r="E421" s="127"/>
      <c r="F421" s="127"/>
      <c r="G421" s="127"/>
      <c r="H421" s="127"/>
      <c r="I421" s="119"/>
      <c r="J421" s="119"/>
      <c r="K421" s="127"/>
    </row>
    <row r="422" spans="2:11">
      <c r="B422" s="118"/>
      <c r="C422" s="127"/>
      <c r="D422" s="127"/>
      <c r="E422" s="127"/>
      <c r="F422" s="127"/>
      <c r="G422" s="127"/>
      <c r="H422" s="127"/>
      <c r="I422" s="119"/>
      <c r="J422" s="119"/>
      <c r="K422" s="127"/>
    </row>
    <row r="423" spans="2:11">
      <c r="B423" s="118"/>
      <c r="C423" s="127"/>
      <c r="D423" s="127"/>
      <c r="E423" s="127"/>
      <c r="F423" s="127"/>
      <c r="G423" s="127"/>
      <c r="H423" s="127"/>
      <c r="I423" s="119"/>
      <c r="J423" s="119"/>
      <c r="K423" s="127"/>
    </row>
    <row r="424" spans="2:11">
      <c r="B424" s="118"/>
      <c r="C424" s="127"/>
      <c r="D424" s="127"/>
      <c r="E424" s="127"/>
      <c r="F424" s="127"/>
      <c r="G424" s="127"/>
      <c r="H424" s="127"/>
      <c r="I424" s="119"/>
      <c r="J424" s="119"/>
      <c r="K424" s="127"/>
    </row>
    <row r="425" spans="2:11">
      <c r="B425" s="118"/>
      <c r="C425" s="127"/>
      <c r="D425" s="127"/>
      <c r="E425" s="127"/>
      <c r="F425" s="127"/>
      <c r="G425" s="127"/>
      <c r="H425" s="127"/>
      <c r="I425" s="119"/>
      <c r="J425" s="119"/>
      <c r="K425" s="127"/>
    </row>
    <row r="426" spans="2:11">
      <c r="B426" s="118"/>
      <c r="C426" s="127"/>
      <c r="D426" s="127"/>
      <c r="E426" s="127"/>
      <c r="F426" s="127"/>
      <c r="G426" s="127"/>
      <c r="H426" s="127"/>
      <c r="I426" s="119"/>
      <c r="J426" s="119"/>
      <c r="K426" s="127"/>
    </row>
    <row r="427" spans="2:11">
      <c r="B427" s="118"/>
      <c r="C427" s="127"/>
      <c r="D427" s="127"/>
      <c r="E427" s="127"/>
      <c r="F427" s="127"/>
      <c r="G427" s="127"/>
      <c r="H427" s="127"/>
      <c r="I427" s="119"/>
      <c r="J427" s="119"/>
      <c r="K427" s="127"/>
    </row>
    <row r="428" spans="2:11">
      <c r="B428" s="118"/>
      <c r="C428" s="127"/>
      <c r="D428" s="127"/>
      <c r="E428" s="127"/>
      <c r="F428" s="127"/>
      <c r="G428" s="127"/>
      <c r="H428" s="127"/>
      <c r="I428" s="119"/>
      <c r="J428" s="119"/>
      <c r="K428" s="127"/>
    </row>
    <row r="429" spans="2:11">
      <c r="B429" s="118"/>
      <c r="C429" s="127"/>
      <c r="D429" s="127"/>
      <c r="E429" s="127"/>
      <c r="F429" s="127"/>
      <c r="G429" s="127"/>
      <c r="H429" s="127"/>
      <c r="I429" s="119"/>
      <c r="J429" s="119"/>
      <c r="K429" s="127"/>
    </row>
    <row r="430" spans="2:11">
      <c r="B430" s="118"/>
      <c r="C430" s="127"/>
      <c r="D430" s="127"/>
      <c r="E430" s="127"/>
      <c r="F430" s="127"/>
      <c r="G430" s="127"/>
      <c r="H430" s="127"/>
      <c r="I430" s="119"/>
      <c r="J430" s="119"/>
      <c r="K430" s="127"/>
    </row>
    <row r="431" spans="2:11">
      <c r="B431" s="118"/>
      <c r="C431" s="127"/>
      <c r="D431" s="127"/>
      <c r="E431" s="127"/>
      <c r="F431" s="127"/>
      <c r="G431" s="127"/>
      <c r="H431" s="127"/>
      <c r="I431" s="119"/>
      <c r="J431" s="119"/>
      <c r="K431" s="127"/>
    </row>
    <row r="432" spans="2:11">
      <c r="B432" s="118"/>
      <c r="C432" s="127"/>
      <c r="D432" s="127"/>
      <c r="E432" s="127"/>
      <c r="F432" s="127"/>
      <c r="G432" s="127"/>
      <c r="H432" s="127"/>
      <c r="I432" s="119"/>
      <c r="J432" s="119"/>
      <c r="K432" s="127"/>
    </row>
    <row r="433" spans="2:11">
      <c r="B433" s="118"/>
      <c r="C433" s="127"/>
      <c r="D433" s="127"/>
      <c r="E433" s="127"/>
      <c r="F433" s="127"/>
      <c r="G433" s="127"/>
      <c r="H433" s="127"/>
      <c r="I433" s="119"/>
      <c r="J433" s="119"/>
      <c r="K433" s="127"/>
    </row>
    <row r="434" spans="2:11">
      <c r="B434" s="118"/>
      <c r="C434" s="127"/>
      <c r="D434" s="127"/>
      <c r="E434" s="127"/>
      <c r="F434" s="127"/>
      <c r="G434" s="127"/>
      <c r="H434" s="127"/>
      <c r="I434" s="119"/>
      <c r="J434" s="119"/>
      <c r="K434" s="127"/>
    </row>
    <row r="435" spans="2:11">
      <c r="B435" s="118"/>
      <c r="C435" s="127"/>
      <c r="D435" s="127"/>
      <c r="E435" s="127"/>
      <c r="F435" s="127"/>
      <c r="G435" s="127"/>
      <c r="H435" s="127"/>
      <c r="I435" s="119"/>
      <c r="J435" s="119"/>
      <c r="K435" s="127"/>
    </row>
    <row r="436" spans="2:11">
      <c r="B436" s="118"/>
      <c r="C436" s="127"/>
      <c r="D436" s="127"/>
      <c r="E436" s="127"/>
      <c r="F436" s="127"/>
      <c r="G436" s="127"/>
      <c r="H436" s="127"/>
      <c r="I436" s="119"/>
      <c r="J436" s="119"/>
      <c r="K436" s="127"/>
    </row>
    <row r="437" spans="2:11">
      <c r="B437" s="118"/>
      <c r="C437" s="127"/>
      <c r="D437" s="127"/>
      <c r="E437" s="127"/>
      <c r="F437" s="127"/>
      <c r="G437" s="127"/>
      <c r="H437" s="127"/>
      <c r="I437" s="119"/>
      <c r="J437" s="119"/>
      <c r="K437" s="127"/>
    </row>
    <row r="438" spans="2:11">
      <c r="B438" s="118"/>
      <c r="C438" s="127"/>
      <c r="D438" s="127"/>
      <c r="E438" s="127"/>
      <c r="F438" s="127"/>
      <c r="G438" s="127"/>
      <c r="H438" s="127"/>
      <c r="I438" s="119"/>
      <c r="J438" s="119"/>
      <c r="K438" s="127"/>
    </row>
    <row r="439" spans="2:11">
      <c r="B439" s="118"/>
      <c r="C439" s="127"/>
      <c r="D439" s="127"/>
      <c r="E439" s="127"/>
      <c r="F439" s="127"/>
      <c r="G439" s="127"/>
      <c r="H439" s="127"/>
      <c r="I439" s="119"/>
      <c r="J439" s="119"/>
      <c r="K439" s="127"/>
    </row>
    <row r="440" spans="2:11">
      <c r="B440" s="118"/>
      <c r="C440" s="127"/>
      <c r="D440" s="127"/>
      <c r="E440" s="127"/>
      <c r="F440" s="127"/>
      <c r="G440" s="127"/>
      <c r="H440" s="127"/>
      <c r="I440" s="119"/>
      <c r="J440" s="119"/>
      <c r="K440" s="127"/>
    </row>
    <row r="441" spans="2:11">
      <c r="B441" s="118"/>
      <c r="C441" s="127"/>
      <c r="D441" s="127"/>
      <c r="E441" s="127"/>
      <c r="F441" s="127"/>
      <c r="G441" s="127"/>
      <c r="H441" s="127"/>
      <c r="I441" s="119"/>
      <c r="J441" s="119"/>
      <c r="K441" s="127"/>
    </row>
    <row r="442" spans="2:11">
      <c r="B442" s="118"/>
      <c r="C442" s="127"/>
      <c r="D442" s="127"/>
      <c r="E442" s="127"/>
      <c r="F442" s="127"/>
      <c r="G442" s="127"/>
      <c r="H442" s="127"/>
      <c r="I442" s="119"/>
      <c r="J442" s="119"/>
      <c r="K442" s="127"/>
    </row>
    <row r="443" spans="2:11">
      <c r="B443" s="118"/>
      <c r="C443" s="127"/>
      <c r="D443" s="127"/>
      <c r="E443" s="127"/>
      <c r="F443" s="127"/>
      <c r="G443" s="127"/>
      <c r="H443" s="127"/>
      <c r="I443" s="119"/>
      <c r="J443" s="119"/>
      <c r="K443" s="127"/>
    </row>
    <row r="444" spans="2:11">
      <c r="B444" s="118"/>
      <c r="C444" s="127"/>
      <c r="D444" s="127"/>
      <c r="E444" s="127"/>
      <c r="F444" s="127"/>
      <c r="G444" s="127"/>
      <c r="H444" s="127"/>
      <c r="I444" s="119"/>
      <c r="J444" s="119"/>
      <c r="K444" s="127"/>
    </row>
    <row r="445" spans="2:11">
      <c r="B445" s="118"/>
      <c r="C445" s="127"/>
      <c r="D445" s="127"/>
      <c r="E445" s="127"/>
      <c r="F445" s="127"/>
      <c r="G445" s="127"/>
      <c r="H445" s="127"/>
      <c r="I445" s="119"/>
      <c r="J445" s="119"/>
      <c r="K445" s="127"/>
    </row>
    <row r="446" spans="2:11">
      <c r="B446" s="118"/>
      <c r="C446" s="127"/>
      <c r="D446" s="127"/>
      <c r="E446" s="127"/>
      <c r="F446" s="127"/>
      <c r="G446" s="127"/>
      <c r="H446" s="127"/>
      <c r="I446" s="119"/>
      <c r="J446" s="119"/>
      <c r="K446" s="127"/>
    </row>
    <row r="447" spans="2:11">
      <c r="B447" s="118"/>
      <c r="C447" s="127"/>
      <c r="D447" s="127"/>
      <c r="E447" s="127"/>
      <c r="F447" s="127"/>
      <c r="G447" s="127"/>
      <c r="H447" s="127"/>
      <c r="I447" s="119"/>
      <c r="J447" s="119"/>
      <c r="K447" s="127"/>
    </row>
    <row r="448" spans="2:11">
      <c r="B448" s="118"/>
      <c r="C448" s="127"/>
      <c r="D448" s="127"/>
      <c r="E448" s="127"/>
      <c r="F448" s="127"/>
      <c r="G448" s="127"/>
      <c r="H448" s="127"/>
      <c r="I448" s="119"/>
      <c r="J448" s="119"/>
      <c r="K448" s="127"/>
    </row>
    <row r="449" spans="2:11">
      <c r="B449" s="118"/>
      <c r="C449" s="127"/>
      <c r="D449" s="127"/>
      <c r="E449" s="127"/>
      <c r="F449" s="127"/>
      <c r="G449" s="127"/>
      <c r="H449" s="127"/>
      <c r="I449" s="119"/>
      <c r="J449" s="119"/>
      <c r="K449" s="127"/>
    </row>
    <row r="450" spans="2:11">
      <c r="B450" s="118"/>
      <c r="C450" s="127"/>
      <c r="D450" s="127"/>
      <c r="E450" s="127"/>
      <c r="F450" s="127"/>
      <c r="G450" s="127"/>
      <c r="H450" s="127"/>
      <c r="I450" s="119"/>
      <c r="J450" s="119"/>
      <c r="K450" s="127"/>
    </row>
    <row r="451" spans="2:11">
      <c r="B451" s="118"/>
      <c r="C451" s="127"/>
      <c r="D451" s="127"/>
      <c r="E451" s="127"/>
      <c r="F451" s="127"/>
      <c r="G451" s="127"/>
      <c r="H451" s="127"/>
      <c r="I451" s="119"/>
      <c r="J451" s="119"/>
      <c r="K451" s="127"/>
    </row>
    <row r="452" spans="2:11">
      <c r="B452" s="118"/>
      <c r="C452" s="127"/>
      <c r="D452" s="127"/>
      <c r="E452" s="127"/>
      <c r="F452" s="127"/>
      <c r="G452" s="127"/>
      <c r="H452" s="127"/>
      <c r="I452" s="119"/>
      <c r="J452" s="119"/>
      <c r="K452" s="127"/>
    </row>
    <row r="453" spans="2:11">
      <c r="B453" s="118"/>
      <c r="C453" s="127"/>
      <c r="D453" s="127"/>
      <c r="E453" s="127"/>
      <c r="F453" s="127"/>
      <c r="G453" s="127"/>
      <c r="H453" s="127"/>
      <c r="I453" s="119"/>
      <c r="J453" s="119"/>
      <c r="K453" s="127"/>
    </row>
    <row r="454" spans="2:11">
      <c r="B454" s="118"/>
      <c r="C454" s="127"/>
      <c r="D454" s="127"/>
      <c r="E454" s="127"/>
      <c r="F454" s="127"/>
      <c r="G454" s="127"/>
      <c r="H454" s="127"/>
      <c r="I454" s="119"/>
      <c r="J454" s="119"/>
      <c r="K454" s="127"/>
    </row>
    <row r="455" spans="2:11">
      <c r="B455" s="118"/>
      <c r="C455" s="127"/>
      <c r="D455" s="127"/>
      <c r="E455" s="127"/>
      <c r="F455" s="127"/>
      <c r="G455" s="127"/>
      <c r="H455" s="127"/>
      <c r="I455" s="119"/>
      <c r="J455" s="119"/>
      <c r="K455" s="127"/>
    </row>
    <row r="456" spans="2:11">
      <c r="B456" s="118"/>
      <c r="C456" s="127"/>
      <c r="D456" s="127"/>
      <c r="E456" s="127"/>
      <c r="F456" s="127"/>
      <c r="G456" s="127"/>
      <c r="H456" s="127"/>
      <c r="I456" s="119"/>
      <c r="J456" s="119"/>
      <c r="K456" s="127"/>
    </row>
    <row r="457" spans="2:11">
      <c r="B457" s="118"/>
      <c r="C457" s="127"/>
      <c r="D457" s="127"/>
      <c r="E457" s="127"/>
      <c r="F457" s="127"/>
      <c r="G457" s="127"/>
      <c r="H457" s="127"/>
      <c r="I457" s="119"/>
      <c r="J457" s="119"/>
      <c r="K457" s="127"/>
    </row>
    <row r="458" spans="2:11">
      <c r="B458" s="118"/>
      <c r="C458" s="127"/>
      <c r="D458" s="127"/>
      <c r="E458" s="127"/>
      <c r="F458" s="127"/>
      <c r="G458" s="127"/>
      <c r="H458" s="127"/>
      <c r="I458" s="119"/>
      <c r="J458" s="119"/>
      <c r="K458" s="127"/>
    </row>
    <row r="459" spans="2:11">
      <c r="B459" s="118"/>
      <c r="C459" s="127"/>
      <c r="D459" s="127"/>
      <c r="E459" s="127"/>
      <c r="F459" s="127"/>
      <c r="G459" s="127"/>
      <c r="H459" s="127"/>
      <c r="I459" s="119"/>
      <c r="J459" s="119"/>
      <c r="K459" s="127"/>
    </row>
    <row r="460" spans="2:11">
      <c r="B460" s="118"/>
      <c r="C460" s="127"/>
      <c r="D460" s="127"/>
      <c r="E460" s="127"/>
      <c r="F460" s="127"/>
      <c r="G460" s="127"/>
      <c r="H460" s="127"/>
      <c r="I460" s="119"/>
      <c r="J460" s="119"/>
      <c r="K460" s="127"/>
    </row>
    <row r="461" spans="2:11">
      <c r="B461" s="118"/>
      <c r="C461" s="127"/>
      <c r="D461" s="127"/>
      <c r="E461" s="127"/>
      <c r="F461" s="127"/>
      <c r="G461" s="127"/>
      <c r="H461" s="127"/>
      <c r="I461" s="119"/>
      <c r="J461" s="119"/>
      <c r="K461" s="127"/>
    </row>
    <row r="462" spans="2:11">
      <c r="B462" s="118"/>
      <c r="C462" s="127"/>
      <c r="D462" s="127"/>
      <c r="E462" s="127"/>
      <c r="F462" s="127"/>
      <c r="G462" s="127"/>
      <c r="H462" s="127"/>
      <c r="I462" s="119"/>
      <c r="J462" s="119"/>
      <c r="K462" s="127"/>
    </row>
    <row r="463" spans="2:11">
      <c r="B463" s="118"/>
      <c r="C463" s="127"/>
      <c r="D463" s="127"/>
      <c r="E463" s="127"/>
      <c r="F463" s="127"/>
      <c r="G463" s="127"/>
      <c r="H463" s="127"/>
      <c r="I463" s="119"/>
      <c r="J463" s="119"/>
      <c r="K463" s="127"/>
    </row>
    <row r="464" spans="2:11">
      <c r="B464" s="118"/>
      <c r="C464" s="127"/>
      <c r="D464" s="127"/>
      <c r="E464" s="127"/>
      <c r="F464" s="127"/>
      <c r="G464" s="127"/>
      <c r="H464" s="127"/>
      <c r="I464" s="119"/>
      <c r="J464" s="119"/>
      <c r="K464" s="127"/>
    </row>
    <row r="465" spans="2:11">
      <c r="B465" s="118"/>
      <c r="C465" s="127"/>
      <c r="D465" s="127"/>
      <c r="E465" s="127"/>
      <c r="F465" s="127"/>
      <c r="G465" s="127"/>
      <c r="H465" s="127"/>
      <c r="I465" s="119"/>
      <c r="J465" s="119"/>
      <c r="K465" s="127"/>
    </row>
    <row r="466" spans="2:11">
      <c r="B466" s="118"/>
      <c r="C466" s="127"/>
      <c r="D466" s="127"/>
      <c r="E466" s="127"/>
      <c r="F466" s="127"/>
      <c r="G466" s="127"/>
      <c r="H466" s="127"/>
      <c r="I466" s="119"/>
      <c r="J466" s="119"/>
      <c r="K466" s="127"/>
    </row>
    <row r="467" spans="2:11">
      <c r="B467" s="118"/>
      <c r="C467" s="127"/>
      <c r="D467" s="127"/>
      <c r="E467" s="127"/>
      <c r="F467" s="127"/>
      <c r="G467" s="127"/>
      <c r="H467" s="127"/>
      <c r="I467" s="119"/>
      <c r="J467" s="119"/>
      <c r="K467" s="127"/>
    </row>
    <row r="468" spans="2:11">
      <c r="B468" s="118"/>
      <c r="C468" s="127"/>
      <c r="D468" s="127"/>
      <c r="E468" s="127"/>
      <c r="F468" s="127"/>
      <c r="G468" s="127"/>
      <c r="H468" s="127"/>
      <c r="I468" s="119"/>
      <c r="J468" s="119"/>
      <c r="K468" s="127"/>
    </row>
    <row r="469" spans="2:11">
      <c r="B469" s="118"/>
      <c r="C469" s="127"/>
      <c r="D469" s="127"/>
      <c r="E469" s="127"/>
      <c r="F469" s="127"/>
      <c r="G469" s="127"/>
      <c r="H469" s="127"/>
      <c r="I469" s="119"/>
      <c r="J469" s="119"/>
      <c r="K469" s="127"/>
    </row>
    <row r="470" spans="2:11">
      <c r="B470" s="118"/>
      <c r="C470" s="127"/>
      <c r="D470" s="127"/>
      <c r="E470" s="127"/>
      <c r="F470" s="127"/>
      <c r="G470" s="127"/>
      <c r="H470" s="127"/>
      <c r="I470" s="119"/>
      <c r="J470" s="119"/>
      <c r="K470" s="127"/>
    </row>
    <row r="471" spans="2:11">
      <c r="B471" s="118"/>
      <c r="C471" s="127"/>
      <c r="D471" s="127"/>
      <c r="E471" s="127"/>
      <c r="F471" s="127"/>
      <c r="G471" s="127"/>
      <c r="H471" s="127"/>
      <c r="I471" s="119"/>
      <c r="J471" s="119"/>
      <c r="K471" s="127"/>
    </row>
    <row r="472" spans="2:11">
      <c r="B472" s="118"/>
      <c r="C472" s="127"/>
      <c r="D472" s="127"/>
      <c r="E472" s="127"/>
      <c r="F472" s="127"/>
      <c r="G472" s="127"/>
      <c r="H472" s="127"/>
      <c r="I472" s="119"/>
      <c r="J472" s="119"/>
      <c r="K472" s="127"/>
    </row>
    <row r="473" spans="2:11">
      <c r="B473" s="118"/>
      <c r="C473" s="127"/>
      <c r="D473" s="127"/>
      <c r="E473" s="127"/>
      <c r="F473" s="127"/>
      <c r="G473" s="127"/>
      <c r="H473" s="127"/>
      <c r="I473" s="119"/>
      <c r="J473" s="119"/>
      <c r="K473" s="127"/>
    </row>
    <row r="474" spans="2:11">
      <c r="B474" s="118"/>
      <c r="C474" s="127"/>
      <c r="D474" s="127"/>
      <c r="E474" s="127"/>
      <c r="F474" s="127"/>
      <c r="G474" s="127"/>
      <c r="H474" s="127"/>
      <c r="I474" s="119"/>
      <c r="J474" s="119"/>
      <c r="K474" s="127"/>
    </row>
    <row r="475" spans="2:11">
      <c r="B475" s="118"/>
      <c r="C475" s="127"/>
      <c r="D475" s="127"/>
      <c r="E475" s="127"/>
      <c r="F475" s="127"/>
      <c r="G475" s="127"/>
      <c r="H475" s="127"/>
      <c r="I475" s="119"/>
      <c r="J475" s="119"/>
      <c r="K475" s="127"/>
    </row>
    <row r="476" spans="2:11">
      <c r="B476" s="118"/>
      <c r="C476" s="127"/>
      <c r="D476" s="127"/>
      <c r="E476" s="127"/>
      <c r="F476" s="127"/>
      <c r="G476" s="127"/>
      <c r="H476" s="127"/>
      <c r="I476" s="119"/>
      <c r="J476" s="119"/>
      <c r="K476" s="127"/>
    </row>
    <row r="477" spans="2:11">
      <c r="B477" s="118"/>
      <c r="C477" s="127"/>
      <c r="D477" s="127"/>
      <c r="E477" s="127"/>
      <c r="F477" s="127"/>
      <c r="G477" s="127"/>
      <c r="H477" s="127"/>
      <c r="I477" s="119"/>
      <c r="J477" s="119"/>
      <c r="K477" s="127"/>
    </row>
    <row r="478" spans="2:11">
      <c r="B478" s="118"/>
      <c r="C478" s="127"/>
      <c r="D478" s="127"/>
      <c r="E478" s="127"/>
      <c r="F478" s="127"/>
      <c r="G478" s="127"/>
      <c r="H478" s="127"/>
      <c r="I478" s="119"/>
      <c r="J478" s="119"/>
      <c r="K478" s="127"/>
    </row>
    <row r="479" spans="2:11">
      <c r="B479" s="118"/>
      <c r="C479" s="127"/>
      <c r="D479" s="127"/>
      <c r="E479" s="127"/>
      <c r="F479" s="127"/>
      <c r="G479" s="127"/>
      <c r="H479" s="127"/>
      <c r="I479" s="119"/>
      <c r="J479" s="119"/>
      <c r="K479" s="127"/>
    </row>
    <row r="480" spans="2:11">
      <c r="B480" s="118"/>
      <c r="C480" s="127"/>
      <c r="D480" s="127"/>
      <c r="E480" s="127"/>
      <c r="F480" s="127"/>
      <c r="G480" s="127"/>
      <c r="H480" s="127"/>
      <c r="I480" s="119"/>
      <c r="J480" s="119"/>
      <c r="K480" s="127"/>
    </row>
    <row r="481" spans="2:11">
      <c r="B481" s="118"/>
      <c r="C481" s="127"/>
      <c r="D481" s="127"/>
      <c r="E481" s="127"/>
      <c r="F481" s="127"/>
      <c r="G481" s="127"/>
      <c r="H481" s="127"/>
      <c r="I481" s="119"/>
      <c r="J481" s="119"/>
      <c r="K481" s="127"/>
    </row>
    <row r="482" spans="2:11">
      <c r="B482" s="118"/>
      <c r="C482" s="127"/>
      <c r="D482" s="127"/>
      <c r="E482" s="127"/>
      <c r="F482" s="127"/>
      <c r="G482" s="127"/>
      <c r="H482" s="127"/>
      <c r="I482" s="119"/>
      <c r="J482" s="119"/>
      <c r="K482" s="127"/>
    </row>
    <row r="483" spans="2:11">
      <c r="B483" s="118"/>
      <c r="C483" s="127"/>
      <c r="D483" s="127"/>
      <c r="E483" s="127"/>
      <c r="F483" s="127"/>
      <c r="G483" s="127"/>
      <c r="H483" s="127"/>
      <c r="I483" s="119"/>
      <c r="J483" s="119"/>
      <c r="K483" s="127"/>
    </row>
    <row r="484" spans="2:11">
      <c r="B484" s="118"/>
      <c r="C484" s="127"/>
      <c r="D484" s="127"/>
      <c r="E484" s="127"/>
      <c r="F484" s="127"/>
      <c r="G484" s="127"/>
      <c r="H484" s="127"/>
      <c r="I484" s="119"/>
      <c r="J484" s="119"/>
      <c r="K484" s="127"/>
    </row>
    <row r="485" spans="2:11">
      <c r="B485" s="118"/>
      <c r="C485" s="127"/>
      <c r="D485" s="127"/>
      <c r="E485" s="127"/>
      <c r="F485" s="127"/>
      <c r="G485" s="127"/>
      <c r="H485" s="127"/>
      <c r="I485" s="119"/>
      <c r="J485" s="119"/>
      <c r="K485" s="127"/>
    </row>
    <row r="486" spans="2:11">
      <c r="B486" s="118"/>
      <c r="C486" s="127"/>
      <c r="D486" s="127"/>
      <c r="E486" s="127"/>
      <c r="F486" s="127"/>
      <c r="G486" s="127"/>
      <c r="H486" s="127"/>
      <c r="I486" s="119"/>
      <c r="J486" s="119"/>
      <c r="K486" s="127"/>
    </row>
    <row r="487" spans="2:11">
      <c r="B487" s="118"/>
      <c r="C487" s="127"/>
      <c r="D487" s="127"/>
      <c r="E487" s="127"/>
      <c r="F487" s="127"/>
      <c r="G487" s="127"/>
      <c r="H487" s="127"/>
      <c r="I487" s="119"/>
      <c r="J487" s="119"/>
      <c r="K487" s="127"/>
    </row>
    <row r="488" spans="2:11">
      <c r="B488" s="118"/>
      <c r="C488" s="127"/>
      <c r="D488" s="127"/>
      <c r="E488" s="127"/>
      <c r="F488" s="127"/>
      <c r="G488" s="127"/>
      <c r="H488" s="127"/>
      <c r="I488" s="119"/>
      <c r="J488" s="119"/>
      <c r="K488" s="127"/>
    </row>
    <row r="489" spans="2:11">
      <c r="B489" s="118"/>
      <c r="C489" s="127"/>
      <c r="D489" s="127"/>
      <c r="E489" s="127"/>
      <c r="F489" s="127"/>
      <c r="G489" s="127"/>
      <c r="H489" s="127"/>
      <c r="I489" s="119"/>
      <c r="J489" s="119"/>
      <c r="K489" s="127"/>
    </row>
    <row r="490" spans="2:11">
      <c r="B490" s="118"/>
      <c r="C490" s="127"/>
      <c r="D490" s="127"/>
      <c r="E490" s="127"/>
      <c r="F490" s="127"/>
      <c r="G490" s="127"/>
      <c r="H490" s="127"/>
      <c r="I490" s="119"/>
      <c r="J490" s="119"/>
      <c r="K490" s="127"/>
    </row>
    <row r="491" spans="2:11">
      <c r="B491" s="118"/>
      <c r="C491" s="127"/>
      <c r="D491" s="127"/>
      <c r="E491" s="127"/>
      <c r="F491" s="127"/>
      <c r="G491" s="127"/>
      <c r="H491" s="127"/>
      <c r="I491" s="119"/>
      <c r="J491" s="119"/>
      <c r="K491" s="127"/>
    </row>
    <row r="492" spans="2:11">
      <c r="B492" s="118"/>
      <c r="C492" s="127"/>
      <c r="D492" s="127"/>
      <c r="E492" s="127"/>
      <c r="F492" s="127"/>
      <c r="G492" s="127"/>
      <c r="H492" s="127"/>
      <c r="I492" s="119"/>
      <c r="J492" s="119"/>
      <c r="K492" s="127"/>
    </row>
    <row r="493" spans="2:11">
      <c r="B493" s="118"/>
      <c r="C493" s="127"/>
      <c r="D493" s="127"/>
      <c r="E493" s="127"/>
      <c r="F493" s="127"/>
      <c r="G493" s="127"/>
      <c r="H493" s="127"/>
      <c r="I493" s="119"/>
      <c r="J493" s="119"/>
      <c r="K493" s="127"/>
    </row>
    <row r="494" spans="2:11">
      <c r="B494" s="118"/>
      <c r="C494" s="127"/>
      <c r="D494" s="127"/>
      <c r="E494" s="127"/>
      <c r="F494" s="127"/>
      <c r="G494" s="127"/>
      <c r="H494" s="127"/>
      <c r="I494" s="119"/>
      <c r="J494" s="119"/>
      <c r="K494" s="127"/>
    </row>
    <row r="495" spans="2:11">
      <c r="B495" s="118"/>
      <c r="C495" s="127"/>
      <c r="D495" s="127"/>
      <c r="E495" s="127"/>
      <c r="F495" s="127"/>
      <c r="G495" s="127"/>
      <c r="H495" s="127"/>
      <c r="I495" s="119"/>
      <c r="J495" s="119"/>
      <c r="K495" s="127"/>
    </row>
    <row r="496" spans="2:11">
      <c r="B496" s="118"/>
      <c r="C496" s="127"/>
      <c r="D496" s="127"/>
      <c r="E496" s="127"/>
      <c r="F496" s="127"/>
      <c r="G496" s="127"/>
      <c r="H496" s="127"/>
      <c r="I496" s="119"/>
      <c r="J496" s="119"/>
      <c r="K496" s="127"/>
    </row>
    <row r="497" spans="2:11">
      <c r="B497" s="118"/>
      <c r="C497" s="127"/>
      <c r="D497" s="127"/>
      <c r="E497" s="127"/>
      <c r="F497" s="127"/>
      <c r="G497" s="127"/>
      <c r="H497" s="127"/>
      <c r="I497" s="119"/>
      <c r="J497" s="119"/>
      <c r="K497" s="127"/>
    </row>
    <row r="498" spans="2:11">
      <c r="B498" s="118"/>
      <c r="C498" s="127"/>
      <c r="D498" s="127"/>
      <c r="E498" s="127"/>
      <c r="F498" s="127"/>
      <c r="G498" s="127"/>
      <c r="H498" s="127"/>
      <c r="I498" s="119"/>
      <c r="J498" s="119"/>
      <c r="K498" s="127"/>
    </row>
    <row r="499" spans="2:11">
      <c r="B499" s="118"/>
      <c r="C499" s="127"/>
      <c r="D499" s="127"/>
      <c r="E499" s="127"/>
      <c r="F499" s="127"/>
      <c r="G499" s="127"/>
      <c r="H499" s="127"/>
      <c r="I499" s="119"/>
      <c r="J499" s="119"/>
      <c r="K499" s="127"/>
    </row>
    <row r="500" spans="2:11">
      <c r="B500" s="118"/>
      <c r="C500" s="127"/>
      <c r="D500" s="127"/>
      <c r="E500" s="127"/>
      <c r="F500" s="127"/>
      <c r="G500" s="127"/>
      <c r="H500" s="127"/>
      <c r="I500" s="119"/>
      <c r="J500" s="119"/>
      <c r="K500" s="127"/>
    </row>
    <row r="501" spans="2:11">
      <c r="B501" s="118"/>
      <c r="C501" s="127"/>
      <c r="D501" s="127"/>
      <c r="E501" s="127"/>
      <c r="F501" s="127"/>
      <c r="G501" s="127"/>
      <c r="H501" s="127"/>
      <c r="I501" s="119"/>
      <c r="J501" s="119"/>
      <c r="K501" s="127"/>
    </row>
    <row r="502" spans="2:11">
      <c r="B502" s="118"/>
      <c r="C502" s="127"/>
      <c r="D502" s="127"/>
      <c r="E502" s="127"/>
      <c r="F502" s="127"/>
      <c r="G502" s="127"/>
      <c r="H502" s="127"/>
      <c r="I502" s="119"/>
      <c r="J502" s="119"/>
      <c r="K502" s="127"/>
    </row>
    <row r="503" spans="2:11">
      <c r="B503" s="118"/>
      <c r="C503" s="127"/>
      <c r="D503" s="127"/>
      <c r="E503" s="127"/>
      <c r="F503" s="127"/>
      <c r="G503" s="127"/>
      <c r="H503" s="127"/>
      <c r="I503" s="119"/>
      <c r="J503" s="119"/>
      <c r="K503" s="127"/>
    </row>
    <row r="504" spans="2:11">
      <c r="B504" s="118"/>
      <c r="C504" s="127"/>
      <c r="D504" s="127"/>
      <c r="E504" s="127"/>
      <c r="F504" s="127"/>
      <c r="G504" s="127"/>
      <c r="H504" s="127"/>
      <c r="I504" s="119"/>
      <c r="J504" s="119"/>
      <c r="K504" s="127"/>
    </row>
    <row r="505" spans="2:11">
      <c r="B505" s="118"/>
      <c r="C505" s="127"/>
      <c r="D505" s="127"/>
      <c r="E505" s="127"/>
      <c r="F505" s="127"/>
      <c r="G505" s="127"/>
      <c r="H505" s="127"/>
      <c r="I505" s="119"/>
      <c r="J505" s="119"/>
      <c r="K505" s="127"/>
    </row>
    <row r="506" spans="2:11">
      <c r="B506" s="118"/>
      <c r="C506" s="127"/>
      <c r="D506" s="127"/>
      <c r="E506" s="127"/>
      <c r="F506" s="127"/>
      <c r="G506" s="127"/>
      <c r="H506" s="127"/>
      <c r="I506" s="119"/>
      <c r="J506" s="119"/>
      <c r="K506" s="127"/>
    </row>
    <row r="507" spans="2:11">
      <c r="B507" s="118"/>
      <c r="C507" s="127"/>
      <c r="D507" s="127"/>
      <c r="E507" s="127"/>
      <c r="F507" s="127"/>
      <c r="G507" s="127"/>
      <c r="H507" s="127"/>
      <c r="I507" s="119"/>
      <c r="J507" s="119"/>
      <c r="K507" s="127"/>
    </row>
    <row r="508" spans="2:11">
      <c r="B508" s="118"/>
      <c r="C508" s="127"/>
      <c r="D508" s="127"/>
      <c r="E508" s="127"/>
      <c r="F508" s="127"/>
      <c r="G508" s="127"/>
      <c r="H508" s="127"/>
      <c r="I508" s="119"/>
      <c r="J508" s="119"/>
      <c r="K508" s="127"/>
    </row>
    <row r="509" spans="2:11">
      <c r="B509" s="118"/>
      <c r="C509" s="127"/>
      <c r="D509" s="127"/>
      <c r="E509" s="127"/>
      <c r="F509" s="127"/>
      <c r="G509" s="127"/>
      <c r="H509" s="127"/>
      <c r="I509" s="119"/>
      <c r="J509" s="119"/>
      <c r="K509" s="127"/>
    </row>
    <row r="510" spans="2:11">
      <c r="B510" s="118"/>
      <c r="C510" s="127"/>
      <c r="D510" s="127"/>
      <c r="E510" s="127"/>
      <c r="F510" s="127"/>
      <c r="G510" s="127"/>
      <c r="H510" s="127"/>
      <c r="I510" s="119"/>
      <c r="J510" s="119"/>
      <c r="K510" s="127"/>
    </row>
    <row r="511" spans="2:11">
      <c r="B511" s="118"/>
      <c r="C511" s="127"/>
      <c r="D511" s="127"/>
      <c r="E511" s="127"/>
      <c r="F511" s="127"/>
      <c r="G511" s="127"/>
      <c r="H511" s="127"/>
      <c r="I511" s="119"/>
      <c r="J511" s="119"/>
      <c r="K511" s="127"/>
    </row>
    <row r="512" spans="2:11">
      <c r="B512" s="118"/>
      <c r="C512" s="127"/>
      <c r="D512" s="127"/>
      <c r="E512" s="127"/>
      <c r="F512" s="127"/>
      <c r="G512" s="127"/>
      <c r="H512" s="127"/>
      <c r="I512" s="119"/>
      <c r="J512" s="119"/>
      <c r="K512" s="127"/>
    </row>
    <row r="513" spans="2:11">
      <c r="B513" s="118"/>
      <c r="C513" s="127"/>
      <c r="D513" s="127"/>
      <c r="E513" s="127"/>
      <c r="F513" s="127"/>
      <c r="G513" s="127"/>
      <c r="H513" s="127"/>
      <c r="I513" s="119"/>
      <c r="J513" s="119"/>
      <c r="K513" s="127"/>
    </row>
    <row r="514" spans="2:11">
      <c r="B514" s="118"/>
      <c r="C514" s="127"/>
      <c r="D514" s="127"/>
      <c r="E514" s="127"/>
      <c r="F514" s="127"/>
      <c r="G514" s="127"/>
      <c r="H514" s="127"/>
      <c r="I514" s="119"/>
      <c r="J514" s="119"/>
      <c r="K514" s="127"/>
    </row>
    <row r="515" spans="2:11">
      <c r="B515" s="118"/>
      <c r="C515" s="127"/>
      <c r="D515" s="127"/>
      <c r="E515" s="127"/>
      <c r="F515" s="127"/>
      <c r="G515" s="127"/>
      <c r="H515" s="127"/>
      <c r="I515" s="119"/>
      <c r="J515" s="119"/>
      <c r="K515" s="127"/>
    </row>
    <row r="516" spans="2:11">
      <c r="B516" s="118"/>
      <c r="C516" s="127"/>
      <c r="D516" s="127"/>
      <c r="E516" s="127"/>
      <c r="F516" s="127"/>
      <c r="G516" s="127"/>
      <c r="H516" s="127"/>
      <c r="I516" s="119"/>
      <c r="J516" s="119"/>
      <c r="K516" s="127"/>
    </row>
    <row r="517" spans="2:11">
      <c r="B517" s="118"/>
      <c r="C517" s="127"/>
      <c r="D517" s="127"/>
      <c r="E517" s="127"/>
      <c r="F517" s="127"/>
      <c r="G517" s="127"/>
      <c r="H517" s="127"/>
      <c r="I517" s="119"/>
      <c r="J517" s="119"/>
      <c r="K517" s="127"/>
    </row>
    <row r="518" spans="2:11">
      <c r="B518" s="118"/>
      <c r="C518" s="127"/>
      <c r="D518" s="127"/>
      <c r="E518" s="127"/>
      <c r="F518" s="127"/>
      <c r="G518" s="127"/>
      <c r="H518" s="127"/>
      <c r="I518" s="119"/>
      <c r="J518" s="119"/>
      <c r="K518" s="127"/>
    </row>
    <row r="519" spans="2:11">
      <c r="B519" s="118"/>
      <c r="C519" s="127"/>
      <c r="D519" s="127"/>
      <c r="E519" s="127"/>
      <c r="F519" s="127"/>
      <c r="G519" s="127"/>
      <c r="H519" s="127"/>
      <c r="I519" s="119"/>
      <c r="J519" s="119"/>
      <c r="K519" s="127"/>
    </row>
    <row r="520" spans="2:11">
      <c r="B520" s="118"/>
      <c r="C520" s="127"/>
      <c r="D520" s="127"/>
      <c r="E520" s="127"/>
      <c r="F520" s="127"/>
      <c r="G520" s="127"/>
      <c r="H520" s="127"/>
      <c r="I520" s="119"/>
      <c r="J520" s="119"/>
      <c r="K520" s="127"/>
    </row>
    <row r="521" spans="2:11">
      <c r="B521" s="118"/>
      <c r="C521" s="127"/>
      <c r="D521" s="127"/>
      <c r="E521" s="127"/>
      <c r="F521" s="127"/>
      <c r="G521" s="127"/>
      <c r="H521" s="127"/>
      <c r="I521" s="119"/>
      <c r="J521" s="119"/>
      <c r="K521" s="127"/>
    </row>
    <row r="522" spans="2:11">
      <c r="B522" s="118"/>
      <c r="C522" s="127"/>
      <c r="D522" s="127"/>
      <c r="E522" s="127"/>
      <c r="F522" s="127"/>
      <c r="G522" s="127"/>
      <c r="H522" s="127"/>
      <c r="I522" s="119"/>
      <c r="J522" s="119"/>
      <c r="K522" s="127"/>
    </row>
    <row r="523" spans="2:11">
      <c r="B523" s="118"/>
      <c r="C523" s="127"/>
      <c r="D523" s="127"/>
      <c r="E523" s="127"/>
      <c r="F523" s="127"/>
      <c r="G523" s="127"/>
      <c r="H523" s="127"/>
      <c r="I523" s="119"/>
      <c r="J523" s="119"/>
      <c r="K523" s="127"/>
    </row>
    <row r="524" spans="2:11">
      <c r="B524" s="118"/>
      <c r="C524" s="127"/>
      <c r="D524" s="127"/>
      <c r="E524" s="127"/>
      <c r="F524" s="127"/>
      <c r="G524" s="127"/>
      <c r="H524" s="127"/>
      <c r="I524" s="119"/>
      <c r="J524" s="119"/>
      <c r="K524" s="127"/>
    </row>
    <row r="525" spans="2:11">
      <c r="B525" s="118"/>
      <c r="C525" s="127"/>
      <c r="D525" s="127"/>
      <c r="E525" s="127"/>
      <c r="F525" s="127"/>
      <c r="G525" s="127"/>
      <c r="H525" s="127"/>
      <c r="I525" s="119"/>
      <c r="J525" s="119"/>
      <c r="K525" s="127"/>
    </row>
    <row r="526" spans="2:11">
      <c r="B526" s="118"/>
      <c r="C526" s="127"/>
      <c r="D526" s="127"/>
      <c r="E526" s="127"/>
      <c r="F526" s="127"/>
      <c r="G526" s="127"/>
      <c r="H526" s="127"/>
      <c r="I526" s="119"/>
      <c r="J526" s="119"/>
      <c r="K526" s="127"/>
    </row>
    <row r="527" spans="2:11">
      <c r="B527" s="118"/>
      <c r="C527" s="127"/>
      <c r="D527" s="127"/>
      <c r="E527" s="127"/>
      <c r="F527" s="127"/>
      <c r="G527" s="127"/>
      <c r="H527" s="127"/>
      <c r="I527" s="119"/>
      <c r="J527" s="119"/>
      <c r="K527" s="127"/>
    </row>
    <row r="528" spans="2:11">
      <c r="B528" s="118"/>
      <c r="C528" s="127"/>
      <c r="D528" s="127"/>
      <c r="E528" s="127"/>
      <c r="F528" s="127"/>
      <c r="G528" s="127"/>
      <c r="H528" s="127"/>
      <c r="I528" s="119"/>
      <c r="J528" s="119"/>
      <c r="K528" s="127"/>
    </row>
    <row r="529" spans="2:11">
      <c r="B529" s="118"/>
      <c r="C529" s="127"/>
      <c r="D529" s="127"/>
      <c r="E529" s="127"/>
      <c r="F529" s="127"/>
      <c r="G529" s="127"/>
      <c r="H529" s="127"/>
      <c r="I529" s="119"/>
      <c r="J529" s="119"/>
      <c r="K529" s="127"/>
    </row>
    <row r="530" spans="2:11">
      <c r="B530" s="118"/>
      <c r="C530" s="127"/>
      <c r="D530" s="127"/>
      <c r="E530" s="127"/>
      <c r="F530" s="127"/>
      <c r="G530" s="127"/>
      <c r="H530" s="127"/>
      <c r="I530" s="119"/>
      <c r="J530" s="119"/>
      <c r="K530" s="127"/>
    </row>
    <row r="531" spans="2:11">
      <c r="B531" s="118"/>
      <c r="C531" s="127"/>
      <c r="D531" s="127"/>
      <c r="E531" s="127"/>
      <c r="F531" s="127"/>
      <c r="G531" s="127"/>
      <c r="H531" s="127"/>
      <c r="I531" s="119"/>
      <c r="J531" s="119"/>
      <c r="K531" s="127"/>
    </row>
    <row r="532" spans="2:11">
      <c r="B532" s="118"/>
      <c r="C532" s="127"/>
      <c r="D532" s="127"/>
      <c r="E532" s="127"/>
      <c r="F532" s="127"/>
      <c r="G532" s="127"/>
      <c r="H532" s="127"/>
      <c r="I532" s="119"/>
      <c r="J532" s="119"/>
      <c r="K532" s="127"/>
    </row>
    <row r="533" spans="2:11">
      <c r="B533" s="118"/>
      <c r="C533" s="127"/>
      <c r="D533" s="127"/>
      <c r="E533" s="127"/>
      <c r="F533" s="127"/>
      <c r="G533" s="127"/>
      <c r="H533" s="127"/>
      <c r="I533" s="119"/>
      <c r="J533" s="119"/>
      <c r="K533" s="127"/>
    </row>
    <row r="534" spans="2:11">
      <c r="B534" s="118"/>
      <c r="C534" s="127"/>
      <c r="D534" s="127"/>
      <c r="E534" s="127"/>
      <c r="F534" s="127"/>
      <c r="G534" s="127"/>
      <c r="H534" s="127"/>
      <c r="I534" s="119"/>
      <c r="J534" s="119"/>
      <c r="K534" s="127"/>
    </row>
    <row r="535" spans="2:11">
      <c r="B535" s="118"/>
      <c r="C535" s="127"/>
      <c r="D535" s="127"/>
      <c r="E535" s="127"/>
      <c r="F535" s="127"/>
      <c r="G535" s="127"/>
      <c r="H535" s="127"/>
      <c r="I535" s="119"/>
      <c r="J535" s="119"/>
      <c r="K535" s="127"/>
    </row>
    <row r="536" spans="2:11">
      <c r="B536" s="118"/>
      <c r="C536" s="127"/>
      <c r="D536" s="127"/>
      <c r="E536" s="127"/>
      <c r="F536" s="127"/>
      <c r="G536" s="127"/>
      <c r="H536" s="127"/>
      <c r="I536" s="119"/>
      <c r="J536" s="119"/>
      <c r="K536" s="127"/>
    </row>
    <row r="537" spans="2:11">
      <c r="B537" s="118"/>
      <c r="C537" s="127"/>
      <c r="D537" s="127"/>
      <c r="E537" s="127"/>
      <c r="F537" s="127"/>
      <c r="G537" s="127"/>
      <c r="H537" s="127"/>
      <c r="I537" s="119"/>
      <c r="J537" s="119"/>
      <c r="K537" s="127"/>
    </row>
    <row r="538" spans="2:11">
      <c r="B538" s="118"/>
      <c r="C538" s="127"/>
      <c r="D538" s="127"/>
      <c r="E538" s="127"/>
      <c r="F538" s="127"/>
      <c r="G538" s="127"/>
      <c r="H538" s="127"/>
      <c r="I538" s="119"/>
      <c r="J538" s="119"/>
      <c r="K538" s="127"/>
    </row>
    <row r="539" spans="2:11">
      <c r="B539" s="118"/>
      <c r="C539" s="127"/>
      <c r="D539" s="127"/>
      <c r="E539" s="127"/>
      <c r="F539" s="127"/>
      <c r="G539" s="127"/>
      <c r="H539" s="127"/>
      <c r="I539" s="119"/>
      <c r="J539" s="119"/>
      <c r="K539" s="127"/>
    </row>
    <row r="540" spans="2:11">
      <c r="B540" s="118"/>
      <c r="C540" s="127"/>
      <c r="D540" s="127"/>
      <c r="E540" s="127"/>
      <c r="F540" s="127"/>
      <c r="G540" s="127"/>
      <c r="H540" s="127"/>
      <c r="I540" s="119"/>
      <c r="J540" s="119"/>
      <c r="K540" s="127"/>
    </row>
    <row r="541" spans="2:11">
      <c r="B541" s="118"/>
      <c r="C541" s="127"/>
      <c r="D541" s="127"/>
      <c r="E541" s="127"/>
      <c r="F541" s="127"/>
      <c r="G541" s="127"/>
      <c r="H541" s="127"/>
      <c r="I541" s="119"/>
      <c r="J541" s="119"/>
      <c r="K541" s="127"/>
    </row>
    <row r="542" spans="2:11">
      <c r="B542" s="118"/>
      <c r="C542" s="127"/>
      <c r="D542" s="127"/>
      <c r="E542" s="127"/>
      <c r="F542" s="127"/>
      <c r="G542" s="127"/>
      <c r="H542" s="127"/>
      <c r="I542" s="119"/>
      <c r="J542" s="119"/>
      <c r="K542" s="127"/>
    </row>
    <row r="543" spans="2:11">
      <c r="B543" s="118"/>
      <c r="C543" s="127"/>
      <c r="D543" s="127"/>
      <c r="E543" s="127"/>
      <c r="F543" s="127"/>
      <c r="G543" s="127"/>
      <c r="H543" s="127"/>
      <c r="I543" s="119"/>
      <c r="J543" s="119"/>
      <c r="K543" s="127"/>
    </row>
    <row r="544" spans="2:11">
      <c r="B544" s="118"/>
      <c r="C544" s="127"/>
      <c r="D544" s="127"/>
      <c r="E544" s="127"/>
      <c r="F544" s="127"/>
      <c r="G544" s="127"/>
      <c r="H544" s="127"/>
      <c r="I544" s="119"/>
      <c r="J544" s="119"/>
      <c r="K544" s="127"/>
    </row>
    <row r="545" spans="2:11">
      <c r="B545" s="118"/>
      <c r="C545" s="127"/>
      <c r="D545" s="127"/>
      <c r="E545" s="127"/>
      <c r="F545" s="127"/>
      <c r="G545" s="127"/>
      <c r="H545" s="127"/>
      <c r="I545" s="119"/>
      <c r="J545" s="119"/>
      <c r="K545" s="127"/>
    </row>
    <row r="546" spans="2:11">
      <c r="B546" s="118"/>
      <c r="C546" s="127"/>
      <c r="D546" s="127"/>
      <c r="E546" s="127"/>
      <c r="F546" s="127"/>
      <c r="G546" s="127"/>
      <c r="H546" s="127"/>
      <c r="I546" s="119"/>
      <c r="J546" s="119"/>
      <c r="K546" s="127"/>
    </row>
    <row r="547" spans="2:11">
      <c r="B547" s="118"/>
      <c r="C547" s="127"/>
      <c r="D547" s="127"/>
      <c r="E547" s="127"/>
      <c r="F547" s="127"/>
      <c r="G547" s="127"/>
      <c r="H547" s="127"/>
      <c r="I547" s="119"/>
      <c r="J547" s="119"/>
      <c r="K547" s="127"/>
    </row>
    <row r="548" spans="2:11">
      <c r="B548" s="118"/>
      <c r="C548" s="127"/>
      <c r="D548" s="127"/>
      <c r="E548" s="127"/>
      <c r="F548" s="127"/>
      <c r="G548" s="127"/>
      <c r="H548" s="127"/>
      <c r="I548" s="119"/>
      <c r="J548" s="119"/>
      <c r="K548" s="127"/>
    </row>
    <row r="549" spans="2:11">
      <c r="B549" s="118"/>
      <c r="C549" s="127"/>
      <c r="D549" s="127"/>
      <c r="E549" s="127"/>
      <c r="F549" s="127"/>
      <c r="G549" s="127"/>
      <c r="H549" s="127"/>
      <c r="I549" s="119"/>
      <c r="J549" s="119"/>
      <c r="K549" s="127"/>
    </row>
    <row r="550" spans="2:11">
      <c r="B550" s="118"/>
      <c r="C550" s="127"/>
      <c r="D550" s="127"/>
      <c r="E550" s="127"/>
      <c r="F550" s="127"/>
      <c r="G550" s="127"/>
      <c r="H550" s="127"/>
      <c r="I550" s="119"/>
      <c r="J550" s="119"/>
      <c r="K550" s="127"/>
    </row>
    <row r="551" spans="2:11">
      <c r="B551" s="118"/>
      <c r="C551" s="127"/>
      <c r="D551" s="127"/>
      <c r="E551" s="127"/>
      <c r="F551" s="127"/>
      <c r="G551" s="127"/>
      <c r="H551" s="127"/>
      <c r="I551" s="119"/>
      <c r="J551" s="119"/>
      <c r="K551" s="127"/>
    </row>
    <row r="552" spans="2:11">
      <c r="B552" s="118"/>
      <c r="C552" s="127"/>
      <c r="D552" s="127"/>
      <c r="E552" s="127"/>
      <c r="F552" s="127"/>
      <c r="G552" s="127"/>
      <c r="H552" s="127"/>
      <c r="I552" s="119"/>
      <c r="J552" s="119"/>
      <c r="K552" s="127"/>
    </row>
    <row r="553" spans="2:11">
      <c r="B553" s="118"/>
      <c r="C553" s="127"/>
      <c r="D553" s="127"/>
      <c r="E553" s="127"/>
      <c r="F553" s="127"/>
      <c r="G553" s="127"/>
      <c r="H553" s="127"/>
      <c r="I553" s="119"/>
      <c r="J553" s="119"/>
      <c r="K553" s="127"/>
    </row>
    <row r="554" spans="2:11">
      <c r="B554" s="118"/>
      <c r="C554" s="127"/>
      <c r="D554" s="127"/>
      <c r="E554" s="127"/>
      <c r="F554" s="127"/>
      <c r="G554" s="127"/>
      <c r="H554" s="127"/>
      <c r="I554" s="119"/>
      <c r="J554" s="119"/>
      <c r="K554" s="127"/>
    </row>
    <row r="555" spans="2:11">
      <c r="B555" s="118"/>
      <c r="C555" s="127"/>
      <c r="D555" s="127"/>
      <c r="E555" s="127"/>
      <c r="F555" s="127"/>
      <c r="G555" s="127"/>
      <c r="H555" s="127"/>
      <c r="I555" s="119"/>
      <c r="J555" s="119"/>
      <c r="K555" s="127"/>
    </row>
    <row r="556" spans="2:11">
      <c r="B556" s="118"/>
      <c r="C556" s="127"/>
      <c r="D556" s="127"/>
      <c r="E556" s="127"/>
      <c r="F556" s="127"/>
      <c r="G556" s="127"/>
      <c r="H556" s="127"/>
      <c r="I556" s="119"/>
      <c r="J556" s="119"/>
      <c r="K556" s="127"/>
    </row>
    <row r="557" spans="2:11">
      <c r="B557" s="118"/>
      <c r="C557" s="127"/>
      <c r="D557" s="127"/>
      <c r="E557" s="127"/>
      <c r="F557" s="127"/>
      <c r="G557" s="127"/>
      <c r="H557" s="127"/>
      <c r="I557" s="119"/>
      <c r="J557" s="119"/>
      <c r="K557" s="127"/>
    </row>
    <row r="558" spans="2:11">
      <c r="B558" s="118"/>
      <c r="C558" s="127"/>
      <c r="D558" s="127"/>
      <c r="E558" s="127"/>
      <c r="F558" s="127"/>
      <c r="G558" s="127"/>
      <c r="H558" s="127"/>
      <c r="I558" s="119"/>
      <c r="J558" s="119"/>
      <c r="K558" s="127"/>
    </row>
    <row r="559" spans="2:11">
      <c r="B559" s="118"/>
      <c r="C559" s="127"/>
      <c r="D559" s="127"/>
      <c r="E559" s="127"/>
      <c r="F559" s="127"/>
      <c r="G559" s="127"/>
      <c r="H559" s="127"/>
      <c r="I559" s="119"/>
      <c r="J559" s="119"/>
      <c r="K559" s="127"/>
    </row>
    <row r="560" spans="2:11">
      <c r="B560" s="118"/>
      <c r="C560" s="127"/>
      <c r="D560" s="127"/>
      <c r="E560" s="127"/>
      <c r="F560" s="127"/>
      <c r="G560" s="127"/>
      <c r="H560" s="127"/>
      <c r="I560" s="119"/>
      <c r="J560" s="119"/>
      <c r="K560" s="127"/>
    </row>
    <row r="561" spans="2:11">
      <c r="B561" s="118"/>
      <c r="C561" s="127"/>
      <c r="D561" s="127"/>
      <c r="E561" s="127"/>
      <c r="F561" s="127"/>
      <c r="G561" s="127"/>
      <c r="H561" s="127"/>
      <c r="I561" s="119"/>
      <c r="J561" s="119"/>
      <c r="K561" s="127"/>
    </row>
    <row r="562" spans="2:11">
      <c r="B562" s="118"/>
      <c r="C562" s="127"/>
      <c r="D562" s="127"/>
      <c r="E562" s="127"/>
      <c r="F562" s="127"/>
      <c r="G562" s="127"/>
      <c r="H562" s="127"/>
      <c r="I562" s="119"/>
      <c r="J562" s="119"/>
      <c r="K562" s="127"/>
    </row>
    <row r="563" spans="2:11">
      <c r="B563" s="118"/>
      <c r="C563" s="127"/>
      <c r="D563" s="127"/>
      <c r="E563" s="127"/>
      <c r="F563" s="127"/>
      <c r="G563" s="127"/>
      <c r="H563" s="127"/>
      <c r="I563" s="119"/>
      <c r="J563" s="119"/>
      <c r="K563" s="127"/>
    </row>
    <row r="564" spans="2:11">
      <c r="B564" s="118"/>
      <c r="C564" s="127"/>
      <c r="D564" s="127"/>
      <c r="E564" s="127"/>
      <c r="F564" s="127"/>
      <c r="G564" s="127"/>
      <c r="H564" s="127"/>
      <c r="I564" s="119"/>
      <c r="J564" s="119"/>
      <c r="K564" s="127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141</v>
      </c>
      <c r="C1" s="67" t="s" vm="1">
        <v>219</v>
      </c>
    </row>
    <row r="2" spans="2:35">
      <c r="B2" s="46" t="s">
        <v>140</v>
      </c>
      <c r="C2" s="67" t="s">
        <v>220</v>
      </c>
    </row>
    <row r="3" spans="2:35">
      <c r="B3" s="46" t="s">
        <v>142</v>
      </c>
      <c r="C3" s="67" t="s">
        <v>221</v>
      </c>
      <c r="E3" s="2"/>
    </row>
    <row r="4" spans="2:35">
      <c r="B4" s="46" t="s">
        <v>143</v>
      </c>
      <c r="C4" s="67">
        <v>8602</v>
      </c>
    </row>
    <row r="6" spans="2:35" ht="26.25" customHeight="1">
      <c r="B6" s="157" t="s">
        <v>168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35" ht="26.25" customHeight="1">
      <c r="B7" s="157" t="s">
        <v>92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9"/>
    </row>
    <row r="8" spans="2:35" s="3" customFormat="1" ht="47.25">
      <c r="B8" s="21" t="s">
        <v>111</v>
      </c>
      <c r="C8" s="29" t="s">
        <v>43</v>
      </c>
      <c r="D8" s="12" t="s">
        <v>50</v>
      </c>
      <c r="E8" s="29" t="s">
        <v>14</v>
      </c>
      <c r="F8" s="29" t="s">
        <v>64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196</v>
      </c>
      <c r="M8" s="29" t="s">
        <v>195</v>
      </c>
      <c r="N8" s="29" t="s">
        <v>60</v>
      </c>
      <c r="O8" s="29" t="s">
        <v>57</v>
      </c>
      <c r="P8" s="29" t="s">
        <v>144</v>
      </c>
      <c r="Q8" s="30" t="s">
        <v>146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203</v>
      </c>
      <c r="M9" s="31"/>
      <c r="N9" s="31" t="s">
        <v>199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108</v>
      </c>
    </row>
    <row r="11" spans="2:35" s="4" customFormat="1" ht="18" customHeight="1">
      <c r="B11" s="129" t="s">
        <v>2503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30">
        <v>0</v>
      </c>
      <c r="O11" s="68"/>
      <c r="P11" s="131">
        <v>0</v>
      </c>
      <c r="Q11" s="131">
        <v>0</v>
      </c>
      <c r="AI11" s="1"/>
    </row>
    <row r="12" spans="2:35" ht="21.75" customHeight="1">
      <c r="B12" s="123" t="s">
        <v>211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23" t="s">
        <v>107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23" t="s">
        <v>194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23" t="s">
        <v>202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8"/>
      <c r="C111" s="118"/>
      <c r="D111" s="11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</row>
    <row r="112" spans="2:17">
      <c r="B112" s="118"/>
      <c r="C112" s="118"/>
      <c r="D112" s="11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</row>
    <row r="113" spans="2:17">
      <c r="B113" s="118"/>
      <c r="C113" s="118"/>
      <c r="D113" s="11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</row>
    <row r="114" spans="2:17">
      <c r="B114" s="118"/>
      <c r="C114" s="118"/>
      <c r="D114" s="11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</row>
    <row r="115" spans="2:17">
      <c r="B115" s="118"/>
      <c r="C115" s="118"/>
      <c r="D115" s="11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</row>
    <row r="116" spans="2:17">
      <c r="B116" s="118"/>
      <c r="C116" s="118"/>
      <c r="D116" s="11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</row>
    <row r="117" spans="2:17">
      <c r="B117" s="118"/>
      <c r="C117" s="118"/>
      <c r="D117" s="11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</row>
    <row r="118" spans="2:17">
      <c r="B118" s="118"/>
      <c r="C118" s="118"/>
      <c r="D118" s="11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</row>
    <row r="119" spans="2:17">
      <c r="B119" s="118"/>
      <c r="C119" s="118"/>
      <c r="D119" s="11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</row>
    <row r="120" spans="2:17">
      <c r="B120" s="118"/>
      <c r="C120" s="118"/>
      <c r="D120" s="11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</row>
    <row r="121" spans="2:17">
      <c r="B121" s="118"/>
      <c r="C121" s="118"/>
      <c r="D121" s="11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</row>
    <row r="122" spans="2:17">
      <c r="B122" s="118"/>
      <c r="C122" s="118"/>
      <c r="D122" s="11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</row>
    <row r="123" spans="2:17">
      <c r="B123" s="118"/>
      <c r="C123" s="118"/>
      <c r="D123" s="11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</row>
    <row r="124" spans="2:17">
      <c r="B124" s="118"/>
      <c r="C124" s="118"/>
      <c r="D124" s="11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</row>
    <row r="125" spans="2:17">
      <c r="B125" s="118"/>
      <c r="C125" s="118"/>
      <c r="D125" s="11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</row>
    <row r="126" spans="2:17">
      <c r="B126" s="118"/>
      <c r="C126" s="118"/>
      <c r="D126" s="11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</row>
    <row r="127" spans="2:17">
      <c r="B127" s="118"/>
      <c r="C127" s="118"/>
      <c r="D127" s="11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</row>
    <row r="128" spans="2:17">
      <c r="B128" s="118"/>
      <c r="C128" s="118"/>
      <c r="D128" s="11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</row>
    <row r="129" spans="2:17">
      <c r="B129" s="118"/>
      <c r="C129" s="118"/>
      <c r="D129" s="11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</row>
    <row r="130" spans="2:17">
      <c r="B130" s="118"/>
      <c r="C130" s="118"/>
      <c r="D130" s="11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</row>
    <row r="131" spans="2:17">
      <c r="B131" s="118"/>
      <c r="C131" s="118"/>
      <c r="D131" s="11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</row>
    <row r="132" spans="2:17"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</row>
    <row r="133" spans="2:17"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</row>
    <row r="134" spans="2:17"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</row>
    <row r="135" spans="2:17">
      <c r="B135" s="118"/>
      <c r="C135" s="118"/>
      <c r="D135" s="11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</row>
    <row r="136" spans="2:17">
      <c r="B136" s="118"/>
      <c r="C136" s="118"/>
      <c r="D136" s="11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</row>
    <row r="137" spans="2:17">
      <c r="B137" s="118"/>
      <c r="C137" s="118"/>
      <c r="D137" s="11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</row>
    <row r="138" spans="2:17">
      <c r="B138" s="118"/>
      <c r="C138" s="118"/>
      <c r="D138" s="118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</row>
    <row r="139" spans="2:17">
      <c r="B139" s="118"/>
      <c r="C139" s="118"/>
      <c r="D139" s="11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</row>
    <row r="140" spans="2:17">
      <c r="B140" s="118"/>
      <c r="C140" s="118"/>
      <c r="D140" s="11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</row>
    <row r="141" spans="2:17">
      <c r="B141" s="118"/>
      <c r="C141" s="118"/>
      <c r="D141" s="11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</row>
    <row r="142" spans="2:17">
      <c r="B142" s="118"/>
      <c r="C142" s="118"/>
      <c r="D142" s="11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</row>
    <row r="143" spans="2:17">
      <c r="B143" s="118"/>
      <c r="C143" s="118"/>
      <c r="D143" s="11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</row>
    <row r="144" spans="2:17">
      <c r="B144" s="118"/>
      <c r="C144" s="118"/>
      <c r="D144" s="11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</row>
    <row r="145" spans="2:17">
      <c r="B145" s="118"/>
      <c r="C145" s="118"/>
      <c r="D145" s="11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</row>
    <row r="146" spans="2:17">
      <c r="B146" s="118"/>
      <c r="C146" s="118"/>
      <c r="D146" s="11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</row>
    <row r="147" spans="2:17">
      <c r="B147" s="118"/>
      <c r="C147" s="118"/>
      <c r="D147" s="11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</row>
    <row r="148" spans="2:17">
      <c r="B148" s="118"/>
      <c r="C148" s="118"/>
      <c r="D148" s="11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</row>
    <row r="149" spans="2:17">
      <c r="B149" s="118"/>
      <c r="C149" s="118"/>
      <c r="D149" s="11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</row>
    <row r="150" spans="2:17">
      <c r="B150" s="118"/>
      <c r="C150" s="118"/>
      <c r="D150" s="11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</row>
    <row r="151" spans="2:17">
      <c r="B151" s="118"/>
      <c r="C151" s="118"/>
      <c r="D151" s="11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</row>
    <row r="152" spans="2:17">
      <c r="B152" s="118"/>
      <c r="C152" s="118"/>
      <c r="D152" s="11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</row>
    <row r="153" spans="2:17">
      <c r="B153" s="118"/>
      <c r="C153" s="118"/>
      <c r="D153" s="11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</row>
    <row r="154" spans="2:17">
      <c r="B154" s="118"/>
      <c r="C154" s="118"/>
      <c r="D154" s="11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</row>
    <row r="155" spans="2:17">
      <c r="B155" s="118"/>
      <c r="C155" s="118"/>
      <c r="D155" s="11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</row>
    <row r="156" spans="2:17">
      <c r="B156" s="118"/>
      <c r="C156" s="118"/>
      <c r="D156" s="11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</row>
    <row r="157" spans="2:17">
      <c r="B157" s="118"/>
      <c r="C157" s="118"/>
      <c r="D157" s="11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</row>
    <row r="158" spans="2:17">
      <c r="B158" s="118"/>
      <c r="C158" s="118"/>
      <c r="D158" s="11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</row>
    <row r="159" spans="2:17">
      <c r="B159" s="118"/>
      <c r="C159" s="118"/>
      <c r="D159" s="11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</row>
    <row r="160" spans="2:17">
      <c r="B160" s="118"/>
      <c r="C160" s="118"/>
      <c r="D160" s="11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</row>
    <row r="161" spans="2:17">
      <c r="B161" s="118"/>
      <c r="C161" s="118"/>
      <c r="D161" s="11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</row>
    <row r="162" spans="2:17">
      <c r="B162" s="118"/>
      <c r="C162" s="118"/>
      <c r="D162" s="11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</row>
    <row r="163" spans="2:17">
      <c r="B163" s="118"/>
      <c r="C163" s="118"/>
      <c r="D163" s="11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</row>
    <row r="164" spans="2:17">
      <c r="B164" s="118"/>
      <c r="C164" s="118"/>
      <c r="D164" s="11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</row>
    <row r="165" spans="2:17">
      <c r="B165" s="118"/>
      <c r="C165" s="118"/>
      <c r="D165" s="11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</row>
    <row r="166" spans="2:17">
      <c r="B166" s="118"/>
      <c r="C166" s="118"/>
      <c r="D166" s="11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</row>
    <row r="167" spans="2:17">
      <c r="B167" s="118"/>
      <c r="C167" s="118"/>
      <c r="D167" s="11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</row>
    <row r="168" spans="2:17">
      <c r="B168" s="118"/>
      <c r="C168" s="118"/>
      <c r="D168" s="11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</row>
    <row r="169" spans="2:17">
      <c r="B169" s="118"/>
      <c r="C169" s="118"/>
      <c r="D169" s="11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</row>
    <row r="170" spans="2:17">
      <c r="B170" s="118"/>
      <c r="C170" s="118"/>
      <c r="D170" s="11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</row>
    <row r="171" spans="2:17">
      <c r="B171" s="118"/>
      <c r="C171" s="118"/>
      <c r="D171" s="11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</row>
    <row r="172" spans="2:17">
      <c r="B172" s="118"/>
      <c r="C172" s="118"/>
      <c r="D172" s="11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</row>
    <row r="173" spans="2:17">
      <c r="B173" s="118"/>
      <c r="C173" s="118"/>
      <c r="D173" s="11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</row>
    <row r="174" spans="2:17">
      <c r="B174" s="118"/>
      <c r="C174" s="118"/>
      <c r="D174" s="11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</row>
    <row r="175" spans="2:17">
      <c r="B175" s="118"/>
      <c r="C175" s="118"/>
      <c r="D175" s="11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</row>
    <row r="176" spans="2:17">
      <c r="B176" s="118"/>
      <c r="C176" s="118"/>
      <c r="D176" s="11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2.71093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141</v>
      </c>
      <c r="C1" s="67" t="s" vm="1">
        <v>219</v>
      </c>
    </row>
    <row r="2" spans="2:16">
      <c r="B2" s="46" t="s">
        <v>140</v>
      </c>
      <c r="C2" s="67" t="s">
        <v>220</v>
      </c>
    </row>
    <row r="3" spans="2:16">
      <c r="B3" s="46" t="s">
        <v>142</v>
      </c>
      <c r="C3" s="67" t="s">
        <v>221</v>
      </c>
    </row>
    <row r="4" spans="2:16">
      <c r="B4" s="46" t="s">
        <v>143</v>
      </c>
      <c r="C4" s="67">
        <v>8602</v>
      </c>
    </row>
    <row r="6" spans="2:16" ht="26.25" customHeight="1">
      <c r="B6" s="157" t="s">
        <v>169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6" ht="26.25" customHeight="1">
      <c r="B7" s="157" t="s">
        <v>84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9"/>
    </row>
    <row r="8" spans="2:16" s="3" customFormat="1" ht="78.75">
      <c r="B8" s="21" t="s">
        <v>111</v>
      </c>
      <c r="C8" s="29" t="s">
        <v>43</v>
      </c>
      <c r="D8" s="29" t="s">
        <v>14</v>
      </c>
      <c r="E8" s="29" t="s">
        <v>64</v>
      </c>
      <c r="F8" s="29" t="s">
        <v>99</v>
      </c>
      <c r="G8" s="29" t="s">
        <v>17</v>
      </c>
      <c r="H8" s="29" t="s">
        <v>98</v>
      </c>
      <c r="I8" s="29" t="s">
        <v>16</v>
      </c>
      <c r="J8" s="29" t="s">
        <v>18</v>
      </c>
      <c r="K8" s="29" t="s">
        <v>196</v>
      </c>
      <c r="L8" s="29" t="s">
        <v>195</v>
      </c>
      <c r="M8" s="29" t="s">
        <v>106</v>
      </c>
      <c r="N8" s="29" t="s">
        <v>57</v>
      </c>
      <c r="O8" s="29" t="s">
        <v>144</v>
      </c>
      <c r="P8" s="30" t="s">
        <v>146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203</v>
      </c>
      <c r="L9" s="31"/>
      <c r="M9" s="31" t="s">
        <v>199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87" t="s">
        <v>25</v>
      </c>
      <c r="C11" s="88"/>
      <c r="D11" s="88"/>
      <c r="E11" s="88"/>
      <c r="F11" s="88"/>
      <c r="G11" s="90">
        <v>6.2321157981696373</v>
      </c>
      <c r="H11" s="88"/>
      <c r="I11" s="88"/>
      <c r="J11" s="91">
        <v>4.8745112190164176E-2</v>
      </c>
      <c r="K11" s="90"/>
      <c r="L11" s="92"/>
      <c r="M11" s="90">
        <v>58452.932773064022</v>
      </c>
      <c r="N11" s="88"/>
      <c r="O11" s="93">
        <f>IFERROR(M11/$M$11,0)</f>
        <v>1</v>
      </c>
      <c r="P11" s="93">
        <f>M11/'סכום נכסי הקרן'!$C$42</f>
        <v>0.76797307138141513</v>
      </c>
    </row>
    <row r="12" spans="2:16" ht="21.75" customHeight="1">
      <c r="B12" s="70" t="s">
        <v>190</v>
      </c>
      <c r="C12" s="71"/>
      <c r="D12" s="71"/>
      <c r="E12" s="71"/>
      <c r="F12" s="71"/>
      <c r="G12" s="79">
        <v>6.2321157981696409</v>
      </c>
      <c r="H12" s="71"/>
      <c r="I12" s="71"/>
      <c r="J12" s="94">
        <v>4.8745112190164218E-2</v>
      </c>
      <c r="K12" s="79"/>
      <c r="L12" s="81"/>
      <c r="M12" s="79">
        <v>58452.932773063985</v>
      </c>
      <c r="N12" s="71"/>
      <c r="O12" s="80">
        <f t="shared" ref="O12:O77" si="0">IFERROR(M12/$M$11,0)</f>
        <v>0.99999999999999933</v>
      </c>
      <c r="P12" s="80">
        <f>M12/'סכום נכסי הקרן'!$C$42</f>
        <v>0.76797307138141468</v>
      </c>
    </row>
    <row r="13" spans="2:16">
      <c r="B13" s="101" t="s">
        <v>2512</v>
      </c>
      <c r="C13" s="71"/>
      <c r="D13" s="71"/>
      <c r="E13" s="71"/>
      <c r="F13" s="71"/>
      <c r="G13" s="79">
        <f>AVERAGE(G14:G20)</f>
        <v>4.6500000000050798</v>
      </c>
      <c r="H13" s="71"/>
      <c r="I13" s="71"/>
      <c r="J13" s="132">
        <v>5.1400000000000071E-2</v>
      </c>
      <c r="K13" s="79"/>
      <c r="L13" s="81"/>
      <c r="M13" s="79">
        <f>SUM(M14:M20)</f>
        <v>4925.9043251750008</v>
      </c>
      <c r="N13" s="71"/>
      <c r="O13" s="80">
        <f t="shared" si="0"/>
        <v>8.4271294723554588E-2</v>
      </c>
      <c r="P13" s="80">
        <f>M13/'סכום נכסי הקרן'!$C$42</f>
        <v>6.4718085038136655E-2</v>
      </c>
    </row>
    <row r="14" spans="2:16">
      <c r="B14" s="75" t="s">
        <v>1416</v>
      </c>
      <c r="C14" s="69">
        <v>9444</v>
      </c>
      <c r="D14" s="69" t="s">
        <v>224</v>
      </c>
      <c r="E14" s="69"/>
      <c r="F14" s="95">
        <v>44958</v>
      </c>
      <c r="G14" s="76">
        <v>4.3399999999990211</v>
      </c>
      <c r="H14" s="82" t="s">
        <v>128</v>
      </c>
      <c r="I14" s="83">
        <v>5.1500000000000004E-2</v>
      </c>
      <c r="J14" s="83">
        <v>5.1399999999990217E-2</v>
      </c>
      <c r="K14" s="76">
        <v>191874.50331300002</v>
      </c>
      <c r="L14" s="78">
        <f>M14/K14*100000</f>
        <v>106.44252954590577</v>
      </c>
      <c r="M14" s="76">
        <v>204.23607488000002</v>
      </c>
      <c r="N14" s="69"/>
      <c r="O14" s="77">
        <f t="shared" si="0"/>
        <v>3.4940261367709343E-3</v>
      </c>
      <c r="P14" s="77">
        <f>M14/'סכום נכסי הקרן'!$C$42</f>
        <v>2.683317983742915E-3</v>
      </c>
    </row>
    <row r="15" spans="2:16">
      <c r="B15" s="75" t="s">
        <v>1417</v>
      </c>
      <c r="C15" s="69">
        <v>9499</v>
      </c>
      <c r="D15" s="69" t="s">
        <v>224</v>
      </c>
      <c r="E15" s="69"/>
      <c r="F15" s="95">
        <v>44986</v>
      </c>
      <c r="G15" s="76">
        <v>4.4200000000425286</v>
      </c>
      <c r="H15" s="82" t="s">
        <v>128</v>
      </c>
      <c r="I15" s="83">
        <v>5.1500000000000004E-2</v>
      </c>
      <c r="J15" s="83">
        <v>5.1400000000141756E-2</v>
      </c>
      <c r="K15" s="76">
        <v>16016.130882000001</v>
      </c>
      <c r="L15" s="78">
        <f t="shared" ref="L15:L20" si="1">M15/K15*100000</f>
        <v>105.70327726920983</v>
      </c>
      <c r="M15" s="76">
        <v>16.929575234000005</v>
      </c>
      <c r="N15" s="69"/>
      <c r="O15" s="77">
        <f t="shared" si="0"/>
        <v>2.8962747343622429E-4</v>
      </c>
      <c r="P15" s="77">
        <f>M15/'סכום נכסי הקרן'!$C$42</f>
        <v>2.2242610033125639E-4</v>
      </c>
    </row>
    <row r="16" spans="2:16">
      <c r="B16" s="75" t="s">
        <v>1418</v>
      </c>
      <c r="C16" s="69">
        <v>9528</v>
      </c>
      <c r="D16" s="69" t="s">
        <v>224</v>
      </c>
      <c r="E16" s="69"/>
      <c r="F16" s="95">
        <v>45047</v>
      </c>
      <c r="G16" s="76">
        <v>4.5899999999987058</v>
      </c>
      <c r="H16" s="82" t="s">
        <v>128</v>
      </c>
      <c r="I16" s="83">
        <v>5.1500000000000004E-2</v>
      </c>
      <c r="J16" s="83">
        <v>5.1399999999988857E-2</v>
      </c>
      <c r="K16" s="76">
        <v>1071766.1421960003</v>
      </c>
      <c r="L16" s="78">
        <f t="shared" si="1"/>
        <v>103.90682105652323</v>
      </c>
      <c r="M16" s="76">
        <v>1113.6381275160004</v>
      </c>
      <c r="N16" s="69"/>
      <c r="O16" s="77">
        <f t="shared" si="0"/>
        <v>1.9051877719113888E-2</v>
      </c>
      <c r="P16" s="77">
        <f>M16/'סכום נכסי הקרן'!$C$42</f>
        <v>1.4631329047531042E-2</v>
      </c>
    </row>
    <row r="17" spans="2:16">
      <c r="B17" s="75" t="s">
        <v>1419</v>
      </c>
      <c r="C17" s="69">
        <v>9586</v>
      </c>
      <c r="D17" s="69" t="s">
        <v>224</v>
      </c>
      <c r="E17" s="69"/>
      <c r="F17" s="95">
        <v>45078</v>
      </c>
      <c r="G17" s="76">
        <v>4.6700000000007469</v>
      </c>
      <c r="H17" s="82" t="s">
        <v>128</v>
      </c>
      <c r="I17" s="83">
        <v>5.1500000000000004E-2</v>
      </c>
      <c r="J17" s="83">
        <v>5.1400000000005198E-2</v>
      </c>
      <c r="K17" s="76">
        <v>599633.75796600012</v>
      </c>
      <c r="L17" s="78">
        <f t="shared" si="1"/>
        <v>102.6657653248579</v>
      </c>
      <c r="M17" s="76">
        <v>615.61858676200006</v>
      </c>
      <c r="N17" s="69"/>
      <c r="O17" s="77">
        <f t="shared" si="0"/>
        <v>1.0531868249486469E-2</v>
      </c>
      <c r="P17" s="77">
        <f>M17/'סכום נכסי הקרן'!$C$42</f>
        <v>8.0881912069425323E-3</v>
      </c>
    </row>
    <row r="18" spans="2:16">
      <c r="B18" s="75" t="s">
        <v>1420</v>
      </c>
      <c r="C18" s="69">
        <v>9636</v>
      </c>
      <c r="D18" s="69" t="s">
        <v>224</v>
      </c>
      <c r="E18" s="69"/>
      <c r="F18" s="95">
        <v>45108</v>
      </c>
      <c r="G18" s="76">
        <v>4.7600000000000007</v>
      </c>
      <c r="H18" s="82" t="s">
        <v>128</v>
      </c>
      <c r="I18" s="83">
        <v>5.1500000000000004E-2</v>
      </c>
      <c r="J18" s="83">
        <v>5.1400000000000008E-2</v>
      </c>
      <c r="K18" s="76">
        <v>845124.93573600007</v>
      </c>
      <c r="L18" s="78">
        <f t="shared" si="1"/>
        <v>102.04083356018592</v>
      </c>
      <c r="M18" s="76">
        <v>862.37252905000014</v>
      </c>
      <c r="N18" s="69"/>
      <c r="O18" s="77">
        <f t="shared" si="0"/>
        <v>1.4753280770325936E-2</v>
      </c>
      <c r="P18" s="77">
        <f>M18/'סכום נכסי הקרן'!$C$42</f>
        <v>1.1330122346139579E-2</v>
      </c>
    </row>
    <row r="19" spans="2:16">
      <c r="B19" s="75" t="s">
        <v>1421</v>
      </c>
      <c r="C19" s="69">
        <v>9689</v>
      </c>
      <c r="D19" s="69" t="s">
        <v>224</v>
      </c>
      <c r="E19" s="69"/>
      <c r="F19" s="95">
        <v>45139</v>
      </c>
      <c r="G19" s="76">
        <v>4.8399999999997583</v>
      </c>
      <c r="H19" s="82" t="s">
        <v>128</v>
      </c>
      <c r="I19" s="83">
        <v>5.1500000000000004E-2</v>
      </c>
      <c r="J19" s="83">
        <v>5.1399999999995921E-2</v>
      </c>
      <c r="K19" s="76">
        <v>1784560.6820730001</v>
      </c>
      <c r="L19" s="78">
        <f t="shared" si="1"/>
        <v>101.61470435034619</v>
      </c>
      <c r="M19" s="76">
        <v>1813.3760610410004</v>
      </c>
      <c r="N19" s="69"/>
      <c r="O19" s="77">
        <f t="shared" si="0"/>
        <v>3.1022841370187518E-2</v>
      </c>
      <c r="P19" s="77">
        <f>M19/'סכום נכסי הקרן'!$C$42</f>
        <v>2.3824706770041337E-2</v>
      </c>
    </row>
    <row r="20" spans="2:16">
      <c r="B20" s="75" t="s">
        <v>1422</v>
      </c>
      <c r="C20" s="69">
        <v>9731</v>
      </c>
      <c r="D20" s="69" t="s">
        <v>224</v>
      </c>
      <c r="E20" s="69"/>
      <c r="F20" s="95">
        <v>45170</v>
      </c>
      <c r="G20" s="76">
        <v>4.9299999999947959</v>
      </c>
      <c r="H20" s="82" t="s">
        <v>128</v>
      </c>
      <c r="I20" s="83">
        <v>5.1500000000000004E-2</v>
      </c>
      <c r="J20" s="83">
        <v>5.1399999999970643E-2</v>
      </c>
      <c r="K20" s="76">
        <v>297060.34698600008</v>
      </c>
      <c r="L20" s="78">
        <f t="shared" si="1"/>
        <v>100.8998251476916</v>
      </c>
      <c r="M20" s="76">
        <v>299.73337069200005</v>
      </c>
      <c r="N20" s="69"/>
      <c r="O20" s="77">
        <f t="shared" si="0"/>
        <v>5.1277730042336156E-3</v>
      </c>
      <c r="P20" s="77">
        <f>M20/'סכום נכסי הקרן'!$C$42</f>
        <v>3.9379915834079956E-3</v>
      </c>
    </row>
    <row r="21" spans="2:16">
      <c r="B21" s="75"/>
      <c r="C21" s="69"/>
      <c r="D21" s="69"/>
      <c r="E21" s="69"/>
      <c r="F21" s="95"/>
      <c r="G21" s="76"/>
      <c r="H21" s="82"/>
      <c r="I21" s="83"/>
      <c r="J21" s="83"/>
      <c r="K21" s="76"/>
      <c r="L21" s="78"/>
      <c r="M21" s="76"/>
      <c r="N21" s="69"/>
      <c r="O21" s="77"/>
      <c r="P21" s="77"/>
    </row>
    <row r="22" spans="2:16">
      <c r="B22" s="89" t="s">
        <v>65</v>
      </c>
      <c r="C22" s="69"/>
      <c r="D22" s="69"/>
      <c r="E22" s="69"/>
      <c r="F22" s="95"/>
      <c r="G22" s="133">
        <f>AVERAGE(G23:G165)</f>
        <v>5.5550000001480084</v>
      </c>
      <c r="H22" s="82"/>
      <c r="I22" s="83"/>
      <c r="J22" s="134">
        <f>AVERAGE(J23:J165)</f>
        <v>4.8480882353621843E-2</v>
      </c>
      <c r="K22" s="76"/>
      <c r="L22" s="76"/>
      <c r="M22" s="104">
        <f>SUM(M23:M163)</f>
        <v>53527.028447888995</v>
      </c>
      <c r="N22" s="69"/>
      <c r="O22" s="80">
        <f>IFERROR(M22/$M$11,0)</f>
        <v>0.91572870527644501</v>
      </c>
      <c r="P22" s="80">
        <f>M22/'סכום נכסי הקרן'!$C$42</f>
        <v>0.7032549863432781</v>
      </c>
    </row>
    <row r="23" spans="2:16">
      <c r="B23" s="75" t="s">
        <v>1423</v>
      </c>
      <c r="C23" s="69" t="s">
        <v>1424</v>
      </c>
      <c r="D23" s="69" t="s">
        <v>224</v>
      </c>
      <c r="E23" s="69"/>
      <c r="F23" s="95">
        <v>39845</v>
      </c>
      <c r="G23" s="76">
        <v>0.33999999997242669</v>
      </c>
      <c r="H23" s="82" t="s">
        <v>128</v>
      </c>
      <c r="I23" s="83">
        <v>4.8000000000000001E-2</v>
      </c>
      <c r="J23" s="83">
        <v>4.7600000000735283E-2</v>
      </c>
      <c r="K23" s="76">
        <v>5169.5872050000007</v>
      </c>
      <c r="L23" s="78">
        <v>126.27812299999999</v>
      </c>
      <c r="M23" s="76">
        <v>6.5280576770000005</v>
      </c>
      <c r="N23" s="69"/>
      <c r="O23" s="77">
        <f t="shared" si="0"/>
        <v>1.1168058414355945E-4</v>
      </c>
      <c r="P23" s="77">
        <f>M23/'סכום נכסי הקרן'!$C$42</f>
        <v>8.5767681218399921E-5</v>
      </c>
    </row>
    <row r="24" spans="2:16">
      <c r="B24" s="75" t="s">
        <v>1425</v>
      </c>
      <c r="C24" s="69" t="s">
        <v>1426</v>
      </c>
      <c r="D24" s="69" t="s">
        <v>224</v>
      </c>
      <c r="E24" s="69"/>
      <c r="F24" s="95">
        <v>39873</v>
      </c>
      <c r="G24" s="76">
        <v>0.42000000000049942</v>
      </c>
      <c r="H24" s="82" t="s">
        <v>128</v>
      </c>
      <c r="I24" s="83">
        <v>4.8000000000000001E-2</v>
      </c>
      <c r="J24" s="83">
        <v>4.8099999999923426E-2</v>
      </c>
      <c r="K24" s="76">
        <v>190019.37994500005</v>
      </c>
      <c r="L24" s="78">
        <v>126.45051599999999</v>
      </c>
      <c r="M24" s="76">
        <v>240.28048706400006</v>
      </c>
      <c r="N24" s="69"/>
      <c r="O24" s="77">
        <f t="shared" si="0"/>
        <v>4.1106660635294055E-3</v>
      </c>
      <c r="P24" s="77">
        <f>M24/'סכום נכסי הקרן'!$C$42</f>
        <v>3.1568808422320288E-3</v>
      </c>
    </row>
    <row r="25" spans="2:16">
      <c r="B25" s="75" t="s">
        <v>1427</v>
      </c>
      <c r="C25" s="69" t="s">
        <v>1428</v>
      </c>
      <c r="D25" s="69" t="s">
        <v>224</v>
      </c>
      <c r="E25" s="69"/>
      <c r="F25" s="95">
        <v>39934</v>
      </c>
      <c r="G25" s="76">
        <v>0.56999999999875617</v>
      </c>
      <c r="H25" s="82" t="s">
        <v>128</v>
      </c>
      <c r="I25" s="83">
        <v>4.8000000000000001E-2</v>
      </c>
      <c r="J25" s="83">
        <v>4.8299999999952138E-2</v>
      </c>
      <c r="K25" s="76">
        <v>207358.85541000002</v>
      </c>
      <c r="L25" s="78">
        <v>127.956633</v>
      </c>
      <c r="M25" s="76">
        <v>265.32941006900006</v>
      </c>
      <c r="N25" s="69"/>
      <c r="O25" s="77">
        <f t="shared" si="0"/>
        <v>4.5391975642883019E-3</v>
      </c>
      <c r="P25" s="77">
        <f>M25/'סכום נכסי הקרן'!$C$42</f>
        <v>3.4859814950535255E-3</v>
      </c>
    </row>
    <row r="26" spans="2:16">
      <c r="B26" s="75" t="s">
        <v>1429</v>
      </c>
      <c r="C26" s="69" t="s">
        <v>1430</v>
      </c>
      <c r="D26" s="69" t="s">
        <v>224</v>
      </c>
      <c r="E26" s="69"/>
      <c r="F26" s="95">
        <v>40148</v>
      </c>
      <c r="G26" s="76">
        <v>1.140000000002416</v>
      </c>
      <c r="H26" s="82" t="s">
        <v>128</v>
      </c>
      <c r="I26" s="83">
        <v>4.8000000000000001E-2</v>
      </c>
      <c r="J26" s="83">
        <v>4.8300000000082194E-2</v>
      </c>
      <c r="K26" s="76">
        <v>276310.51314900001</v>
      </c>
      <c r="L26" s="78">
        <v>122.834204</v>
      </c>
      <c r="M26" s="76">
        <v>339.40381858700005</v>
      </c>
      <c r="N26" s="69"/>
      <c r="O26" s="77">
        <f t="shared" si="0"/>
        <v>5.8064463575282291E-3</v>
      </c>
      <c r="P26" s="77">
        <f>M26/'סכום נכסי הקרן'!$C$42</f>
        <v>4.4591944430023844E-3</v>
      </c>
    </row>
    <row r="27" spans="2:16">
      <c r="B27" s="75" t="s">
        <v>1431</v>
      </c>
      <c r="C27" s="69" t="s">
        <v>1432</v>
      </c>
      <c r="D27" s="69" t="s">
        <v>224</v>
      </c>
      <c r="E27" s="69"/>
      <c r="F27" s="95">
        <v>40269</v>
      </c>
      <c r="G27" s="76">
        <v>1.4399999999998976</v>
      </c>
      <c r="H27" s="82" t="s">
        <v>128</v>
      </c>
      <c r="I27" s="83">
        <v>4.8000000000000001E-2</v>
      </c>
      <c r="J27" s="83">
        <v>4.8500000000016641E-2</v>
      </c>
      <c r="K27" s="76">
        <v>313282.21523400006</v>
      </c>
      <c r="L27" s="78">
        <v>124.639751</v>
      </c>
      <c r="M27" s="76">
        <v>390.47417449100016</v>
      </c>
      <c r="N27" s="69"/>
      <c r="O27" s="77">
        <f t="shared" si="0"/>
        <v>6.6801468457872906E-3</v>
      </c>
      <c r="P27" s="77">
        <f>M27/'סכום נכסי הקרן'!$C$42</f>
        <v>5.1301728904381378E-3</v>
      </c>
    </row>
    <row r="28" spans="2:16">
      <c r="B28" s="75" t="s">
        <v>1433</v>
      </c>
      <c r="C28" s="69" t="s">
        <v>1434</v>
      </c>
      <c r="D28" s="69" t="s">
        <v>224</v>
      </c>
      <c r="E28" s="69"/>
      <c r="F28" s="95">
        <v>40391</v>
      </c>
      <c r="G28" s="76">
        <v>1.7700000000002356</v>
      </c>
      <c r="H28" s="82" t="s">
        <v>128</v>
      </c>
      <c r="I28" s="83">
        <v>4.8000000000000001E-2</v>
      </c>
      <c r="J28" s="83">
        <v>4.8400000000020406E-2</v>
      </c>
      <c r="K28" s="76">
        <v>211062.12799800004</v>
      </c>
      <c r="L28" s="78">
        <v>120.715659</v>
      </c>
      <c r="M28" s="76">
        <v>254.78503802200004</v>
      </c>
      <c r="N28" s="69"/>
      <c r="O28" s="77">
        <f t="shared" si="0"/>
        <v>4.3588067515991048E-3</v>
      </c>
      <c r="P28" s="77">
        <f>M28/'סכום נכסי הקרן'!$C$42</f>
        <v>3.3474462085836135E-3</v>
      </c>
    </row>
    <row r="29" spans="2:16">
      <c r="B29" s="75" t="s">
        <v>1435</v>
      </c>
      <c r="C29" s="69" t="s">
        <v>1436</v>
      </c>
      <c r="D29" s="69" t="s">
        <v>224</v>
      </c>
      <c r="E29" s="69"/>
      <c r="F29" s="95">
        <v>40452</v>
      </c>
      <c r="G29" s="76">
        <v>1.8899999999973525</v>
      </c>
      <c r="H29" s="82" t="s">
        <v>128</v>
      </c>
      <c r="I29" s="83">
        <v>4.8000000000000001E-2</v>
      </c>
      <c r="J29" s="83">
        <v>4.849999999995587E-2</v>
      </c>
      <c r="K29" s="76">
        <v>279778.40824200003</v>
      </c>
      <c r="L29" s="78">
        <v>121.478971</v>
      </c>
      <c r="M29" s="76">
        <v>339.87193191</v>
      </c>
      <c r="N29" s="69"/>
      <c r="O29" s="77">
        <f t="shared" si="0"/>
        <v>5.8144547379600092E-3</v>
      </c>
      <c r="P29" s="77">
        <f>M29/'סכום נכסי הקרן'!$C$42</f>
        <v>4.4653446635193692E-3</v>
      </c>
    </row>
    <row r="30" spans="2:16">
      <c r="B30" s="75" t="s">
        <v>1437</v>
      </c>
      <c r="C30" s="69" t="s">
        <v>1438</v>
      </c>
      <c r="D30" s="69" t="s">
        <v>224</v>
      </c>
      <c r="E30" s="69"/>
      <c r="F30" s="95">
        <v>40909</v>
      </c>
      <c r="G30" s="76">
        <v>3.0200000000022471</v>
      </c>
      <c r="H30" s="82" t="s">
        <v>128</v>
      </c>
      <c r="I30" s="83">
        <v>4.8000000000000001E-2</v>
      </c>
      <c r="J30" s="83">
        <v>4.8500000000025932E-2</v>
      </c>
      <c r="K30" s="76">
        <v>198960.237681</v>
      </c>
      <c r="L30" s="78">
        <v>116.314379</v>
      </c>
      <c r="M30" s="76">
        <v>231.41936542400001</v>
      </c>
      <c r="N30" s="69"/>
      <c r="O30" s="77">
        <f t="shared" si="0"/>
        <v>3.959071930957782E-3</v>
      </c>
      <c r="P30" s="77">
        <f>M30/'סכום נכסי הקרן'!$C$42</f>
        <v>3.0404606306375977E-3</v>
      </c>
    </row>
    <row r="31" spans="2:16">
      <c r="B31" s="75" t="s">
        <v>1439</v>
      </c>
      <c r="C31" s="69">
        <v>8790</v>
      </c>
      <c r="D31" s="69" t="s">
        <v>224</v>
      </c>
      <c r="E31" s="69"/>
      <c r="F31" s="95">
        <v>41030</v>
      </c>
      <c r="G31" s="76">
        <v>3.2699999999961409</v>
      </c>
      <c r="H31" s="82" t="s">
        <v>128</v>
      </c>
      <c r="I31" s="83">
        <v>4.8000000000000001E-2</v>
      </c>
      <c r="J31" s="83">
        <v>4.8599999999927805E-2</v>
      </c>
      <c r="K31" s="76">
        <v>275196.39300600009</v>
      </c>
      <c r="L31" s="78">
        <v>116.762669</v>
      </c>
      <c r="M31" s="76">
        <v>321.32665361200003</v>
      </c>
      <c r="N31" s="69"/>
      <c r="O31" s="77">
        <f t="shared" si="0"/>
        <v>5.4971861695889473E-3</v>
      </c>
      <c r="P31" s="77">
        <f>M31/'סכום נכסי הקרן'!$C$42</f>
        <v>4.2216909466146601E-3</v>
      </c>
    </row>
    <row r="32" spans="2:16">
      <c r="B32" s="75" t="s">
        <v>1440</v>
      </c>
      <c r="C32" s="69" t="s">
        <v>1441</v>
      </c>
      <c r="D32" s="69" t="s">
        <v>224</v>
      </c>
      <c r="E32" s="69"/>
      <c r="F32" s="95">
        <v>41091</v>
      </c>
      <c r="G32" s="76">
        <v>3.4400000000178865</v>
      </c>
      <c r="H32" s="82" t="s">
        <v>128</v>
      </c>
      <c r="I32" s="83">
        <v>4.8000000000000001E-2</v>
      </c>
      <c r="J32" s="83">
        <v>4.860000000020441E-2</v>
      </c>
      <c r="K32" s="76">
        <v>40891.173261000011</v>
      </c>
      <c r="L32" s="78">
        <v>114.85022499999999</v>
      </c>
      <c r="M32" s="76">
        <v>46.963604514000004</v>
      </c>
      <c r="N32" s="69"/>
      <c r="O32" s="77">
        <f t="shared" si="0"/>
        <v>8.0344308293871496E-4</v>
      </c>
      <c r="P32" s="77">
        <f>M32/'סכום נכסי הקרן'!$C$42</f>
        <v>6.1702265208459796E-4</v>
      </c>
    </row>
    <row r="33" spans="2:16">
      <c r="B33" s="75" t="s">
        <v>1442</v>
      </c>
      <c r="C33" s="69" t="s">
        <v>1443</v>
      </c>
      <c r="D33" s="69" t="s">
        <v>224</v>
      </c>
      <c r="E33" s="69"/>
      <c r="F33" s="95">
        <v>41122</v>
      </c>
      <c r="G33" s="76">
        <v>3.5200000000047771</v>
      </c>
      <c r="H33" s="82" t="s">
        <v>128</v>
      </c>
      <c r="I33" s="83">
        <v>4.8000000000000001E-2</v>
      </c>
      <c r="J33" s="83">
        <v>4.8500000000072978E-2</v>
      </c>
      <c r="K33" s="76">
        <v>131351.10343200003</v>
      </c>
      <c r="L33" s="78">
        <v>114.747176</v>
      </c>
      <c r="M33" s="76">
        <v>150.72168221400003</v>
      </c>
      <c r="N33" s="69"/>
      <c r="O33" s="77">
        <f t="shared" si="0"/>
        <v>2.5785136016897138E-3</v>
      </c>
      <c r="P33" s="77">
        <f>M33/'סכום נכסי הקרן'!$C$42</f>
        <v>1.9802290102884043E-3</v>
      </c>
    </row>
    <row r="34" spans="2:16">
      <c r="B34" s="75" t="s">
        <v>1444</v>
      </c>
      <c r="C34" s="69" t="s">
        <v>1445</v>
      </c>
      <c r="D34" s="69" t="s">
        <v>224</v>
      </c>
      <c r="E34" s="69"/>
      <c r="F34" s="95">
        <v>41154</v>
      </c>
      <c r="G34" s="76">
        <v>3.6100000000004973</v>
      </c>
      <c r="H34" s="82" t="s">
        <v>128</v>
      </c>
      <c r="I34" s="83">
        <v>4.8000000000000001E-2</v>
      </c>
      <c r="J34" s="83">
        <v>4.8500000000001903E-2</v>
      </c>
      <c r="K34" s="76">
        <v>229160.04205799999</v>
      </c>
      <c r="L34" s="78">
        <v>114.180622</v>
      </c>
      <c r="M34" s="76">
        <v>261.65636106700003</v>
      </c>
      <c r="N34" s="69"/>
      <c r="O34" s="77">
        <f t="shared" si="0"/>
        <v>4.4763598446436745E-3</v>
      </c>
      <c r="P34" s="77">
        <f>M34/'סכום נכסי הקרן'!$C$42</f>
        <v>3.4377238184994372E-3</v>
      </c>
    </row>
    <row r="35" spans="2:16">
      <c r="B35" s="75" t="s">
        <v>1446</v>
      </c>
      <c r="C35" s="69" t="s">
        <v>1447</v>
      </c>
      <c r="D35" s="69" t="s">
        <v>224</v>
      </c>
      <c r="E35" s="69"/>
      <c r="F35" s="95">
        <v>41184</v>
      </c>
      <c r="G35" s="76">
        <v>3.609999999997942</v>
      </c>
      <c r="H35" s="82" t="s">
        <v>128</v>
      </c>
      <c r="I35" s="83">
        <v>4.8000000000000001E-2</v>
      </c>
      <c r="J35" s="83">
        <v>4.850000000000506E-2</v>
      </c>
      <c r="K35" s="76">
        <v>257255.39727600003</v>
      </c>
      <c r="L35" s="78">
        <v>115.248625</v>
      </c>
      <c r="M35" s="76">
        <v>296.48330720100006</v>
      </c>
      <c r="N35" s="69"/>
      <c r="O35" s="77">
        <f t="shared" si="0"/>
        <v>5.0721716282749792E-3</v>
      </c>
      <c r="P35" s="77">
        <f>M35/'סכום נכסי הקרן'!$C$42</f>
        <v>3.8952912239400093E-3</v>
      </c>
    </row>
    <row r="36" spans="2:16">
      <c r="B36" s="75" t="s">
        <v>1448</v>
      </c>
      <c r="C36" s="69" t="s">
        <v>1449</v>
      </c>
      <c r="D36" s="69" t="s">
        <v>224</v>
      </c>
      <c r="E36" s="69"/>
      <c r="F36" s="95">
        <v>41214</v>
      </c>
      <c r="G36" s="76">
        <v>3.6899999999991326</v>
      </c>
      <c r="H36" s="82" t="s">
        <v>128</v>
      </c>
      <c r="I36" s="83">
        <v>4.8000000000000001E-2</v>
      </c>
      <c r="J36" s="83">
        <v>4.8499999999982314E-2</v>
      </c>
      <c r="K36" s="76">
        <v>270773.03963700007</v>
      </c>
      <c r="L36" s="78">
        <v>114.804287</v>
      </c>
      <c r="M36" s="76">
        <v>310.85905858299998</v>
      </c>
      <c r="N36" s="69"/>
      <c r="O36" s="77">
        <f t="shared" si="0"/>
        <v>5.3181088413453989E-3</v>
      </c>
      <c r="P36" s="77">
        <f>M36/'סכום נכסי הקרן'!$C$42</f>
        <v>4.0841643808286849E-3</v>
      </c>
    </row>
    <row r="37" spans="2:16">
      <c r="B37" s="75" t="s">
        <v>1450</v>
      </c>
      <c r="C37" s="69" t="s">
        <v>1451</v>
      </c>
      <c r="D37" s="69" t="s">
        <v>224</v>
      </c>
      <c r="E37" s="69"/>
      <c r="F37" s="95">
        <v>41245</v>
      </c>
      <c r="G37" s="76">
        <v>3.7700000000016054</v>
      </c>
      <c r="H37" s="82" t="s">
        <v>128</v>
      </c>
      <c r="I37" s="83">
        <v>4.8000000000000001E-2</v>
      </c>
      <c r="J37" s="83">
        <v>4.8500000000049386E-2</v>
      </c>
      <c r="K37" s="76">
        <v>282812.16262200003</v>
      </c>
      <c r="L37" s="78">
        <v>114.55219099999999</v>
      </c>
      <c r="M37" s="76">
        <v>323.96752942400008</v>
      </c>
      <c r="N37" s="69"/>
      <c r="O37" s="77">
        <f t="shared" si="0"/>
        <v>5.5423656958627256E-3</v>
      </c>
      <c r="P37" s="77">
        <f>M37/'סכום נכסי הקרן'!$C$42</f>
        <v>4.2563876061706913E-3</v>
      </c>
    </row>
    <row r="38" spans="2:16">
      <c r="B38" s="75" t="s">
        <v>1452</v>
      </c>
      <c r="C38" s="69" t="s">
        <v>1453</v>
      </c>
      <c r="D38" s="69" t="s">
        <v>224</v>
      </c>
      <c r="E38" s="69"/>
      <c r="F38" s="95">
        <v>41275</v>
      </c>
      <c r="G38" s="76">
        <v>3.8600000000037142</v>
      </c>
      <c r="H38" s="82" t="s">
        <v>128</v>
      </c>
      <c r="I38" s="83">
        <v>4.8000000000000001E-2</v>
      </c>
      <c r="J38" s="83">
        <v>4.8500000000048796E-2</v>
      </c>
      <c r="K38" s="76">
        <v>277044.54222599999</v>
      </c>
      <c r="L38" s="78">
        <v>114.645945</v>
      </c>
      <c r="M38" s="76">
        <v>317.62033293700011</v>
      </c>
      <c r="N38" s="69"/>
      <c r="O38" s="77">
        <f t="shared" si="0"/>
        <v>5.4337792454335889E-3</v>
      </c>
      <c r="P38" s="77">
        <f>M38/'סכום נכסי הקרן'!$C$42</f>
        <v>4.1729961363242219E-3</v>
      </c>
    </row>
    <row r="39" spans="2:16">
      <c r="B39" s="75" t="s">
        <v>1454</v>
      </c>
      <c r="C39" s="69" t="s">
        <v>1455</v>
      </c>
      <c r="D39" s="69" t="s">
        <v>224</v>
      </c>
      <c r="E39" s="69"/>
      <c r="F39" s="95">
        <v>41306</v>
      </c>
      <c r="G39" s="76">
        <v>3.9399999999954667</v>
      </c>
      <c r="H39" s="82" t="s">
        <v>128</v>
      </c>
      <c r="I39" s="83">
        <v>4.8000000000000001E-2</v>
      </c>
      <c r="J39" s="83">
        <v>4.8499999999954121E-2</v>
      </c>
      <c r="K39" s="76">
        <v>325126.06207500008</v>
      </c>
      <c r="L39" s="78">
        <v>113.978167</v>
      </c>
      <c r="M39" s="76">
        <v>370.5727260220001</v>
      </c>
      <c r="N39" s="69"/>
      <c r="O39" s="77">
        <f t="shared" si="0"/>
        <v>6.3396772144983888E-3</v>
      </c>
      <c r="P39" s="77">
        <f>M39/'סכום נכסי הקרן'!$C$42</f>
        <v>4.868701381985102E-3</v>
      </c>
    </row>
    <row r="40" spans="2:16">
      <c r="B40" s="75" t="s">
        <v>1456</v>
      </c>
      <c r="C40" s="69" t="s">
        <v>1457</v>
      </c>
      <c r="D40" s="69" t="s">
        <v>224</v>
      </c>
      <c r="E40" s="69"/>
      <c r="F40" s="95">
        <v>41334</v>
      </c>
      <c r="G40" s="76">
        <v>4.020000000001728</v>
      </c>
      <c r="H40" s="82" t="s">
        <v>128</v>
      </c>
      <c r="I40" s="83">
        <v>4.8000000000000001E-2</v>
      </c>
      <c r="J40" s="83">
        <v>4.85000000000144E-2</v>
      </c>
      <c r="K40" s="76">
        <v>244283.48199600005</v>
      </c>
      <c r="L40" s="78">
        <v>113.72683600000001</v>
      </c>
      <c r="M40" s="76">
        <v>277.81587387600007</v>
      </c>
      <c r="N40" s="69"/>
      <c r="O40" s="77">
        <f t="shared" si="0"/>
        <v>4.7528132583968784E-3</v>
      </c>
      <c r="P40" s="77">
        <f>M40/'סכום נכסי הקרן'!$C$42</f>
        <v>3.6500325957533617E-3</v>
      </c>
    </row>
    <row r="41" spans="2:16">
      <c r="B41" s="75" t="s">
        <v>1458</v>
      </c>
      <c r="C41" s="69" t="s">
        <v>1459</v>
      </c>
      <c r="D41" s="69" t="s">
        <v>224</v>
      </c>
      <c r="E41" s="69"/>
      <c r="F41" s="95">
        <v>41366</v>
      </c>
      <c r="G41" s="76">
        <v>4.0099999999982687</v>
      </c>
      <c r="H41" s="82" t="s">
        <v>128</v>
      </c>
      <c r="I41" s="83">
        <v>4.8000000000000001E-2</v>
      </c>
      <c r="J41" s="83">
        <v>4.8499999999979643E-2</v>
      </c>
      <c r="K41" s="76">
        <v>338554.78404900007</v>
      </c>
      <c r="L41" s="78">
        <v>115.99018</v>
      </c>
      <c r="M41" s="76">
        <v>392.69030186800001</v>
      </c>
      <c r="N41" s="69"/>
      <c r="O41" s="77">
        <f t="shared" si="0"/>
        <v>6.7180598686565392E-3</v>
      </c>
      <c r="P41" s="77">
        <f>M41/'סכום נכסי הקרן'!$C$42</f>
        <v>5.1592890710563891E-3</v>
      </c>
    </row>
    <row r="42" spans="2:16">
      <c r="B42" s="75" t="s">
        <v>1460</v>
      </c>
      <c r="C42" s="69">
        <v>2704</v>
      </c>
      <c r="D42" s="69" t="s">
        <v>224</v>
      </c>
      <c r="E42" s="69"/>
      <c r="F42" s="95">
        <v>41395</v>
      </c>
      <c r="G42" s="76">
        <v>4.0899999999948387</v>
      </c>
      <c r="H42" s="82" t="s">
        <v>128</v>
      </c>
      <c r="I42" s="83">
        <v>4.8000000000000001E-2</v>
      </c>
      <c r="J42" s="83">
        <v>4.8499999999973821E-2</v>
      </c>
      <c r="K42" s="76">
        <v>231827.65366800007</v>
      </c>
      <c r="L42" s="78">
        <v>115.308914</v>
      </c>
      <c r="M42" s="76">
        <v>267.31794988199999</v>
      </c>
      <c r="N42" s="69"/>
      <c r="O42" s="77">
        <f t="shared" si="0"/>
        <v>4.5732170688479821E-3</v>
      </c>
      <c r="P42" s="77">
        <f>M42/'סכום נכסי הקרן'!$C$42</f>
        <v>3.5121075584570974E-3</v>
      </c>
    </row>
    <row r="43" spans="2:16">
      <c r="B43" s="75" t="s">
        <v>1461</v>
      </c>
      <c r="C43" s="69" t="s">
        <v>1462</v>
      </c>
      <c r="D43" s="69" t="s">
        <v>224</v>
      </c>
      <c r="E43" s="69"/>
      <c r="F43" s="95">
        <v>41427</v>
      </c>
      <c r="G43" s="76">
        <v>4.1800000000028996</v>
      </c>
      <c r="H43" s="82" t="s">
        <v>128</v>
      </c>
      <c r="I43" s="83">
        <v>4.8000000000000001E-2</v>
      </c>
      <c r="J43" s="83">
        <v>4.8500000000026716E-2</v>
      </c>
      <c r="K43" s="76">
        <v>458306.13582000008</v>
      </c>
      <c r="L43" s="78">
        <v>114.392796</v>
      </c>
      <c r="M43" s="76">
        <v>524.269202436</v>
      </c>
      <c r="N43" s="69"/>
      <c r="O43" s="77">
        <f t="shared" si="0"/>
        <v>8.9690829452716697E-3</v>
      </c>
      <c r="P43" s="77">
        <f>M43/'סכום נכסי הקרן'!$C$42</f>
        <v>6.8880141769549538E-3</v>
      </c>
    </row>
    <row r="44" spans="2:16">
      <c r="B44" s="75" t="s">
        <v>1463</v>
      </c>
      <c r="C44" s="69">
        <v>8805</v>
      </c>
      <c r="D44" s="69" t="s">
        <v>224</v>
      </c>
      <c r="E44" s="69"/>
      <c r="F44" s="95">
        <v>41487</v>
      </c>
      <c r="G44" s="76">
        <v>4.3399999999990424</v>
      </c>
      <c r="H44" s="82" t="s">
        <v>128</v>
      </c>
      <c r="I44" s="83">
        <v>4.8000000000000001E-2</v>
      </c>
      <c r="J44" s="83">
        <v>4.8499999999994478E-2</v>
      </c>
      <c r="K44" s="76">
        <v>241568.79488700003</v>
      </c>
      <c r="L44" s="78">
        <v>112.49448599999999</v>
      </c>
      <c r="M44" s="76">
        <v>271.75157393900008</v>
      </c>
      <c r="N44" s="69"/>
      <c r="O44" s="77">
        <f t="shared" si="0"/>
        <v>4.6490665403229733E-3</v>
      </c>
      <c r="P44" s="77">
        <f>M44/'סכום נכסי הקרן'!$C$42</f>
        <v>3.570357910028403E-3</v>
      </c>
    </row>
    <row r="45" spans="2:16">
      <c r="B45" s="75" t="s">
        <v>1464</v>
      </c>
      <c r="C45" s="69" t="s">
        <v>1465</v>
      </c>
      <c r="D45" s="69" t="s">
        <v>224</v>
      </c>
      <c r="E45" s="69"/>
      <c r="F45" s="95">
        <v>41518</v>
      </c>
      <c r="G45" s="76">
        <v>4.4299999999959043</v>
      </c>
      <c r="H45" s="82" t="s">
        <v>128</v>
      </c>
      <c r="I45" s="83">
        <v>4.8000000000000001E-2</v>
      </c>
      <c r="J45" s="83">
        <v>4.8500000000204796E-2</v>
      </c>
      <c r="K45" s="76">
        <v>26224.540017000003</v>
      </c>
      <c r="L45" s="78">
        <v>111.72451100000001</v>
      </c>
      <c r="M45" s="76">
        <v>29.299239184000001</v>
      </c>
      <c r="N45" s="69"/>
      <c r="O45" s="77">
        <f t="shared" si="0"/>
        <v>5.01244981115841E-4</v>
      </c>
      <c r="P45" s="77">
        <f>M45/'סכום נכסי הקרן'!$C$42</f>
        <v>3.8494264766205185E-4</v>
      </c>
    </row>
    <row r="46" spans="2:16">
      <c r="B46" s="75" t="s">
        <v>1466</v>
      </c>
      <c r="C46" s="69" t="s">
        <v>1467</v>
      </c>
      <c r="D46" s="69" t="s">
        <v>224</v>
      </c>
      <c r="E46" s="69"/>
      <c r="F46" s="95">
        <v>41548</v>
      </c>
      <c r="G46" s="76">
        <v>4.4099999999980168</v>
      </c>
      <c r="H46" s="82" t="s">
        <v>128</v>
      </c>
      <c r="I46" s="83">
        <v>4.8000000000000001E-2</v>
      </c>
      <c r="J46" s="83">
        <v>4.8499999999976673E-2</v>
      </c>
      <c r="K46" s="76">
        <v>603124.31904000009</v>
      </c>
      <c r="L46" s="78">
        <v>113.724965</v>
      </c>
      <c r="M46" s="76">
        <v>685.90291939600013</v>
      </c>
      <c r="N46" s="69"/>
      <c r="O46" s="77">
        <f t="shared" si="0"/>
        <v>1.1734277252758725E-2</v>
      </c>
      <c r="P46" s="77">
        <f>M46/'סכום נכסי הקרן'!$C$42</f>
        <v>9.0116089422421913E-3</v>
      </c>
    </row>
    <row r="47" spans="2:16">
      <c r="B47" s="75" t="s">
        <v>1468</v>
      </c>
      <c r="C47" s="69" t="s">
        <v>1469</v>
      </c>
      <c r="D47" s="69" t="s">
        <v>224</v>
      </c>
      <c r="E47" s="69"/>
      <c r="F47" s="95">
        <v>41579</v>
      </c>
      <c r="G47" s="76">
        <v>4.4899999999993048</v>
      </c>
      <c r="H47" s="82" t="s">
        <v>128</v>
      </c>
      <c r="I47" s="83">
        <v>4.8000000000000001E-2</v>
      </c>
      <c r="J47" s="83">
        <v>4.8499999999990509E-2</v>
      </c>
      <c r="K47" s="76">
        <v>418508.16025800002</v>
      </c>
      <c r="L47" s="78">
        <v>113.27663200000001</v>
      </c>
      <c r="M47" s="76">
        <v>474.07194721700006</v>
      </c>
      <c r="N47" s="69"/>
      <c r="O47" s="77">
        <f t="shared" si="0"/>
        <v>8.1103192727304766E-3</v>
      </c>
      <c r="P47" s="77">
        <f>M47/'סכום נכסי הקרן'!$C$42</f>
        <v>6.2285068017627091E-3</v>
      </c>
    </row>
    <row r="48" spans="2:16">
      <c r="B48" s="75" t="s">
        <v>1470</v>
      </c>
      <c r="C48" s="69" t="s">
        <v>1471</v>
      </c>
      <c r="D48" s="69" t="s">
        <v>224</v>
      </c>
      <c r="E48" s="69"/>
      <c r="F48" s="95">
        <v>41609</v>
      </c>
      <c r="G48" s="76">
        <v>4.5700000000017074</v>
      </c>
      <c r="H48" s="82" t="s">
        <v>128</v>
      </c>
      <c r="I48" s="83">
        <v>4.8000000000000001E-2</v>
      </c>
      <c r="J48" s="83">
        <v>4.8500000000019708E-2</v>
      </c>
      <c r="K48" s="76">
        <v>405923.31019200006</v>
      </c>
      <c r="L48" s="78">
        <v>112.507336</v>
      </c>
      <c r="M48" s="76">
        <v>456.69350134600006</v>
      </c>
      <c r="N48" s="69"/>
      <c r="O48" s="77">
        <f t="shared" si="0"/>
        <v>7.8130126185294024E-3</v>
      </c>
      <c r="P48" s="77">
        <f>M48/'סכום נכסי הקרן'!$C$42</f>
        <v>6.0001832973937781E-3</v>
      </c>
    </row>
    <row r="49" spans="2:16">
      <c r="B49" s="75" t="s">
        <v>1472</v>
      </c>
      <c r="C49" s="69" t="s">
        <v>1473</v>
      </c>
      <c r="D49" s="69" t="s">
        <v>224</v>
      </c>
      <c r="E49" s="69"/>
      <c r="F49" s="95">
        <v>41672</v>
      </c>
      <c r="G49" s="76">
        <v>4.73999999999163</v>
      </c>
      <c r="H49" s="82" t="s">
        <v>128</v>
      </c>
      <c r="I49" s="83">
        <v>4.8000000000000001E-2</v>
      </c>
      <c r="J49" s="83">
        <v>4.8499999999897153E-2</v>
      </c>
      <c r="K49" s="76">
        <v>125949.62580600001</v>
      </c>
      <c r="L49" s="78">
        <v>111.9455</v>
      </c>
      <c r="M49" s="76">
        <v>140.99493835700002</v>
      </c>
      <c r="N49" s="69"/>
      <c r="O49" s="77">
        <f t="shared" si="0"/>
        <v>2.4121105933964803E-3</v>
      </c>
      <c r="P49" s="77">
        <f>M49/'סכום נכסי הקרן'!$C$42</f>
        <v>1.8524359809223426E-3</v>
      </c>
    </row>
    <row r="50" spans="2:16">
      <c r="B50" s="75" t="s">
        <v>1474</v>
      </c>
      <c r="C50" s="69" t="s">
        <v>1475</v>
      </c>
      <c r="D50" s="69" t="s">
        <v>224</v>
      </c>
      <c r="E50" s="69"/>
      <c r="F50" s="95">
        <v>41700</v>
      </c>
      <c r="G50" s="76">
        <v>4.8200000000027776</v>
      </c>
      <c r="H50" s="82" t="s">
        <v>128</v>
      </c>
      <c r="I50" s="83">
        <v>4.8000000000000001E-2</v>
      </c>
      <c r="J50" s="83">
        <v>4.8500000000028597E-2</v>
      </c>
      <c r="K50" s="76">
        <v>545613.75109500007</v>
      </c>
      <c r="L50" s="78">
        <v>112.16221</v>
      </c>
      <c r="M50" s="76">
        <v>611.97244346500008</v>
      </c>
      <c r="N50" s="69"/>
      <c r="O50" s="77">
        <f t="shared" si="0"/>
        <v>1.0469490826763204E-2</v>
      </c>
      <c r="P50" s="77">
        <f>M50/'סכום נכסי הקרן'!$C$42</f>
        <v>8.0402870260288892E-3</v>
      </c>
    </row>
    <row r="51" spans="2:16">
      <c r="B51" s="75" t="s">
        <v>1476</v>
      </c>
      <c r="C51" s="69" t="s">
        <v>1477</v>
      </c>
      <c r="D51" s="69" t="s">
        <v>224</v>
      </c>
      <c r="E51" s="69"/>
      <c r="F51" s="95">
        <v>41730</v>
      </c>
      <c r="G51" s="76">
        <v>4.790000000001851</v>
      </c>
      <c r="H51" s="82" t="s">
        <v>128</v>
      </c>
      <c r="I51" s="83">
        <v>4.8000000000000001E-2</v>
      </c>
      <c r="J51" s="83">
        <v>4.8500000000001382E-2</v>
      </c>
      <c r="K51" s="76">
        <v>315927.16086300008</v>
      </c>
      <c r="L51" s="78">
        <v>114.63317600000001</v>
      </c>
      <c r="M51" s="76">
        <v>362.15733872700008</v>
      </c>
      <c r="N51" s="69"/>
      <c r="O51" s="77">
        <f t="shared" si="0"/>
        <v>6.1957086076934627E-3</v>
      </c>
      <c r="P51" s="77">
        <f>M51/'סכום נכסי הקרן'!$C$42</f>
        <v>4.7581373688346199E-3</v>
      </c>
    </row>
    <row r="52" spans="2:16">
      <c r="B52" s="75" t="s">
        <v>1478</v>
      </c>
      <c r="C52" s="69" t="s">
        <v>1479</v>
      </c>
      <c r="D52" s="69" t="s">
        <v>224</v>
      </c>
      <c r="E52" s="69"/>
      <c r="F52" s="95">
        <v>41760</v>
      </c>
      <c r="G52" s="76">
        <v>4.8699999999908412</v>
      </c>
      <c r="H52" s="82" t="s">
        <v>128</v>
      </c>
      <c r="I52" s="83">
        <v>4.8000000000000001E-2</v>
      </c>
      <c r="J52" s="83">
        <v>4.8599999999895532E-2</v>
      </c>
      <c r="K52" s="76">
        <v>116091.66760800002</v>
      </c>
      <c r="L52" s="78">
        <v>113.79331999999999</v>
      </c>
      <c r="M52" s="76">
        <v>132.10456318300001</v>
      </c>
      <c r="N52" s="69"/>
      <c r="O52" s="77">
        <f t="shared" si="0"/>
        <v>2.2600159977580413E-3</v>
      </c>
      <c r="P52" s="77">
        <f>M52/'סכום נכסי הקרן'!$C$42</f>
        <v>1.7356314271693765E-3</v>
      </c>
    </row>
    <row r="53" spans="2:16">
      <c r="B53" s="75" t="s">
        <v>1480</v>
      </c>
      <c r="C53" s="69" t="s">
        <v>1481</v>
      </c>
      <c r="D53" s="69" t="s">
        <v>224</v>
      </c>
      <c r="E53" s="69"/>
      <c r="F53" s="95">
        <v>41791</v>
      </c>
      <c r="G53" s="76">
        <v>4.9599999999985567</v>
      </c>
      <c r="H53" s="82" t="s">
        <v>128</v>
      </c>
      <c r="I53" s="83">
        <v>4.8000000000000001E-2</v>
      </c>
      <c r="J53" s="83">
        <v>4.8499999999979108E-2</v>
      </c>
      <c r="K53" s="76">
        <v>464826.96420000005</v>
      </c>
      <c r="L53" s="78">
        <v>113.273286</v>
      </c>
      <c r="M53" s="76">
        <v>526.52477510600011</v>
      </c>
      <c r="N53" s="69"/>
      <c r="O53" s="77">
        <f t="shared" si="0"/>
        <v>9.007670789593478E-3</v>
      </c>
      <c r="P53" s="77">
        <f>M53/'סכום נכסי הקרן'!$C$42</f>
        <v>6.9176486022767599E-3</v>
      </c>
    </row>
    <row r="54" spans="2:16">
      <c r="B54" s="75" t="s">
        <v>1482</v>
      </c>
      <c r="C54" s="69" t="s">
        <v>1483</v>
      </c>
      <c r="D54" s="69" t="s">
        <v>224</v>
      </c>
      <c r="E54" s="69"/>
      <c r="F54" s="95">
        <v>41821</v>
      </c>
      <c r="G54" s="76">
        <v>5.0399999999997664</v>
      </c>
      <c r="H54" s="82" t="s">
        <v>128</v>
      </c>
      <c r="I54" s="83">
        <v>4.8000000000000001E-2</v>
      </c>
      <c r="J54" s="83">
        <v>4.8599999999978903E-2</v>
      </c>
      <c r="K54" s="76">
        <v>302543.77085100004</v>
      </c>
      <c r="L54" s="78">
        <v>112.711184</v>
      </c>
      <c r="M54" s="76">
        <v>341.000666502</v>
      </c>
      <c r="N54" s="69"/>
      <c r="O54" s="77">
        <f t="shared" si="0"/>
        <v>5.8337648826944435E-3</v>
      </c>
      <c r="P54" s="77">
        <f>M54/'סכום נכסי הקרן'!$C$42</f>
        <v>4.4801743346798923E-3</v>
      </c>
    </row>
    <row r="55" spans="2:16">
      <c r="B55" s="75" t="s">
        <v>1484</v>
      </c>
      <c r="C55" s="69" t="s">
        <v>1485</v>
      </c>
      <c r="D55" s="69" t="s">
        <v>224</v>
      </c>
      <c r="E55" s="69"/>
      <c r="F55" s="95">
        <v>41852</v>
      </c>
      <c r="G55" s="76">
        <v>5.1300000000011243</v>
      </c>
      <c r="H55" s="82" t="s">
        <v>128</v>
      </c>
      <c r="I55" s="83">
        <v>4.8000000000000001E-2</v>
      </c>
      <c r="J55" s="83">
        <v>4.8500000000024072E-2</v>
      </c>
      <c r="K55" s="76">
        <v>222635.72660400002</v>
      </c>
      <c r="L55" s="78">
        <v>111.94590100000001</v>
      </c>
      <c r="M55" s="76">
        <v>249.23157064400002</v>
      </c>
      <c r="N55" s="69"/>
      <c r="O55" s="77">
        <f t="shared" si="0"/>
        <v>4.2637992453109152E-3</v>
      </c>
      <c r="P55" s="77">
        <f>M55/'סכום נכסי הקרן'!$C$42</f>
        <v>3.2744830021751831E-3</v>
      </c>
    </row>
    <row r="56" spans="2:16">
      <c r="B56" s="75" t="s">
        <v>1486</v>
      </c>
      <c r="C56" s="69" t="s">
        <v>1487</v>
      </c>
      <c r="D56" s="69" t="s">
        <v>224</v>
      </c>
      <c r="E56" s="69"/>
      <c r="F56" s="95">
        <v>41883</v>
      </c>
      <c r="G56" s="76">
        <v>5.2099999999988853</v>
      </c>
      <c r="H56" s="82" t="s">
        <v>128</v>
      </c>
      <c r="I56" s="83">
        <v>4.8000000000000001E-2</v>
      </c>
      <c r="J56" s="83">
        <v>4.8499999999993805E-2</v>
      </c>
      <c r="K56" s="76">
        <v>362427.29265300004</v>
      </c>
      <c r="L56" s="78">
        <v>111.396208</v>
      </c>
      <c r="M56" s="76">
        <v>403.73026194500011</v>
      </c>
      <c r="N56" s="69"/>
      <c r="O56" s="77">
        <f t="shared" si="0"/>
        <v>6.906929093060751E-3</v>
      </c>
      <c r="P56" s="77">
        <f>M56/'סכום נכסי הקרן'!$C$42</f>
        <v>5.3043355494115166E-3</v>
      </c>
    </row>
    <row r="57" spans="2:16">
      <c r="B57" s="75" t="s">
        <v>1488</v>
      </c>
      <c r="C57" s="69" t="s">
        <v>1489</v>
      </c>
      <c r="D57" s="69" t="s">
        <v>224</v>
      </c>
      <c r="E57" s="69"/>
      <c r="F57" s="95">
        <v>41913</v>
      </c>
      <c r="G57" s="76">
        <v>5.1699999999977129</v>
      </c>
      <c r="H57" s="82" t="s">
        <v>128</v>
      </c>
      <c r="I57" s="83">
        <v>4.8000000000000001E-2</v>
      </c>
      <c r="J57" s="83">
        <v>4.8499999999997205E-2</v>
      </c>
      <c r="K57" s="76">
        <v>315196.61886000005</v>
      </c>
      <c r="L57" s="78">
        <v>113.735879</v>
      </c>
      <c r="M57" s="76">
        <v>358.49164354600009</v>
      </c>
      <c r="N57" s="69"/>
      <c r="O57" s="77">
        <f t="shared" si="0"/>
        <v>6.1329966956114538E-3</v>
      </c>
      <c r="P57" s="77">
        <f>M57/'סכום נכסי הקרן'!$C$42</f>
        <v>4.7099763091007982E-3</v>
      </c>
    </row>
    <row r="58" spans="2:16">
      <c r="B58" s="75" t="s">
        <v>1490</v>
      </c>
      <c r="C58" s="69" t="s">
        <v>1491</v>
      </c>
      <c r="D58" s="69" t="s">
        <v>224</v>
      </c>
      <c r="E58" s="69"/>
      <c r="F58" s="95">
        <v>41945</v>
      </c>
      <c r="G58" s="76">
        <v>5.2499999999870104</v>
      </c>
      <c r="H58" s="82" t="s">
        <v>128</v>
      </c>
      <c r="I58" s="83">
        <v>4.8000000000000001E-2</v>
      </c>
      <c r="J58" s="83">
        <v>4.8499999999880493E-2</v>
      </c>
      <c r="K58" s="76">
        <v>169403.79845700003</v>
      </c>
      <c r="L58" s="78">
        <v>113.602268</v>
      </c>
      <c r="M58" s="76">
        <v>192.44655647800002</v>
      </c>
      <c r="N58" s="69"/>
      <c r="O58" s="77">
        <f t="shared" si="0"/>
        <v>3.2923336323456851E-3</v>
      </c>
      <c r="P58" s="77">
        <f>M58/'סכום נכסי הקרן'!$C$42</f>
        <v>2.5284235716448466E-3</v>
      </c>
    </row>
    <row r="59" spans="2:16">
      <c r="B59" s="75" t="s">
        <v>1492</v>
      </c>
      <c r="C59" s="69" t="s">
        <v>1493</v>
      </c>
      <c r="D59" s="69" t="s">
        <v>224</v>
      </c>
      <c r="E59" s="69"/>
      <c r="F59" s="95">
        <v>41974</v>
      </c>
      <c r="G59" s="76">
        <v>5.3299999999971126</v>
      </c>
      <c r="H59" s="82" t="s">
        <v>128</v>
      </c>
      <c r="I59" s="83">
        <v>4.8000000000000001E-2</v>
      </c>
      <c r="J59" s="83">
        <v>4.8499999999982245E-2</v>
      </c>
      <c r="K59" s="76">
        <v>573805.00084800017</v>
      </c>
      <c r="L59" s="78">
        <v>112.837969</v>
      </c>
      <c r="M59" s="76">
        <v>647.4699076390001</v>
      </c>
      <c r="N59" s="69"/>
      <c r="O59" s="77">
        <f t="shared" si="0"/>
        <v>1.1076773686492661E-2</v>
      </c>
      <c r="P59" s="77">
        <f>M59/'סכום נכסי הקרן'!$C$42</f>
        <v>8.5066639090126094E-3</v>
      </c>
    </row>
    <row r="60" spans="2:16">
      <c r="B60" s="75" t="s">
        <v>1494</v>
      </c>
      <c r="C60" s="69" t="s">
        <v>1495</v>
      </c>
      <c r="D60" s="69" t="s">
        <v>224</v>
      </c>
      <c r="E60" s="69"/>
      <c r="F60" s="95">
        <v>42005</v>
      </c>
      <c r="G60" s="76">
        <v>5.4200000000003614</v>
      </c>
      <c r="H60" s="82" t="s">
        <v>128</v>
      </c>
      <c r="I60" s="83">
        <v>4.8000000000000001E-2</v>
      </c>
      <c r="J60" s="83">
        <v>4.8499999999882533E-2</v>
      </c>
      <c r="K60" s="76">
        <v>49138.103271</v>
      </c>
      <c r="L60" s="78">
        <v>112.611615</v>
      </c>
      <c r="M60" s="76">
        <v>55.335211769000018</v>
      </c>
      <c r="N60" s="69"/>
      <c r="O60" s="77">
        <f t="shared" si="0"/>
        <v>9.4666271038669426E-4</v>
      </c>
      <c r="P60" s="77">
        <f>M60/'סכום נכסי הקרן'!$C$42</f>
        <v>7.2701146925792468E-4</v>
      </c>
    </row>
    <row r="61" spans="2:16">
      <c r="B61" s="75" t="s">
        <v>1496</v>
      </c>
      <c r="C61" s="69" t="s">
        <v>1497</v>
      </c>
      <c r="D61" s="69" t="s">
        <v>224</v>
      </c>
      <c r="E61" s="69"/>
      <c r="F61" s="95">
        <v>42036</v>
      </c>
      <c r="G61" s="76">
        <v>5.4999999999947313</v>
      </c>
      <c r="H61" s="82" t="s">
        <v>128</v>
      </c>
      <c r="I61" s="83">
        <v>4.8000000000000001E-2</v>
      </c>
      <c r="J61" s="83">
        <v>4.8599999999950481E-2</v>
      </c>
      <c r="K61" s="76">
        <v>338572.21941899997</v>
      </c>
      <c r="L61" s="78">
        <v>112.10796999999999</v>
      </c>
      <c r="M61" s="76">
        <v>379.56644155800007</v>
      </c>
      <c r="N61" s="69"/>
      <c r="O61" s="77">
        <f t="shared" si="0"/>
        <v>6.4935397344666667E-3</v>
      </c>
      <c r="P61" s="77">
        <f>M61/'סכום נכסי הקרן'!$C$42</f>
        <v>4.9868636540156249E-3</v>
      </c>
    </row>
    <row r="62" spans="2:16">
      <c r="B62" s="75" t="s">
        <v>1498</v>
      </c>
      <c r="C62" s="69" t="s">
        <v>1499</v>
      </c>
      <c r="D62" s="69" t="s">
        <v>224</v>
      </c>
      <c r="E62" s="69"/>
      <c r="F62" s="95">
        <v>42064</v>
      </c>
      <c r="G62" s="76">
        <v>5.5800000000018182</v>
      </c>
      <c r="H62" s="82" t="s">
        <v>128</v>
      </c>
      <c r="I62" s="83">
        <v>4.8000000000000001E-2</v>
      </c>
      <c r="J62" s="83">
        <v>4.8600000000013112E-2</v>
      </c>
      <c r="K62" s="76">
        <v>839389.27437300014</v>
      </c>
      <c r="L62" s="78">
        <v>112.708994</v>
      </c>
      <c r="M62" s="76">
        <v>946.06720916600011</v>
      </c>
      <c r="N62" s="69"/>
      <c r="O62" s="77">
        <f t="shared" si="0"/>
        <v>1.6185111067719804E-2</v>
      </c>
      <c r="P62" s="77">
        <f>M62/'סכום נכסי הקרן'!$C$42</f>
        <v>1.2429729457326111E-2</v>
      </c>
    </row>
    <row r="63" spans="2:16">
      <c r="B63" s="75" t="s">
        <v>1500</v>
      </c>
      <c r="C63" s="69" t="s">
        <v>1501</v>
      </c>
      <c r="D63" s="69" t="s">
        <v>224</v>
      </c>
      <c r="E63" s="69"/>
      <c r="F63" s="95">
        <v>42095</v>
      </c>
      <c r="G63" s="76">
        <v>5.5400000000043033</v>
      </c>
      <c r="H63" s="82" t="s">
        <v>128</v>
      </c>
      <c r="I63" s="83">
        <v>4.8000000000000001E-2</v>
      </c>
      <c r="J63" s="83">
        <v>4.8500000000047346E-2</v>
      </c>
      <c r="K63" s="76">
        <v>501641.74795500009</v>
      </c>
      <c r="L63" s="78">
        <v>115.80719999999999</v>
      </c>
      <c r="M63" s="76">
        <v>580.93726092500003</v>
      </c>
      <c r="N63" s="69"/>
      <c r="O63" s="77">
        <f t="shared" si="0"/>
        <v>9.9385477060734331E-3</v>
      </c>
      <c r="P63" s="77">
        <f>M63/'סכום נכסי הקרן'!$C$42</f>
        <v>7.6325370069039323E-3</v>
      </c>
    </row>
    <row r="64" spans="2:16">
      <c r="B64" s="75" t="s">
        <v>1502</v>
      </c>
      <c r="C64" s="69" t="s">
        <v>1503</v>
      </c>
      <c r="D64" s="69" t="s">
        <v>224</v>
      </c>
      <c r="E64" s="69"/>
      <c r="F64" s="95">
        <v>42125</v>
      </c>
      <c r="G64" s="76">
        <v>5.6200000000034285</v>
      </c>
      <c r="H64" s="82" t="s">
        <v>128</v>
      </c>
      <c r="I64" s="83">
        <v>4.8000000000000001E-2</v>
      </c>
      <c r="J64" s="83">
        <v>4.8500000000025523E-2</v>
      </c>
      <c r="K64" s="76">
        <v>476953.26403500006</v>
      </c>
      <c r="L64" s="78">
        <v>115.000742</v>
      </c>
      <c r="M64" s="76">
        <v>548.49979277600005</v>
      </c>
      <c r="N64" s="69"/>
      <c r="O64" s="77">
        <f t="shared" si="0"/>
        <v>9.3836145896302545E-3</v>
      </c>
      <c r="P64" s="77">
        <f>M64/'סכום נכסי הקרן'!$C$42</f>
        <v>7.206363317057804E-3</v>
      </c>
    </row>
    <row r="65" spans="2:16">
      <c r="B65" s="75" t="s">
        <v>1504</v>
      </c>
      <c r="C65" s="69" t="s">
        <v>1505</v>
      </c>
      <c r="D65" s="69" t="s">
        <v>224</v>
      </c>
      <c r="E65" s="69"/>
      <c r="F65" s="95">
        <v>42156</v>
      </c>
      <c r="G65" s="76">
        <v>5.6999999999887425</v>
      </c>
      <c r="H65" s="82" t="s">
        <v>128</v>
      </c>
      <c r="I65" s="83">
        <v>4.8000000000000001E-2</v>
      </c>
      <c r="J65" s="83">
        <v>4.8499999999943713E-2</v>
      </c>
      <c r="K65" s="76">
        <v>179462.26341000004</v>
      </c>
      <c r="L65" s="78">
        <v>113.852953</v>
      </c>
      <c r="M65" s="76">
        <v>204.32308551900005</v>
      </c>
      <c r="N65" s="69"/>
      <c r="O65" s="77">
        <f t="shared" si="0"/>
        <v>3.4955146957682706E-3</v>
      </c>
      <c r="P65" s="77">
        <f>M65/'סכום נכסי הקרן'!$C$42</f>
        <v>2.6844611569680314E-3</v>
      </c>
    </row>
    <row r="66" spans="2:16">
      <c r="B66" s="75" t="s">
        <v>1506</v>
      </c>
      <c r="C66" s="69" t="s">
        <v>1507</v>
      </c>
      <c r="D66" s="69" t="s">
        <v>224</v>
      </c>
      <c r="E66" s="69"/>
      <c r="F66" s="95">
        <v>42218</v>
      </c>
      <c r="G66" s="76">
        <v>5.870000000012638</v>
      </c>
      <c r="H66" s="82" t="s">
        <v>128</v>
      </c>
      <c r="I66" s="83">
        <v>4.8000000000000001E-2</v>
      </c>
      <c r="J66" s="83">
        <v>4.8500000000114687E-2</v>
      </c>
      <c r="K66" s="76">
        <v>197844.37400099999</v>
      </c>
      <c r="L66" s="78">
        <v>112.378744</v>
      </c>
      <c r="M66" s="76">
        <v>222.33502353700007</v>
      </c>
      <c r="N66" s="69"/>
      <c r="O66" s="77">
        <f t="shared" si="0"/>
        <v>3.8036589951814248E-3</v>
      </c>
      <c r="P66" s="77">
        <f>M66/'סכום נכסי הקרן'!$C$42</f>
        <v>2.9211076810170258E-3</v>
      </c>
    </row>
    <row r="67" spans="2:16">
      <c r="B67" s="75" t="s">
        <v>1508</v>
      </c>
      <c r="C67" s="69" t="s">
        <v>1509</v>
      </c>
      <c r="D67" s="69" t="s">
        <v>224</v>
      </c>
      <c r="E67" s="69"/>
      <c r="F67" s="95">
        <v>42309</v>
      </c>
      <c r="G67" s="76">
        <v>5.9799999999945372</v>
      </c>
      <c r="H67" s="82" t="s">
        <v>128</v>
      </c>
      <c r="I67" s="83">
        <v>4.8000000000000001E-2</v>
      </c>
      <c r="J67" s="83">
        <v>4.8499999999949688E-2</v>
      </c>
      <c r="K67" s="76">
        <v>426437.76653400005</v>
      </c>
      <c r="L67" s="78">
        <v>114.19153</v>
      </c>
      <c r="M67" s="76">
        <v>486.95580831700005</v>
      </c>
      <c r="N67" s="69"/>
      <c r="O67" s="77">
        <f t="shared" si="0"/>
        <v>8.330733552883364E-3</v>
      </c>
      <c r="P67" s="77">
        <f>M67/'סכום נכסי הקרן'!$C$42</f>
        <v>6.3977790334680453E-3</v>
      </c>
    </row>
    <row r="68" spans="2:16">
      <c r="B68" s="75" t="s">
        <v>1510</v>
      </c>
      <c r="C68" s="69" t="s">
        <v>1511</v>
      </c>
      <c r="D68" s="69" t="s">
        <v>224</v>
      </c>
      <c r="E68" s="69"/>
      <c r="F68" s="95">
        <v>42339</v>
      </c>
      <c r="G68" s="76">
        <v>6.0599999999987606</v>
      </c>
      <c r="H68" s="82" t="s">
        <v>128</v>
      </c>
      <c r="I68" s="83">
        <v>4.8000000000000001E-2</v>
      </c>
      <c r="J68" s="83">
        <v>4.8500000000005164E-2</v>
      </c>
      <c r="K68" s="76">
        <v>340538.92915500008</v>
      </c>
      <c r="L68" s="78">
        <v>113.626412</v>
      </c>
      <c r="M68" s="76">
        <v>386.94216610800004</v>
      </c>
      <c r="N68" s="69"/>
      <c r="O68" s="77">
        <f t="shared" si="0"/>
        <v>6.6197220182305158E-3</v>
      </c>
      <c r="P68" s="77">
        <f>M68/'סכום נכסי הקרן'!$C$42</f>
        <v>5.0837682500316696E-3</v>
      </c>
    </row>
    <row r="69" spans="2:16">
      <c r="B69" s="75" t="s">
        <v>1512</v>
      </c>
      <c r="C69" s="69" t="s">
        <v>1513</v>
      </c>
      <c r="D69" s="69" t="s">
        <v>224</v>
      </c>
      <c r="E69" s="69"/>
      <c r="F69" s="95">
        <v>42370</v>
      </c>
      <c r="G69" s="76">
        <v>6.1400000000054291</v>
      </c>
      <c r="H69" s="82" t="s">
        <v>128</v>
      </c>
      <c r="I69" s="83">
        <v>4.8000000000000001E-2</v>
      </c>
      <c r="J69" s="83">
        <v>4.8500000000038776E-2</v>
      </c>
      <c r="K69" s="76">
        <v>181524.86768100003</v>
      </c>
      <c r="L69" s="78">
        <v>113.634435</v>
      </c>
      <c r="M69" s="76">
        <v>206.27475749200005</v>
      </c>
      <c r="N69" s="69"/>
      <c r="O69" s="77">
        <f t="shared" si="0"/>
        <v>3.5289034733780632E-3</v>
      </c>
      <c r="P69" s="77">
        <f>M69/'סכום נכסי הקרן'!$C$42</f>
        <v>2.7101028390586952E-3</v>
      </c>
    </row>
    <row r="70" spans="2:16">
      <c r="B70" s="75" t="s">
        <v>1514</v>
      </c>
      <c r="C70" s="69" t="s">
        <v>1515</v>
      </c>
      <c r="D70" s="69" t="s">
        <v>224</v>
      </c>
      <c r="E70" s="69"/>
      <c r="F70" s="95">
        <v>42461</v>
      </c>
      <c r="G70" s="76">
        <v>6.2400000000046711</v>
      </c>
      <c r="H70" s="82" t="s">
        <v>128</v>
      </c>
      <c r="I70" s="83">
        <v>4.8000000000000001E-2</v>
      </c>
      <c r="J70" s="83">
        <v>4.8500000000033988E-2</v>
      </c>
      <c r="K70" s="76">
        <v>494533.34760600008</v>
      </c>
      <c r="L70" s="78">
        <v>116.038843</v>
      </c>
      <c r="M70" s="76">
        <v>573.85077699300007</v>
      </c>
      <c r="N70" s="69"/>
      <c r="O70" s="77">
        <f t="shared" si="0"/>
        <v>9.817313687593773E-3</v>
      </c>
      <c r="P70" s="77">
        <f>M70/'סכום נכסי הקרן'!$C$42</f>
        <v>7.539432545376196E-3</v>
      </c>
    </row>
    <row r="71" spans="2:16">
      <c r="B71" s="75" t="s">
        <v>1516</v>
      </c>
      <c r="C71" s="69" t="s">
        <v>1517</v>
      </c>
      <c r="D71" s="69" t="s">
        <v>224</v>
      </c>
      <c r="E71" s="69"/>
      <c r="F71" s="95">
        <v>42491</v>
      </c>
      <c r="G71" s="76">
        <v>6.3300000000032473</v>
      </c>
      <c r="H71" s="82" t="s">
        <v>128</v>
      </c>
      <c r="I71" s="83">
        <v>4.8000000000000001E-2</v>
      </c>
      <c r="J71" s="83">
        <v>4.8500000000016225E-2</v>
      </c>
      <c r="K71" s="76">
        <v>531709.04352000006</v>
      </c>
      <c r="L71" s="78">
        <v>115.82038900000001</v>
      </c>
      <c r="M71" s="76">
        <v>615.82748190000018</v>
      </c>
      <c r="N71" s="69"/>
      <c r="O71" s="77">
        <f t="shared" si="0"/>
        <v>1.0535441981856941E-2</v>
      </c>
      <c r="P71" s="77">
        <f>M71/'סכום נכסי הקרן'!$C$42</f>
        <v>8.090935737167378E-3</v>
      </c>
    </row>
    <row r="72" spans="2:16">
      <c r="B72" s="75" t="s">
        <v>1518</v>
      </c>
      <c r="C72" s="69" t="s">
        <v>1519</v>
      </c>
      <c r="D72" s="69" t="s">
        <v>224</v>
      </c>
      <c r="E72" s="69"/>
      <c r="F72" s="95">
        <v>42522</v>
      </c>
      <c r="G72" s="76">
        <v>6.4100000000031914</v>
      </c>
      <c r="H72" s="82" t="s">
        <v>128</v>
      </c>
      <c r="I72" s="83">
        <v>4.8000000000000001E-2</v>
      </c>
      <c r="J72" s="83">
        <v>4.8500000000038811E-2</v>
      </c>
      <c r="K72" s="76">
        <v>302782.63542000001</v>
      </c>
      <c r="L72" s="78">
        <v>114.894851</v>
      </c>
      <c r="M72" s="76">
        <v>347.88165752899999</v>
      </c>
      <c r="N72" s="69"/>
      <c r="O72" s="77">
        <f t="shared" si="0"/>
        <v>5.951483373462298E-3</v>
      </c>
      <c r="P72" s="77">
        <f>M72/'סכום נכסי הקרן'!$C$42</f>
        <v>4.5705789655932664E-3</v>
      </c>
    </row>
    <row r="73" spans="2:16">
      <c r="B73" s="75" t="s">
        <v>1520</v>
      </c>
      <c r="C73" s="69" t="s">
        <v>1521</v>
      </c>
      <c r="D73" s="69" t="s">
        <v>224</v>
      </c>
      <c r="E73" s="69"/>
      <c r="F73" s="95">
        <v>42552</v>
      </c>
      <c r="G73" s="76">
        <v>6.4899999999995313</v>
      </c>
      <c r="H73" s="82" t="s">
        <v>128</v>
      </c>
      <c r="I73" s="83">
        <v>4.8000000000000001E-2</v>
      </c>
      <c r="J73" s="83">
        <v>4.8499999999976492E-2</v>
      </c>
      <c r="K73" s="76">
        <v>93199.026798000021</v>
      </c>
      <c r="L73" s="78">
        <v>114.09575</v>
      </c>
      <c r="M73" s="76">
        <v>106.33612904500001</v>
      </c>
      <c r="N73" s="69"/>
      <c r="O73" s="77">
        <f t="shared" si="0"/>
        <v>1.8191752577725454E-3</v>
      </c>
      <c r="P73" s="77">
        <f>M73/'סכום נכסי הקרן'!$C$42</f>
        <v>1.3970776100926592E-3</v>
      </c>
    </row>
    <row r="74" spans="2:16">
      <c r="B74" s="75" t="s">
        <v>1522</v>
      </c>
      <c r="C74" s="69" t="s">
        <v>1523</v>
      </c>
      <c r="D74" s="69" t="s">
        <v>224</v>
      </c>
      <c r="E74" s="69"/>
      <c r="F74" s="95">
        <v>42583</v>
      </c>
      <c r="G74" s="76">
        <v>6.5800000000012826</v>
      </c>
      <c r="H74" s="82" t="s">
        <v>128</v>
      </c>
      <c r="I74" s="83">
        <v>4.8000000000000001E-2</v>
      </c>
      <c r="J74" s="83">
        <v>4.8500000000013276E-2</v>
      </c>
      <c r="K74" s="76">
        <v>797884.37608800014</v>
      </c>
      <c r="L74" s="78">
        <v>113.30896799999999</v>
      </c>
      <c r="M74" s="76">
        <v>904.07455434800011</v>
      </c>
      <c r="N74" s="69"/>
      <c r="O74" s="77">
        <f t="shared" si="0"/>
        <v>1.5466709905864828E-2</v>
      </c>
      <c r="P74" s="77">
        <f>M74/'סכום נכסי הקרן'!$C$42</f>
        <v>1.187801671057237E-2</v>
      </c>
    </row>
    <row r="75" spans="2:16">
      <c r="B75" s="75" t="s">
        <v>1524</v>
      </c>
      <c r="C75" s="69" t="s">
        <v>1525</v>
      </c>
      <c r="D75" s="69" t="s">
        <v>224</v>
      </c>
      <c r="E75" s="69"/>
      <c r="F75" s="95">
        <v>42614</v>
      </c>
      <c r="G75" s="76">
        <v>6.6599999999981065</v>
      </c>
      <c r="H75" s="82" t="s">
        <v>128</v>
      </c>
      <c r="I75" s="83">
        <v>4.8000000000000001E-2</v>
      </c>
      <c r="J75" s="83">
        <v>4.8499999999974515E-2</v>
      </c>
      <c r="K75" s="76">
        <v>244422.96495600004</v>
      </c>
      <c r="L75" s="78">
        <v>112.39967900000001</v>
      </c>
      <c r="M75" s="76">
        <v>274.73062922200006</v>
      </c>
      <c r="N75" s="69"/>
      <c r="O75" s="77">
        <f t="shared" si="0"/>
        <v>4.7000315670833199E-3</v>
      </c>
      <c r="P75" s="77">
        <f>M75/'סכום נכסי הקרן'!$C$42</f>
        <v>3.6094976781625831E-3</v>
      </c>
    </row>
    <row r="76" spans="2:16">
      <c r="B76" s="75" t="s">
        <v>1526</v>
      </c>
      <c r="C76" s="69" t="s">
        <v>1527</v>
      </c>
      <c r="D76" s="69" t="s">
        <v>224</v>
      </c>
      <c r="E76" s="69"/>
      <c r="F76" s="95">
        <v>42644</v>
      </c>
      <c r="G76" s="76">
        <v>6.5900000000125809</v>
      </c>
      <c r="H76" s="82" t="s">
        <v>128</v>
      </c>
      <c r="I76" s="83">
        <v>4.8000000000000001E-2</v>
      </c>
      <c r="J76" s="83">
        <v>4.8500000000083254E-2</v>
      </c>
      <c r="K76" s="76">
        <v>188007.33824700001</v>
      </c>
      <c r="L76" s="78">
        <v>114.988511</v>
      </c>
      <c r="M76" s="76">
        <v>216.18683879200006</v>
      </c>
      <c r="N76" s="69"/>
      <c r="O76" s="77">
        <f t="shared" si="0"/>
        <v>3.6984771941438355E-3</v>
      </c>
      <c r="P76" s="77">
        <f>M76/'סכום נכסי הקרן'!$C$42</f>
        <v>2.8403308902207594E-3</v>
      </c>
    </row>
    <row r="77" spans="2:16">
      <c r="B77" s="75" t="s">
        <v>1528</v>
      </c>
      <c r="C77" s="69" t="s">
        <v>1529</v>
      </c>
      <c r="D77" s="69" t="s">
        <v>224</v>
      </c>
      <c r="E77" s="69"/>
      <c r="F77" s="95">
        <v>42675</v>
      </c>
      <c r="G77" s="76">
        <v>6.6700000000098605</v>
      </c>
      <c r="H77" s="82" t="s">
        <v>128</v>
      </c>
      <c r="I77" s="83">
        <v>4.8000000000000001E-2</v>
      </c>
      <c r="J77" s="83">
        <v>4.8500000000079521E-2</v>
      </c>
      <c r="K77" s="76">
        <v>274220.01228600007</v>
      </c>
      <c r="L77" s="78">
        <v>114.640314</v>
      </c>
      <c r="M77" s="76">
        <v>314.36668177000007</v>
      </c>
      <c r="N77" s="69"/>
      <c r="O77" s="77">
        <f t="shared" si="0"/>
        <v>5.3781164922979694E-3</v>
      </c>
      <c r="P77" s="77">
        <f>M77/'סכום נכסי הקרן'!$C$42</f>
        <v>4.1302486408371138E-3</v>
      </c>
    </row>
    <row r="78" spans="2:16">
      <c r="B78" s="75" t="s">
        <v>1530</v>
      </c>
      <c r="C78" s="69" t="s">
        <v>1531</v>
      </c>
      <c r="D78" s="69" t="s">
        <v>224</v>
      </c>
      <c r="E78" s="69"/>
      <c r="F78" s="95">
        <v>42705</v>
      </c>
      <c r="G78" s="76">
        <v>6.750000000008594</v>
      </c>
      <c r="H78" s="82" t="s">
        <v>128</v>
      </c>
      <c r="I78" s="83">
        <v>4.8000000000000001E-2</v>
      </c>
      <c r="J78" s="83">
        <v>4.860000000006761E-2</v>
      </c>
      <c r="K78" s="76">
        <v>306372.57810300007</v>
      </c>
      <c r="L78" s="78">
        <v>113.94152699999999</v>
      </c>
      <c r="M78" s="76">
        <v>349.085594324</v>
      </c>
      <c r="N78" s="69"/>
      <c r="O78" s="77">
        <f t="shared" ref="O78:O141" si="2">IFERROR(M78/$M$11,0)</f>
        <v>5.9720800610515105E-3</v>
      </c>
      <c r="P78" s="77">
        <f>M78/'סכום נכסי הקרן'!$C$42</f>
        <v>4.5863966670214376E-3</v>
      </c>
    </row>
    <row r="79" spans="2:16">
      <c r="B79" s="75" t="s">
        <v>1532</v>
      </c>
      <c r="C79" s="69" t="s">
        <v>1533</v>
      </c>
      <c r="D79" s="69" t="s">
        <v>224</v>
      </c>
      <c r="E79" s="69"/>
      <c r="F79" s="95">
        <v>42736</v>
      </c>
      <c r="G79" s="76">
        <v>6.8400000000014698</v>
      </c>
      <c r="H79" s="82" t="s">
        <v>128</v>
      </c>
      <c r="I79" s="83">
        <v>4.8000000000000001E-2</v>
      </c>
      <c r="J79" s="83">
        <v>4.8500000000004956E-2</v>
      </c>
      <c r="K79" s="76">
        <v>620564.91965100006</v>
      </c>
      <c r="L79" s="78">
        <v>113.977953</v>
      </c>
      <c r="M79" s="76">
        <v>707.3071922690001</v>
      </c>
      <c r="N79" s="69"/>
      <c r="O79" s="77">
        <f t="shared" si="2"/>
        <v>1.2100456875534871E-2</v>
      </c>
      <c r="P79" s="77">
        <f>M79/'סכום נכסי הקרן'!$C$42</f>
        <v>9.292825031822877E-3</v>
      </c>
    </row>
    <row r="80" spans="2:16">
      <c r="B80" s="75" t="s">
        <v>1534</v>
      </c>
      <c r="C80" s="69" t="s">
        <v>1535</v>
      </c>
      <c r="D80" s="69" t="s">
        <v>224</v>
      </c>
      <c r="E80" s="69"/>
      <c r="F80" s="95">
        <v>42767</v>
      </c>
      <c r="G80" s="76">
        <v>6.919999999990444</v>
      </c>
      <c r="H80" s="82" t="s">
        <v>128</v>
      </c>
      <c r="I80" s="83">
        <v>4.8000000000000001E-2</v>
      </c>
      <c r="J80" s="83">
        <v>4.8499999999937676E-2</v>
      </c>
      <c r="K80" s="76">
        <v>339220.81518300006</v>
      </c>
      <c r="L80" s="78">
        <v>113.519475</v>
      </c>
      <c r="M80" s="76">
        <v>385.08168680400007</v>
      </c>
      <c r="N80" s="69"/>
      <c r="O80" s="77">
        <f t="shared" si="2"/>
        <v>6.5878933448733886E-3</v>
      </c>
      <c r="P80" s="77">
        <f>M80/'סכום נכסי הקרן'!$C$42</f>
        <v>5.0593246859956011E-3</v>
      </c>
    </row>
    <row r="81" spans="2:16">
      <c r="B81" s="75" t="s">
        <v>1536</v>
      </c>
      <c r="C81" s="69" t="s">
        <v>1537</v>
      </c>
      <c r="D81" s="69" t="s">
        <v>224</v>
      </c>
      <c r="E81" s="69"/>
      <c r="F81" s="95">
        <v>42795</v>
      </c>
      <c r="G81" s="76">
        <v>7</v>
      </c>
      <c r="H81" s="82" t="s">
        <v>128</v>
      </c>
      <c r="I81" s="83">
        <v>4.8000000000000001E-2</v>
      </c>
      <c r="J81" s="83">
        <v>4.8499999999989496E-2</v>
      </c>
      <c r="K81" s="76">
        <v>420281.33738700004</v>
      </c>
      <c r="L81" s="78">
        <v>113.307041</v>
      </c>
      <c r="M81" s="76">
        <v>476.20834575000003</v>
      </c>
      <c r="N81" s="69"/>
      <c r="O81" s="77">
        <f t="shared" si="2"/>
        <v>8.1468683119599421E-3</v>
      </c>
      <c r="P81" s="77">
        <f>M81/'סכום נכסי הקרן'!$C$42</f>
        <v>6.2565754796758011E-3</v>
      </c>
    </row>
    <row r="82" spans="2:16">
      <c r="B82" s="75" t="s">
        <v>1538</v>
      </c>
      <c r="C82" s="69" t="s">
        <v>1539</v>
      </c>
      <c r="D82" s="69" t="s">
        <v>224</v>
      </c>
      <c r="E82" s="69"/>
      <c r="F82" s="95">
        <v>42826</v>
      </c>
      <c r="G82" s="76">
        <v>6.9200000000000008</v>
      </c>
      <c r="H82" s="82" t="s">
        <v>128</v>
      </c>
      <c r="I82" s="83">
        <v>4.8000000000000001E-2</v>
      </c>
      <c r="J82" s="83">
        <v>4.8499999999992716E-2</v>
      </c>
      <c r="K82" s="76">
        <v>296605.28382900008</v>
      </c>
      <c r="L82" s="78">
        <v>115.56882</v>
      </c>
      <c r="M82" s="76">
        <v>342.78322722500002</v>
      </c>
      <c r="N82" s="69"/>
      <c r="O82" s="77">
        <f t="shared" si="2"/>
        <v>5.8642605419955869E-3</v>
      </c>
      <c r="P82" s="77">
        <f>M82/'סכום נכסי הקרן'!$C$42</f>
        <v>4.5035941798171929E-3</v>
      </c>
    </row>
    <row r="83" spans="2:16">
      <c r="B83" s="75" t="s">
        <v>1540</v>
      </c>
      <c r="C83" s="69" t="s">
        <v>1541</v>
      </c>
      <c r="D83" s="69" t="s">
        <v>224</v>
      </c>
      <c r="E83" s="69"/>
      <c r="F83" s="95">
        <v>42856</v>
      </c>
      <c r="G83" s="76">
        <v>6.999999999995123</v>
      </c>
      <c r="H83" s="82" t="s">
        <v>128</v>
      </c>
      <c r="I83" s="83">
        <v>4.8000000000000001E-2</v>
      </c>
      <c r="J83" s="83">
        <v>4.8499999999967486E-2</v>
      </c>
      <c r="K83" s="76">
        <v>536036.50235400011</v>
      </c>
      <c r="L83" s="78">
        <v>114.76474</v>
      </c>
      <c r="M83" s="76">
        <v>615.18089708000014</v>
      </c>
      <c r="N83" s="69"/>
      <c r="O83" s="77">
        <f t="shared" si="2"/>
        <v>1.0524380350056355E-2</v>
      </c>
      <c r="P83" s="77">
        <f>M83/'סכום נכסי הקרן'!$C$42</f>
        <v>8.0824407018189916E-3</v>
      </c>
    </row>
    <row r="84" spans="2:16">
      <c r="B84" s="75" t="s">
        <v>1542</v>
      </c>
      <c r="C84" s="69" t="s">
        <v>1543</v>
      </c>
      <c r="D84" s="69" t="s">
        <v>224</v>
      </c>
      <c r="E84" s="69"/>
      <c r="F84" s="95">
        <v>42887</v>
      </c>
      <c r="G84" s="76">
        <v>7.0899999999985477</v>
      </c>
      <c r="H84" s="82" t="s">
        <v>128</v>
      </c>
      <c r="I84" s="83">
        <v>4.8000000000000001E-2</v>
      </c>
      <c r="J84" s="83">
        <v>4.849999999998697E-2</v>
      </c>
      <c r="K84" s="76">
        <v>470725.34987100004</v>
      </c>
      <c r="L84" s="78">
        <v>114.095292</v>
      </c>
      <c r="M84" s="76">
        <v>537.07546334200015</v>
      </c>
      <c r="N84" s="69"/>
      <c r="O84" s="77">
        <f t="shared" si="2"/>
        <v>9.1881696582637937E-3</v>
      </c>
      <c r="P84" s="77">
        <f>M84/'סכום נכסי הקרן'!$C$42</f>
        <v>7.0562668728303725E-3</v>
      </c>
    </row>
    <row r="85" spans="2:16">
      <c r="B85" s="75" t="s">
        <v>1544</v>
      </c>
      <c r="C85" s="69" t="s">
        <v>1545</v>
      </c>
      <c r="D85" s="69" t="s">
        <v>224</v>
      </c>
      <c r="E85" s="69"/>
      <c r="F85" s="95">
        <v>42918</v>
      </c>
      <c r="G85" s="76">
        <v>7.169999999997362</v>
      </c>
      <c r="H85" s="82" t="s">
        <v>128</v>
      </c>
      <c r="I85" s="83">
        <v>4.8000000000000001E-2</v>
      </c>
      <c r="J85" s="83">
        <v>4.8499999999997837E-2</v>
      </c>
      <c r="K85" s="76">
        <v>204363.45884400004</v>
      </c>
      <c r="L85" s="78">
        <v>113.15503200000001</v>
      </c>
      <c r="M85" s="76">
        <v>231.24753713300004</v>
      </c>
      <c r="N85" s="69"/>
      <c r="O85" s="77">
        <f t="shared" si="2"/>
        <v>3.9561323301054675E-3</v>
      </c>
      <c r="P85" s="77">
        <f>M85/'סכום נכסי הקרן'!$C$42</f>
        <v>3.0382030963424108E-3</v>
      </c>
    </row>
    <row r="86" spans="2:16">
      <c r="B86" s="75" t="s">
        <v>1546</v>
      </c>
      <c r="C86" s="69" t="s">
        <v>1547</v>
      </c>
      <c r="D86" s="69" t="s">
        <v>224</v>
      </c>
      <c r="E86" s="69"/>
      <c r="F86" s="95">
        <v>42949</v>
      </c>
      <c r="G86" s="76">
        <v>7.2600000000052454</v>
      </c>
      <c r="H86" s="82" t="s">
        <v>128</v>
      </c>
      <c r="I86" s="83">
        <v>4.8000000000000001E-2</v>
      </c>
      <c r="J86" s="83">
        <v>4.8500000000036084E-2</v>
      </c>
      <c r="K86" s="76">
        <v>500423.01559200004</v>
      </c>
      <c r="L86" s="78">
        <v>113.521998</v>
      </c>
      <c r="M86" s="76">
        <v>568.09020442700012</v>
      </c>
      <c r="N86" s="69"/>
      <c r="O86" s="77">
        <f t="shared" si="2"/>
        <v>9.7187630710085515E-3</v>
      </c>
      <c r="P86" s="77">
        <f>M86/'סכום נכסי הקרן'!$C$42</f>
        <v>7.4637483256707118E-3</v>
      </c>
    </row>
    <row r="87" spans="2:16">
      <c r="B87" s="75" t="s">
        <v>1548</v>
      </c>
      <c r="C87" s="69" t="s">
        <v>1549</v>
      </c>
      <c r="D87" s="69" t="s">
        <v>224</v>
      </c>
      <c r="E87" s="69"/>
      <c r="F87" s="95">
        <v>42979</v>
      </c>
      <c r="G87" s="76">
        <v>7.3399999999994492</v>
      </c>
      <c r="H87" s="82" t="s">
        <v>128</v>
      </c>
      <c r="I87" s="83">
        <v>4.8000000000000001E-2</v>
      </c>
      <c r="J87" s="83">
        <v>4.85000000000059E-2</v>
      </c>
      <c r="K87" s="76">
        <v>224783.76418800003</v>
      </c>
      <c r="L87" s="78">
        <v>113.203413</v>
      </c>
      <c r="M87" s="76">
        <v>254.46289332100005</v>
      </c>
      <c r="N87" s="69"/>
      <c r="O87" s="77">
        <f t="shared" si="2"/>
        <v>4.3532955704535725E-3</v>
      </c>
      <c r="P87" s="77">
        <f>M87/'סכום נכסי הקרן'!$C$42</f>
        <v>3.3432137698723393E-3</v>
      </c>
    </row>
    <row r="88" spans="2:16">
      <c r="B88" s="75" t="s">
        <v>1550</v>
      </c>
      <c r="C88" s="69" t="s">
        <v>1551</v>
      </c>
      <c r="D88" s="69" t="s">
        <v>224</v>
      </c>
      <c r="E88" s="69"/>
      <c r="F88" s="95">
        <v>43009</v>
      </c>
      <c r="G88" s="76">
        <v>7.2500000000070761</v>
      </c>
      <c r="H88" s="82" t="s">
        <v>128</v>
      </c>
      <c r="I88" s="83">
        <v>4.8000000000000001E-2</v>
      </c>
      <c r="J88" s="83">
        <v>4.8500000000038408E-2</v>
      </c>
      <c r="K88" s="76">
        <v>429617.97802200005</v>
      </c>
      <c r="L88" s="78">
        <v>115.116557</v>
      </c>
      <c r="M88" s="76">
        <v>494.56142266600017</v>
      </c>
      <c r="N88" s="69"/>
      <c r="O88" s="77">
        <f t="shared" si="2"/>
        <v>8.4608487410900522E-3</v>
      </c>
      <c r="P88" s="77">
        <f>M88/'סכום נכסי הקרן'!$C$42</f>
        <v>6.4977039941885063E-3</v>
      </c>
    </row>
    <row r="89" spans="2:16">
      <c r="B89" s="75" t="s">
        <v>1552</v>
      </c>
      <c r="C89" s="69" t="s">
        <v>1553</v>
      </c>
      <c r="D89" s="69" t="s">
        <v>224</v>
      </c>
      <c r="E89" s="69"/>
      <c r="F89" s="95">
        <v>43040</v>
      </c>
      <c r="G89" s="76">
        <v>7.330000000005457</v>
      </c>
      <c r="H89" s="82" t="s">
        <v>128</v>
      </c>
      <c r="I89" s="83">
        <v>4.8000000000000001E-2</v>
      </c>
      <c r="J89" s="83">
        <v>4.8500000000030311E-2</v>
      </c>
      <c r="K89" s="76">
        <v>460912.72363500006</v>
      </c>
      <c r="L89" s="78">
        <v>114.533733</v>
      </c>
      <c r="M89" s="76">
        <v>527.90054636399998</v>
      </c>
      <c r="N89" s="69"/>
      <c r="O89" s="77">
        <f t="shared" si="2"/>
        <v>9.0312071836242298E-3</v>
      </c>
      <c r="P89" s="77">
        <f>M89/'סכום נכסי הקרן'!$C$42</f>
        <v>6.9357239190897995E-3</v>
      </c>
    </row>
    <row r="90" spans="2:16">
      <c r="B90" s="75" t="s">
        <v>1554</v>
      </c>
      <c r="C90" s="69" t="s">
        <v>1555</v>
      </c>
      <c r="D90" s="69" t="s">
        <v>224</v>
      </c>
      <c r="E90" s="69"/>
      <c r="F90" s="95">
        <v>43070</v>
      </c>
      <c r="G90" s="76">
        <v>7.4099999999963879</v>
      </c>
      <c r="H90" s="82" t="s">
        <v>128</v>
      </c>
      <c r="I90" s="83">
        <v>4.8000000000000001E-2</v>
      </c>
      <c r="J90" s="83">
        <v>4.849999999996462E-2</v>
      </c>
      <c r="K90" s="76">
        <v>472006.84956600005</v>
      </c>
      <c r="L90" s="78">
        <v>113.754755</v>
      </c>
      <c r="M90" s="76">
        <v>536.930234434</v>
      </c>
      <c r="N90" s="69"/>
      <c r="O90" s="77">
        <f t="shared" si="2"/>
        <v>9.1856851138430035E-3</v>
      </c>
      <c r="P90" s="77">
        <f>M90/'סכום נכסי הקרן'!$C$42</f>
        <v>7.0543588096205548E-3</v>
      </c>
    </row>
    <row r="91" spans="2:16">
      <c r="B91" s="75" t="s">
        <v>1556</v>
      </c>
      <c r="C91" s="69" t="s">
        <v>1557</v>
      </c>
      <c r="D91" s="69" t="s">
        <v>224</v>
      </c>
      <c r="E91" s="69"/>
      <c r="F91" s="95">
        <v>43101</v>
      </c>
      <c r="G91" s="76">
        <v>7.500000000002049</v>
      </c>
      <c r="H91" s="82" t="s">
        <v>128</v>
      </c>
      <c r="I91" s="83">
        <v>4.8000000000000001E-2</v>
      </c>
      <c r="J91" s="83">
        <v>4.8500000000004775E-2</v>
      </c>
      <c r="K91" s="76">
        <v>644406.04458900017</v>
      </c>
      <c r="L91" s="78">
        <v>113.634485</v>
      </c>
      <c r="M91" s="76">
        <v>732.26748842900008</v>
      </c>
      <c r="N91" s="69"/>
      <c r="O91" s="77">
        <f t="shared" si="2"/>
        <v>1.2527472167597377E-2</v>
      </c>
      <c r="P91" s="77">
        <f>M91/'סכום נכסי הקרן'!$C$42</f>
        <v>9.6207612771949513E-3</v>
      </c>
    </row>
    <row r="92" spans="2:16">
      <c r="B92" s="75" t="s">
        <v>1558</v>
      </c>
      <c r="C92" s="69" t="s">
        <v>1559</v>
      </c>
      <c r="D92" s="69" t="s">
        <v>224</v>
      </c>
      <c r="E92" s="69"/>
      <c r="F92" s="95">
        <v>43132</v>
      </c>
      <c r="G92" s="76">
        <v>7.5899999999997716</v>
      </c>
      <c r="H92" s="82" t="s">
        <v>128</v>
      </c>
      <c r="I92" s="83">
        <v>4.8000000000000001E-2</v>
      </c>
      <c r="J92" s="83">
        <v>4.8500000000008578E-2</v>
      </c>
      <c r="K92" s="76">
        <v>618648.7724880001</v>
      </c>
      <c r="L92" s="78">
        <v>113.069627</v>
      </c>
      <c r="M92" s="76">
        <v>699.50385932400013</v>
      </c>
      <c r="N92" s="69"/>
      <c r="O92" s="77">
        <f t="shared" si="2"/>
        <v>1.196695916079581E-2</v>
      </c>
      <c r="P92" s="77">
        <f>M92/'סכום נכסי הקרן'!$C$42</f>
        <v>9.1903023818123205E-3</v>
      </c>
    </row>
    <row r="93" spans="2:16">
      <c r="B93" s="75" t="s">
        <v>1560</v>
      </c>
      <c r="C93" s="69" t="s">
        <v>1561</v>
      </c>
      <c r="D93" s="69" t="s">
        <v>224</v>
      </c>
      <c r="E93" s="69"/>
      <c r="F93" s="95">
        <v>43161</v>
      </c>
      <c r="G93" s="76">
        <v>7.6699999999909538</v>
      </c>
      <c r="H93" s="82" t="s">
        <v>128</v>
      </c>
      <c r="I93" s="83">
        <v>4.8000000000000001E-2</v>
      </c>
      <c r="J93" s="83">
        <v>4.8499999999942318E-2</v>
      </c>
      <c r="K93" s="76">
        <v>145524.31570500002</v>
      </c>
      <c r="L93" s="78">
        <v>113.18722</v>
      </c>
      <c r="M93" s="76">
        <v>164.71492694700004</v>
      </c>
      <c r="N93" s="69"/>
      <c r="O93" s="77">
        <f t="shared" si="2"/>
        <v>2.8179069745992817E-3</v>
      </c>
      <c r="P93" s="77">
        <f>M93/'סכום נכסי הקרן'!$C$42</f>
        <v>2.1640766741501216E-3</v>
      </c>
    </row>
    <row r="94" spans="2:16">
      <c r="B94" s="75" t="s">
        <v>1562</v>
      </c>
      <c r="C94" s="69" t="s">
        <v>1563</v>
      </c>
      <c r="D94" s="69" t="s">
        <v>224</v>
      </c>
      <c r="E94" s="69"/>
      <c r="F94" s="95">
        <v>43221</v>
      </c>
      <c r="G94" s="76">
        <v>7.649999999998073</v>
      </c>
      <c r="H94" s="82" t="s">
        <v>128</v>
      </c>
      <c r="I94" s="83">
        <v>4.8000000000000001E-2</v>
      </c>
      <c r="J94" s="83">
        <v>4.8499999999989614E-2</v>
      </c>
      <c r="K94" s="76">
        <v>589005.15641399997</v>
      </c>
      <c r="L94" s="78">
        <v>114.535849</v>
      </c>
      <c r="M94" s="76">
        <v>674.62205732200016</v>
      </c>
      <c r="N94" s="69"/>
      <c r="O94" s="77">
        <f t="shared" si="2"/>
        <v>1.1541286729634823E-2</v>
      </c>
      <c r="P94" s="77">
        <f>M94/'סכום נכסי הקרן'!$C$42</f>
        <v>8.8633974174512214E-3</v>
      </c>
    </row>
    <row r="95" spans="2:16">
      <c r="B95" s="75" t="s">
        <v>1564</v>
      </c>
      <c r="C95" s="69" t="s">
        <v>1565</v>
      </c>
      <c r="D95" s="69" t="s">
        <v>224</v>
      </c>
      <c r="E95" s="69"/>
      <c r="F95" s="95">
        <v>43252</v>
      </c>
      <c r="G95" s="76">
        <v>7.7300000000073199</v>
      </c>
      <c r="H95" s="82" t="s">
        <v>128</v>
      </c>
      <c r="I95" s="83">
        <v>4.8000000000000001E-2</v>
      </c>
      <c r="J95" s="83">
        <v>4.8500000000049601E-2</v>
      </c>
      <c r="K95" s="76">
        <v>328233.04500900005</v>
      </c>
      <c r="L95" s="78">
        <v>113.632942</v>
      </c>
      <c r="M95" s="76">
        <v>372.98086469900005</v>
      </c>
      <c r="N95" s="69"/>
      <c r="O95" s="77">
        <f t="shared" si="2"/>
        <v>6.3808751247272774E-3</v>
      </c>
      <c r="P95" s="77">
        <f>M95/'סכום נכסי הקרן'!$C$42</f>
        <v>4.9003402676380771E-3</v>
      </c>
    </row>
    <row r="96" spans="2:16">
      <c r="B96" s="75" t="s">
        <v>1566</v>
      </c>
      <c r="C96" s="69" t="s">
        <v>1567</v>
      </c>
      <c r="D96" s="69" t="s">
        <v>224</v>
      </c>
      <c r="E96" s="69"/>
      <c r="F96" s="95">
        <v>43282</v>
      </c>
      <c r="G96" s="76">
        <v>7.8099999999877276</v>
      </c>
      <c r="H96" s="82" t="s">
        <v>128</v>
      </c>
      <c r="I96" s="83">
        <v>4.8000000000000001E-2</v>
      </c>
      <c r="J96" s="83">
        <v>4.8499999999936524E-2</v>
      </c>
      <c r="K96" s="76">
        <v>251738.84620800003</v>
      </c>
      <c r="L96" s="78">
        <v>112.631793</v>
      </c>
      <c r="M96" s="76">
        <v>283.53797550799999</v>
      </c>
      <c r="N96" s="69"/>
      <c r="O96" s="77">
        <f t="shared" si="2"/>
        <v>4.8507057226503869E-3</v>
      </c>
      <c r="P96" s="77">
        <f>M96/'סכום נכסי הקרן'!$C$42</f>
        <v>3.725211372191224E-3</v>
      </c>
    </row>
    <row r="97" spans="2:16">
      <c r="B97" s="75" t="s">
        <v>1568</v>
      </c>
      <c r="C97" s="69" t="s">
        <v>1569</v>
      </c>
      <c r="D97" s="69" t="s">
        <v>224</v>
      </c>
      <c r="E97" s="69"/>
      <c r="F97" s="95">
        <v>43313</v>
      </c>
      <c r="G97" s="76">
        <v>7.900000000002259</v>
      </c>
      <c r="H97" s="82" t="s">
        <v>128</v>
      </c>
      <c r="I97" s="83">
        <v>4.8000000000000001E-2</v>
      </c>
      <c r="J97" s="83">
        <v>4.8600000000014056E-2</v>
      </c>
      <c r="K97" s="76">
        <v>711211.4082810001</v>
      </c>
      <c r="L97" s="78">
        <v>112.043087</v>
      </c>
      <c r="M97" s="76">
        <v>796.86321650800016</v>
      </c>
      <c r="N97" s="69"/>
      <c r="O97" s="77">
        <f t="shared" si="2"/>
        <v>1.363256176728923E-2</v>
      </c>
      <c r="P97" s="77">
        <f>M97/'סכום נכסי הקרן'!$C$42</f>
        <v>1.0469440331221961E-2</v>
      </c>
    </row>
    <row r="98" spans="2:16">
      <c r="B98" s="75" t="s">
        <v>1570</v>
      </c>
      <c r="C98" s="69" t="s">
        <v>1571</v>
      </c>
      <c r="D98" s="69" t="s">
        <v>224</v>
      </c>
      <c r="E98" s="69"/>
      <c r="F98" s="95">
        <v>43345</v>
      </c>
      <c r="G98" s="76">
        <v>7.9900000000015492</v>
      </c>
      <c r="H98" s="82" t="s">
        <v>128</v>
      </c>
      <c r="I98" s="83">
        <v>4.8000000000000001E-2</v>
      </c>
      <c r="J98" s="83">
        <v>4.8500000000014934E-2</v>
      </c>
      <c r="K98" s="76">
        <v>660111.82588500017</v>
      </c>
      <c r="L98" s="78">
        <v>111.59798000000001</v>
      </c>
      <c r="M98" s="76">
        <v>736.67146041399997</v>
      </c>
      <c r="N98" s="69"/>
      <c r="O98" s="77">
        <f t="shared" si="2"/>
        <v>1.2602814357904538E-2</v>
      </c>
      <c r="P98" s="77">
        <f>M98/'סכום נכסי הקרן'!$C$42</f>
        <v>9.6786220504897456E-3</v>
      </c>
    </row>
    <row r="99" spans="2:16">
      <c r="B99" s="75" t="s">
        <v>1572</v>
      </c>
      <c r="C99" s="69" t="s">
        <v>1573</v>
      </c>
      <c r="D99" s="69" t="s">
        <v>224</v>
      </c>
      <c r="E99" s="69"/>
      <c r="F99" s="95">
        <v>43375</v>
      </c>
      <c r="G99" s="76">
        <v>7.8800000000106838</v>
      </c>
      <c r="H99" s="82" t="s">
        <v>128</v>
      </c>
      <c r="I99" s="83">
        <v>4.8000000000000001E-2</v>
      </c>
      <c r="J99" s="83">
        <v>4.8500000000068627E-2</v>
      </c>
      <c r="K99" s="76">
        <v>237047.80344600003</v>
      </c>
      <c r="L99" s="78">
        <v>113.71819000000001</v>
      </c>
      <c r="M99" s="76">
        <v>269.56647119900009</v>
      </c>
      <c r="N99" s="69"/>
      <c r="O99" s="77">
        <f t="shared" si="2"/>
        <v>4.6116842801636176E-3</v>
      </c>
      <c r="P99" s="77">
        <f>M99/'סכום נכסי הקרן'!$C$42</f>
        <v>3.5416493408786439E-3</v>
      </c>
    </row>
    <row r="100" spans="2:16">
      <c r="B100" s="75" t="s">
        <v>1574</v>
      </c>
      <c r="C100" s="69" t="s">
        <v>1575</v>
      </c>
      <c r="D100" s="69" t="s">
        <v>224</v>
      </c>
      <c r="E100" s="69"/>
      <c r="F100" s="95">
        <v>43405</v>
      </c>
      <c r="G100" s="76">
        <v>7.9600000074902377</v>
      </c>
      <c r="H100" s="82" t="s">
        <v>128</v>
      </c>
      <c r="I100" s="83">
        <v>4.8000000000000001E-2</v>
      </c>
      <c r="J100" s="83">
        <v>4.8500000046813992E-2</v>
      </c>
      <c r="K100" s="76">
        <v>160.40540400000003</v>
      </c>
      <c r="L100" s="78">
        <v>113.194228</v>
      </c>
      <c r="M100" s="76">
        <v>0.18156965900000002</v>
      </c>
      <c r="N100" s="69"/>
      <c r="O100" s="77">
        <f t="shared" si="2"/>
        <v>3.1062540472506456E-6</v>
      </c>
      <c r="P100" s="77">
        <f>M100/'סכום נכסי הקרן'!$C$42</f>
        <v>2.3855194611580297E-6</v>
      </c>
    </row>
    <row r="101" spans="2:16">
      <c r="B101" s="75" t="s">
        <v>1576</v>
      </c>
      <c r="C101" s="69" t="s">
        <v>1577</v>
      </c>
      <c r="D101" s="69" t="s">
        <v>224</v>
      </c>
      <c r="E101" s="69"/>
      <c r="F101" s="95">
        <v>43435</v>
      </c>
      <c r="G101" s="76">
        <v>8.0399999999902629</v>
      </c>
      <c r="H101" s="82" t="s">
        <v>128</v>
      </c>
      <c r="I101" s="83">
        <v>4.8000000000000001E-2</v>
      </c>
      <c r="J101" s="83">
        <v>4.8599999999951321E-2</v>
      </c>
      <c r="K101" s="76">
        <v>274254.88302600005</v>
      </c>
      <c r="L101" s="78">
        <v>112.351983</v>
      </c>
      <c r="M101" s="76">
        <v>308.13080037500004</v>
      </c>
      <c r="N101" s="69"/>
      <c r="O101" s="77">
        <f t="shared" si="2"/>
        <v>5.2714343961367711E-3</v>
      </c>
      <c r="P101" s="77">
        <f>M101/'סכום נכסי הקרן'!$C$42</f>
        <v>4.0483196637867919E-3</v>
      </c>
    </row>
    <row r="102" spans="2:16">
      <c r="B102" s="75" t="s">
        <v>1578</v>
      </c>
      <c r="C102" s="69" t="s">
        <v>1579</v>
      </c>
      <c r="D102" s="69" t="s">
        <v>224</v>
      </c>
      <c r="E102" s="69"/>
      <c r="F102" s="95">
        <v>43497</v>
      </c>
      <c r="G102" s="76">
        <v>8.2100000000051274</v>
      </c>
      <c r="H102" s="82" t="s">
        <v>128</v>
      </c>
      <c r="I102" s="83">
        <v>4.8000000000000001E-2</v>
      </c>
      <c r="J102" s="83">
        <v>4.8600000000023263E-2</v>
      </c>
      <c r="K102" s="76">
        <v>413927.88855900004</v>
      </c>
      <c r="L102" s="78">
        <v>112.144031</v>
      </c>
      <c r="M102" s="76">
        <v>464.19541972200005</v>
      </c>
      <c r="N102" s="69"/>
      <c r="O102" s="77">
        <f t="shared" si="2"/>
        <v>7.9413537986909727E-3</v>
      </c>
      <c r="P102" s="77">
        <f>M102/'סכום נכסי הקרן'!$C$42</f>
        <v>6.0987458677071752E-3</v>
      </c>
    </row>
    <row r="103" spans="2:16">
      <c r="B103" s="75" t="s">
        <v>1580</v>
      </c>
      <c r="C103" s="69" t="s">
        <v>1581</v>
      </c>
      <c r="D103" s="69" t="s">
        <v>224</v>
      </c>
      <c r="E103" s="69"/>
      <c r="F103" s="95">
        <v>43525</v>
      </c>
      <c r="G103" s="76">
        <v>8.2900000000054277</v>
      </c>
      <c r="H103" s="82" t="s">
        <v>128</v>
      </c>
      <c r="I103" s="83">
        <v>4.8000000000000001E-2</v>
      </c>
      <c r="J103" s="83">
        <v>4.8700000000025064E-2</v>
      </c>
      <c r="K103" s="76">
        <v>649532.04336900008</v>
      </c>
      <c r="L103" s="78">
        <v>111.744664</v>
      </c>
      <c r="M103" s="76">
        <v>725.81739691400014</v>
      </c>
      <c r="N103" s="69"/>
      <c r="O103" s="77">
        <f t="shared" si="2"/>
        <v>1.2417125411515153E-2</v>
      </c>
      <c r="P103" s="77">
        <f>M103/'סכום נכסי הקרן'!$C$42</f>
        <v>9.5360179400095103E-3</v>
      </c>
    </row>
    <row r="104" spans="2:16">
      <c r="B104" s="75" t="s">
        <v>1582</v>
      </c>
      <c r="C104" s="69" t="s">
        <v>1583</v>
      </c>
      <c r="D104" s="69" t="s">
        <v>224</v>
      </c>
      <c r="E104" s="69"/>
      <c r="F104" s="95">
        <v>43556</v>
      </c>
      <c r="G104" s="76">
        <v>8.1800000000004882</v>
      </c>
      <c r="H104" s="82" t="s">
        <v>128</v>
      </c>
      <c r="I104" s="83">
        <v>4.8000000000000001E-2</v>
      </c>
      <c r="J104" s="83">
        <v>4.8699999999998161E-2</v>
      </c>
      <c r="K104" s="76">
        <v>287615.60705700004</v>
      </c>
      <c r="L104" s="78">
        <v>113.839721</v>
      </c>
      <c r="M104" s="76">
        <v>327.4208033380001</v>
      </c>
      <c r="N104" s="69"/>
      <c r="O104" s="77">
        <f t="shared" si="2"/>
        <v>5.6014435513299082E-3</v>
      </c>
      <c r="P104" s="77">
        <f>M104/'סכום נכסי הקרן'!$C$42</f>
        <v>4.3017578082844505E-3</v>
      </c>
    </row>
    <row r="105" spans="2:16">
      <c r="B105" s="75" t="s">
        <v>1584</v>
      </c>
      <c r="C105" s="69" t="s">
        <v>1585</v>
      </c>
      <c r="D105" s="69" t="s">
        <v>224</v>
      </c>
      <c r="E105" s="69"/>
      <c r="F105" s="95">
        <v>43586</v>
      </c>
      <c r="G105" s="76">
        <v>8.2600000000023002</v>
      </c>
      <c r="H105" s="82" t="s">
        <v>128</v>
      </c>
      <c r="I105" s="83">
        <v>4.8000000000000001E-2</v>
      </c>
      <c r="J105" s="83">
        <v>4.8500000000018327E-2</v>
      </c>
      <c r="K105" s="76">
        <v>700706.59785600007</v>
      </c>
      <c r="L105" s="78">
        <v>112.97477499999999</v>
      </c>
      <c r="M105" s="76">
        <v>791.62170064299994</v>
      </c>
      <c r="N105" s="69"/>
      <c r="O105" s="77">
        <f t="shared" si="2"/>
        <v>1.354289105931381E-2</v>
      </c>
      <c r="P105" s="77">
        <f>M105/'סכום נכסי הקרן'!$C$42</f>
        <v>1.0400575642205133E-2</v>
      </c>
    </row>
    <row r="106" spans="2:16">
      <c r="B106" s="75" t="s">
        <v>1586</v>
      </c>
      <c r="C106" s="69" t="s">
        <v>1587</v>
      </c>
      <c r="D106" s="69" t="s">
        <v>224</v>
      </c>
      <c r="E106" s="69"/>
      <c r="F106" s="95">
        <v>43617</v>
      </c>
      <c r="G106" s="76">
        <v>8.3500000037964277</v>
      </c>
      <c r="H106" s="82" t="s">
        <v>128</v>
      </c>
      <c r="I106" s="83">
        <v>4.8000000000000001E-2</v>
      </c>
      <c r="J106" s="83">
        <v>4.8500000012654761E-2</v>
      </c>
      <c r="K106" s="76">
        <v>176.09723700000004</v>
      </c>
      <c r="L106" s="78">
        <v>112.184653</v>
      </c>
      <c r="M106" s="76">
        <v>0.19755407500000005</v>
      </c>
      <c r="N106" s="69"/>
      <c r="O106" s="77">
        <f t="shared" si="2"/>
        <v>3.3797119430598681E-6</v>
      </c>
      <c r="P106" s="77">
        <f>M106/'סכום נכסי הקרן'!$C$42</f>
        <v>2.5955277612961373E-6</v>
      </c>
    </row>
    <row r="107" spans="2:16">
      <c r="B107" s="75" t="s">
        <v>1588</v>
      </c>
      <c r="C107" s="69" t="s">
        <v>1589</v>
      </c>
      <c r="D107" s="69" t="s">
        <v>224</v>
      </c>
      <c r="E107" s="69"/>
      <c r="F107" s="95">
        <v>43647</v>
      </c>
      <c r="G107" s="76">
        <v>8.4299999999930808</v>
      </c>
      <c r="H107" s="82" t="s">
        <v>128</v>
      </c>
      <c r="I107" s="83">
        <v>4.8000000000000001E-2</v>
      </c>
      <c r="J107" s="83">
        <v>4.8499999999973065E-2</v>
      </c>
      <c r="K107" s="76">
        <v>217492.29245400004</v>
      </c>
      <c r="L107" s="78">
        <v>110.971515</v>
      </c>
      <c r="M107" s="76">
        <v>241.35449216900003</v>
      </c>
      <c r="N107" s="69"/>
      <c r="O107" s="77">
        <f t="shared" si="2"/>
        <v>4.1290399081604298E-3</v>
      </c>
      <c r="P107" s="77">
        <f>M107/'סכום נכסי הקרן'!$C$42</f>
        <v>3.1709914601264011E-3</v>
      </c>
    </row>
    <row r="108" spans="2:16">
      <c r="B108" s="75" t="s">
        <v>1590</v>
      </c>
      <c r="C108" s="69" t="s">
        <v>1591</v>
      </c>
      <c r="D108" s="69" t="s">
        <v>224</v>
      </c>
      <c r="E108" s="69"/>
      <c r="F108" s="95">
        <v>43678</v>
      </c>
      <c r="G108" s="76">
        <v>8.5199999999994098</v>
      </c>
      <c r="H108" s="82" t="s">
        <v>128</v>
      </c>
      <c r="I108" s="83">
        <v>4.8000000000000001E-2</v>
      </c>
      <c r="J108" s="83">
        <v>4.8499999999998156E-2</v>
      </c>
      <c r="K108" s="76">
        <v>488509.42727100005</v>
      </c>
      <c r="L108" s="78">
        <v>111.19022699999999</v>
      </c>
      <c r="M108" s="76">
        <v>543.17474206600014</v>
      </c>
      <c r="N108" s="69"/>
      <c r="O108" s="77">
        <f t="shared" si="2"/>
        <v>9.2925147857816828E-3</v>
      </c>
      <c r="P108" s="77">
        <f>M108/'סכום נכסי הקרן'!$C$42</f>
        <v>7.1364011208939716E-3</v>
      </c>
    </row>
    <row r="109" spans="2:16">
      <c r="B109" s="75" t="s">
        <v>1592</v>
      </c>
      <c r="C109" s="69" t="s">
        <v>1593</v>
      </c>
      <c r="D109" s="69" t="s">
        <v>224</v>
      </c>
      <c r="E109" s="69"/>
      <c r="F109" s="95">
        <v>43709</v>
      </c>
      <c r="G109" s="76">
        <v>8.59999999317251</v>
      </c>
      <c r="H109" s="82" t="s">
        <v>128</v>
      </c>
      <c r="I109" s="83">
        <v>4.8000000000000001E-2</v>
      </c>
      <c r="J109" s="83">
        <v>4.8499999942393054E-2</v>
      </c>
      <c r="K109" s="76">
        <v>210.96797700000002</v>
      </c>
      <c r="L109" s="78">
        <v>111.08166900000001</v>
      </c>
      <c r="M109" s="76">
        <v>0.23434675100000005</v>
      </c>
      <c r="N109" s="69"/>
      <c r="O109" s="77">
        <f t="shared" si="2"/>
        <v>4.0091530036622988E-6</v>
      </c>
      <c r="P109" s="77">
        <f>M109/'סכום נכסי הקרן'!$C$42</f>
        <v>3.0789215458605613E-6</v>
      </c>
    </row>
    <row r="110" spans="2:16">
      <c r="B110" s="75" t="s">
        <v>1594</v>
      </c>
      <c r="C110" s="69" t="s">
        <v>1595</v>
      </c>
      <c r="D110" s="69" t="s">
        <v>224</v>
      </c>
      <c r="E110" s="69"/>
      <c r="F110" s="95">
        <v>43740</v>
      </c>
      <c r="G110" s="76">
        <v>8.479999999994666</v>
      </c>
      <c r="H110" s="82" t="s">
        <v>128</v>
      </c>
      <c r="I110" s="83">
        <v>4.8000000000000001E-2</v>
      </c>
      <c r="J110" s="83">
        <v>4.8499999999969054E-2</v>
      </c>
      <c r="K110" s="76">
        <v>557380.88230800012</v>
      </c>
      <c r="L110" s="78">
        <v>113.039812</v>
      </c>
      <c r="M110" s="76">
        <v>630.06229910700017</v>
      </c>
      <c r="N110" s="69"/>
      <c r="O110" s="77">
        <f t="shared" si="2"/>
        <v>1.0778968123860198E-2</v>
      </c>
      <c r="P110" s="77">
        <f>M110/'סכום נכסי הקרן'!$C$42</f>
        <v>8.2779572564032865E-3</v>
      </c>
    </row>
    <row r="111" spans="2:16">
      <c r="B111" s="75" t="s">
        <v>1596</v>
      </c>
      <c r="C111" s="69" t="s">
        <v>1597</v>
      </c>
      <c r="D111" s="69" t="s">
        <v>224</v>
      </c>
      <c r="E111" s="69"/>
      <c r="F111" s="95">
        <v>43770</v>
      </c>
      <c r="G111" s="76">
        <v>8.5599999999961867</v>
      </c>
      <c r="H111" s="82" t="s">
        <v>128</v>
      </c>
      <c r="I111" s="83">
        <v>4.8000000000000001E-2</v>
      </c>
      <c r="J111" s="83">
        <v>4.8499999999972065E-2</v>
      </c>
      <c r="K111" s="76">
        <v>808941.88774200017</v>
      </c>
      <c r="L111" s="78">
        <v>112.832279</v>
      </c>
      <c r="M111" s="76">
        <v>912.74756998300018</v>
      </c>
      <c r="N111" s="69"/>
      <c r="O111" s="77">
        <f t="shared" si="2"/>
        <v>1.5615085962010238E-2</v>
      </c>
      <c r="P111" s="77">
        <f>M111/'סכום נכסי הקרן'!$C$42</f>
        <v>1.1991965526129822E-2</v>
      </c>
    </row>
    <row r="112" spans="2:16">
      <c r="B112" s="75" t="s">
        <v>1598</v>
      </c>
      <c r="C112" s="69" t="s">
        <v>1599</v>
      </c>
      <c r="D112" s="69" t="s">
        <v>224</v>
      </c>
      <c r="E112" s="69"/>
      <c r="F112" s="95">
        <v>43800</v>
      </c>
      <c r="G112" s="76">
        <v>8.6399999999890635</v>
      </c>
      <c r="H112" s="82" t="s">
        <v>128</v>
      </c>
      <c r="I112" s="83">
        <v>4.8000000000000001E-2</v>
      </c>
      <c r="J112" s="83">
        <v>4.8499999999954434E-2</v>
      </c>
      <c r="K112" s="76">
        <v>362591.18513100006</v>
      </c>
      <c r="L112" s="78">
        <v>111.957993</v>
      </c>
      <c r="M112" s="76">
        <v>405.94981232100002</v>
      </c>
      <c r="N112" s="69"/>
      <c r="O112" s="77">
        <f t="shared" si="2"/>
        <v>6.9449006758488556E-3</v>
      </c>
      <c r="P112" s="77">
        <f>M112/'סכום נכסי הקרן'!$C$42</f>
        <v>5.3334967024705107E-3</v>
      </c>
    </row>
    <row r="113" spans="2:16">
      <c r="B113" s="75" t="s">
        <v>1600</v>
      </c>
      <c r="C113" s="69" t="s">
        <v>1601</v>
      </c>
      <c r="D113" s="69" t="s">
        <v>224</v>
      </c>
      <c r="E113" s="69"/>
      <c r="F113" s="95">
        <v>43831</v>
      </c>
      <c r="G113" s="76">
        <v>8.7300000000025939</v>
      </c>
      <c r="H113" s="82" t="s">
        <v>128</v>
      </c>
      <c r="I113" s="83">
        <v>4.8000000000000001E-2</v>
      </c>
      <c r="J113" s="83">
        <v>4.8600000000008033E-2</v>
      </c>
      <c r="K113" s="76">
        <v>488884.28772600013</v>
      </c>
      <c r="L113" s="78">
        <v>111.92920599999999</v>
      </c>
      <c r="M113" s="76">
        <v>547.20430004600018</v>
      </c>
      <c r="N113" s="69"/>
      <c r="O113" s="77">
        <f t="shared" si="2"/>
        <v>9.3614515831130386E-3</v>
      </c>
      <c r="P113" s="77">
        <f>M113/'סכום נכסי הקרן'!$C$42</f>
        <v>7.1893427248717308E-3</v>
      </c>
    </row>
    <row r="114" spans="2:16">
      <c r="B114" s="75" t="s">
        <v>1602</v>
      </c>
      <c r="C114" s="69" t="s">
        <v>1603</v>
      </c>
      <c r="D114" s="69" t="s">
        <v>224</v>
      </c>
      <c r="E114" s="69"/>
      <c r="F114" s="95">
        <v>43863</v>
      </c>
      <c r="G114" s="76">
        <v>8.8099999999936625</v>
      </c>
      <c r="H114" s="82" t="s">
        <v>128</v>
      </c>
      <c r="I114" s="83">
        <v>4.8000000000000001E-2</v>
      </c>
      <c r="J114" s="83">
        <v>4.8799999999963581E-2</v>
      </c>
      <c r="K114" s="76">
        <v>523286.0162730001</v>
      </c>
      <c r="L114" s="78">
        <v>111.27704900000001</v>
      </c>
      <c r="M114" s="76">
        <v>582.29723444900014</v>
      </c>
      <c r="N114" s="69"/>
      <c r="O114" s="77">
        <f t="shared" si="2"/>
        <v>9.9618138359232403E-3</v>
      </c>
      <c r="P114" s="77">
        <f>M114/'סכום נכסי הקרן'!$C$42</f>
        <v>7.6504047681038466E-3</v>
      </c>
    </row>
    <row r="115" spans="2:16">
      <c r="B115" s="75" t="s">
        <v>1604</v>
      </c>
      <c r="C115" s="69" t="s">
        <v>1605</v>
      </c>
      <c r="D115" s="69" t="s">
        <v>224</v>
      </c>
      <c r="E115" s="69"/>
      <c r="F115" s="95">
        <v>43891</v>
      </c>
      <c r="G115" s="76">
        <v>8.8900000165457094</v>
      </c>
      <c r="H115" s="82" t="s">
        <v>128</v>
      </c>
      <c r="I115" s="83">
        <v>4.8000000000000001E-2</v>
      </c>
      <c r="J115" s="83">
        <v>4.8500000096432051E-2</v>
      </c>
      <c r="K115" s="76">
        <v>265.01762400000001</v>
      </c>
      <c r="L115" s="78">
        <v>111.518961</v>
      </c>
      <c r="M115" s="76">
        <v>0.29554489900000003</v>
      </c>
      <c r="N115" s="69"/>
      <c r="O115" s="77">
        <f t="shared" si="2"/>
        <v>5.0561175458452188E-6</v>
      </c>
      <c r="P115" s="77">
        <f>M115/'סכום נכסי הקרן'!$C$42</f>
        <v>3.8829621209482158E-6</v>
      </c>
    </row>
    <row r="116" spans="2:16">
      <c r="B116" s="75" t="s">
        <v>1606</v>
      </c>
      <c r="C116" s="69" t="s">
        <v>1607</v>
      </c>
      <c r="D116" s="69" t="s">
        <v>224</v>
      </c>
      <c r="E116" s="69"/>
      <c r="F116" s="95">
        <v>44045</v>
      </c>
      <c r="G116" s="76">
        <v>9.1100000000019659</v>
      </c>
      <c r="H116" s="82" t="s">
        <v>128</v>
      </c>
      <c r="I116" s="83">
        <v>4.8000000000000001E-2</v>
      </c>
      <c r="J116" s="83">
        <v>4.8499999999950874E-2</v>
      </c>
      <c r="K116" s="76">
        <v>72435.24466500002</v>
      </c>
      <c r="L116" s="78">
        <v>112.398383</v>
      </c>
      <c r="M116" s="76">
        <v>81.416044044000003</v>
      </c>
      <c r="N116" s="69"/>
      <c r="O116" s="77">
        <f t="shared" si="2"/>
        <v>1.3928478894307545E-3</v>
      </c>
      <c r="P116" s="77">
        <f>M116/'סכום נכסי הקרן'!$C$42</f>
        <v>1.0696696716132582E-3</v>
      </c>
    </row>
    <row r="117" spans="2:16">
      <c r="B117" s="75" t="s">
        <v>1608</v>
      </c>
      <c r="C117" s="69" t="s">
        <v>1609</v>
      </c>
      <c r="D117" s="69" t="s">
        <v>224</v>
      </c>
      <c r="E117" s="69"/>
      <c r="F117" s="95">
        <v>44075</v>
      </c>
      <c r="G117" s="76">
        <v>9.1900000000024793</v>
      </c>
      <c r="H117" s="82" t="s">
        <v>128</v>
      </c>
      <c r="I117" s="83">
        <v>4.8000000000000001E-2</v>
      </c>
      <c r="J117" s="83">
        <v>4.8600000000019648E-2</v>
      </c>
      <c r="K117" s="76">
        <v>956978.64026400016</v>
      </c>
      <c r="L117" s="78">
        <v>111.70957199999999</v>
      </c>
      <c r="M117" s="76">
        <v>1069.0367448649999</v>
      </c>
      <c r="N117" s="69"/>
      <c r="O117" s="77">
        <f t="shared" si="2"/>
        <v>1.828884701158447E-2</v>
      </c>
      <c r="P117" s="77">
        <f>M117/'סכום נכסי הקרן'!$C$42</f>
        <v>1.4045342011511341E-2</v>
      </c>
    </row>
    <row r="118" spans="2:16">
      <c r="B118" s="75" t="s">
        <v>1610</v>
      </c>
      <c r="C118" s="69" t="s">
        <v>1611</v>
      </c>
      <c r="D118" s="69" t="s">
        <v>224</v>
      </c>
      <c r="E118" s="69"/>
      <c r="F118" s="95">
        <v>44166</v>
      </c>
      <c r="G118" s="76">
        <v>9.2199999999994713</v>
      </c>
      <c r="H118" s="82" t="s">
        <v>128</v>
      </c>
      <c r="I118" s="83">
        <v>4.8000000000000001E-2</v>
      </c>
      <c r="J118" s="83">
        <v>4.8499999999996442E-2</v>
      </c>
      <c r="K118" s="76">
        <v>1746976.998501</v>
      </c>
      <c r="L118" s="78">
        <v>112.834079</v>
      </c>
      <c r="M118" s="76">
        <v>1971.1854034820005</v>
      </c>
      <c r="N118" s="69"/>
      <c r="O118" s="77">
        <f t="shared" si="2"/>
        <v>3.3722609114154693E-2</v>
      </c>
      <c r="P118" s="77">
        <f>M118/'סכום נכסי הקרן'!$C$42</f>
        <v>2.5898055696392284E-2</v>
      </c>
    </row>
    <row r="119" spans="2:16">
      <c r="B119" s="75" t="s">
        <v>1612</v>
      </c>
      <c r="C119" s="69" t="s">
        <v>1613</v>
      </c>
      <c r="D119" s="69" t="s">
        <v>224</v>
      </c>
      <c r="E119" s="69"/>
      <c r="F119" s="95">
        <v>44197</v>
      </c>
      <c r="G119" s="76">
        <v>9.3000000000001677</v>
      </c>
      <c r="H119" s="82" t="s">
        <v>128</v>
      </c>
      <c r="I119" s="83">
        <v>4.8000000000000001E-2</v>
      </c>
      <c r="J119" s="83">
        <v>4.8500000000007579E-2</v>
      </c>
      <c r="K119" s="76">
        <v>526881.18956700014</v>
      </c>
      <c r="L119" s="78">
        <v>112.612784</v>
      </c>
      <c r="M119" s="76">
        <v>593.33557598300013</v>
      </c>
      <c r="N119" s="69"/>
      <c r="O119" s="77">
        <f t="shared" si="2"/>
        <v>1.0150655370647509E-2</v>
      </c>
      <c r="P119" s="77">
        <f>M119/'סכום נכסי הקרן'!$C$42</f>
        <v>7.7954299815304242E-3</v>
      </c>
    </row>
    <row r="120" spans="2:16">
      <c r="B120" s="75" t="s">
        <v>1614</v>
      </c>
      <c r="C120" s="69" t="s">
        <v>1615</v>
      </c>
      <c r="D120" s="69" t="s">
        <v>224</v>
      </c>
      <c r="E120" s="69"/>
      <c r="F120" s="95">
        <v>44228</v>
      </c>
      <c r="G120" s="76">
        <v>9.3900000000033685</v>
      </c>
      <c r="H120" s="82" t="s">
        <v>128</v>
      </c>
      <c r="I120" s="83">
        <v>4.8000000000000001E-2</v>
      </c>
      <c r="J120" s="83">
        <v>4.8500000000014802E-2</v>
      </c>
      <c r="K120" s="76">
        <v>963112.40343000006</v>
      </c>
      <c r="L120" s="78">
        <v>112.301147</v>
      </c>
      <c r="M120" s="76">
        <v>1081.5862762239999</v>
      </c>
      <c r="N120" s="69"/>
      <c r="O120" s="77">
        <f t="shared" si="2"/>
        <v>1.8503541651590336E-2</v>
      </c>
      <c r="P120" s="77">
        <f>M120/'סכום נכסי הקרן'!$C$42</f>
        <v>1.4210221713605772E-2</v>
      </c>
    </row>
    <row r="121" spans="2:16">
      <c r="B121" s="75" t="s">
        <v>1616</v>
      </c>
      <c r="C121" s="69" t="s">
        <v>1617</v>
      </c>
      <c r="D121" s="69" t="s">
        <v>224</v>
      </c>
      <c r="E121" s="69"/>
      <c r="F121" s="95">
        <v>44256</v>
      </c>
      <c r="G121" s="76">
        <v>9.469999999990149</v>
      </c>
      <c r="H121" s="82" t="s">
        <v>128</v>
      </c>
      <c r="I121" s="83">
        <v>4.8000000000000001E-2</v>
      </c>
      <c r="J121" s="83">
        <v>4.8499999999959673E-2</v>
      </c>
      <c r="K121" s="76">
        <v>365363.40896099998</v>
      </c>
      <c r="L121" s="78">
        <v>111.970598</v>
      </c>
      <c r="M121" s="76">
        <v>409.09959214900005</v>
      </c>
      <c r="N121" s="69"/>
      <c r="O121" s="77">
        <f t="shared" si="2"/>
        <v>6.9987864208161544E-3</v>
      </c>
      <c r="P121" s="77">
        <f>M121/'סכום נכסי הקרן'!$C$42</f>
        <v>5.3748795035367235E-3</v>
      </c>
    </row>
    <row r="122" spans="2:16">
      <c r="B122" s="75" t="s">
        <v>1618</v>
      </c>
      <c r="C122" s="69" t="s">
        <v>1619</v>
      </c>
      <c r="D122" s="69" t="s">
        <v>224</v>
      </c>
      <c r="E122" s="69"/>
      <c r="F122" s="95">
        <v>44287</v>
      </c>
      <c r="G122" s="76">
        <v>9.3300000000029897</v>
      </c>
      <c r="H122" s="82" t="s">
        <v>128</v>
      </c>
      <c r="I122" s="83">
        <v>4.8000000000000001E-2</v>
      </c>
      <c r="J122" s="83">
        <v>4.850000000000515E-2</v>
      </c>
      <c r="K122" s="76">
        <v>511229.45791800006</v>
      </c>
      <c r="L122" s="78">
        <v>113.863924</v>
      </c>
      <c r="M122" s="76">
        <v>582.10592192200011</v>
      </c>
      <c r="N122" s="69"/>
      <c r="O122" s="77">
        <f t="shared" si="2"/>
        <v>9.9585409030193799E-3</v>
      </c>
      <c r="P122" s="77">
        <f>M122/'סכום נכסי הקרן'!$C$42</f>
        <v>7.6478912437692448E-3</v>
      </c>
    </row>
    <row r="123" spans="2:16">
      <c r="B123" s="75" t="s">
        <v>1620</v>
      </c>
      <c r="C123" s="69" t="s">
        <v>1621</v>
      </c>
      <c r="D123" s="69" t="s">
        <v>224</v>
      </c>
      <c r="E123" s="69"/>
      <c r="F123" s="95">
        <v>44318</v>
      </c>
      <c r="G123" s="76">
        <v>9.4100000000018724</v>
      </c>
      <c r="H123" s="82" t="s">
        <v>128</v>
      </c>
      <c r="I123" s="83">
        <v>4.8000000000000001E-2</v>
      </c>
      <c r="J123" s="83">
        <v>4.8500000000005504E-2</v>
      </c>
      <c r="K123" s="76">
        <v>805861.05786300008</v>
      </c>
      <c r="L123" s="78">
        <v>112.723364</v>
      </c>
      <c r="M123" s="76">
        <v>908.39369733000012</v>
      </c>
      <c r="N123" s="69"/>
      <c r="O123" s="77">
        <f t="shared" si="2"/>
        <v>1.5540600860126584E-2</v>
      </c>
      <c r="P123" s="77">
        <f>M123/'סכום נכסי הקרן'!$C$42</f>
        <v>1.1934762973664075E-2</v>
      </c>
    </row>
    <row r="124" spans="2:16">
      <c r="B124" s="75" t="s">
        <v>1622</v>
      </c>
      <c r="C124" s="69" t="s">
        <v>1623</v>
      </c>
      <c r="D124" s="69" t="s">
        <v>224</v>
      </c>
      <c r="E124" s="69"/>
      <c r="F124" s="95">
        <v>44348</v>
      </c>
      <c r="G124" s="76">
        <v>9.4899999999980889</v>
      </c>
      <c r="H124" s="82" t="s">
        <v>128</v>
      </c>
      <c r="I124" s="83">
        <v>4.8000000000000001E-2</v>
      </c>
      <c r="J124" s="83">
        <v>4.8499999999981426E-2</v>
      </c>
      <c r="K124" s="76">
        <v>649204.25841300015</v>
      </c>
      <c r="L124" s="78">
        <v>111.95896399999999</v>
      </c>
      <c r="M124" s="76">
        <v>726.84236321100013</v>
      </c>
      <c r="N124" s="69"/>
      <c r="O124" s="77">
        <f t="shared" si="2"/>
        <v>1.24346603109355E-2</v>
      </c>
      <c r="P124" s="77">
        <f>M124/'סכום נכסי הקרן'!$C$42</f>
        <v>9.5494842705737184E-3</v>
      </c>
    </row>
    <row r="125" spans="2:16">
      <c r="B125" s="75" t="s">
        <v>1624</v>
      </c>
      <c r="C125" s="69" t="s">
        <v>1625</v>
      </c>
      <c r="D125" s="69" t="s">
        <v>224</v>
      </c>
      <c r="E125" s="69"/>
      <c r="F125" s="95">
        <v>44378</v>
      </c>
      <c r="G125" s="76">
        <v>9.5800000000000924</v>
      </c>
      <c r="H125" s="82" t="s">
        <v>128</v>
      </c>
      <c r="I125" s="83">
        <v>4.8000000000000001E-2</v>
      </c>
      <c r="J125" s="83">
        <v>4.8500000000006864E-2</v>
      </c>
      <c r="K125" s="76">
        <v>196878.45450300002</v>
      </c>
      <c r="L125" s="78">
        <v>111.077648</v>
      </c>
      <c r="M125" s="76">
        <v>218.68795688100002</v>
      </c>
      <c r="N125" s="69"/>
      <c r="O125" s="77">
        <f t="shared" si="2"/>
        <v>3.7412657758341713E-3</v>
      </c>
      <c r="P125" s="77">
        <f>M125/'סכום נכסי הקרן'!$C$42</f>
        <v>2.8731913687215413E-3</v>
      </c>
    </row>
    <row r="126" spans="2:16">
      <c r="B126" s="75" t="s">
        <v>1626</v>
      </c>
      <c r="C126" s="69" t="s">
        <v>1627</v>
      </c>
      <c r="D126" s="69" t="s">
        <v>224</v>
      </c>
      <c r="E126" s="69"/>
      <c r="F126" s="95">
        <v>44409</v>
      </c>
      <c r="G126" s="76">
        <v>9.6600000000076296</v>
      </c>
      <c r="H126" s="82" t="s">
        <v>128</v>
      </c>
      <c r="I126" s="83">
        <v>4.8000000000000001E-2</v>
      </c>
      <c r="J126" s="83">
        <v>4.8600000000039972E-2</v>
      </c>
      <c r="K126" s="76">
        <v>249229.89646500003</v>
      </c>
      <c r="L126" s="78">
        <v>110.41160499999999</v>
      </c>
      <c r="M126" s="76">
        <v>275.17872921500003</v>
      </c>
      <c r="N126" s="69"/>
      <c r="O126" s="77">
        <f t="shared" si="2"/>
        <v>4.7076975638390287E-3</v>
      </c>
      <c r="P126" s="77">
        <f>M126/'סכום נכסי הקרן'!$C$42</f>
        <v>3.6153849572362648E-3</v>
      </c>
    </row>
    <row r="127" spans="2:16">
      <c r="B127" s="75" t="s">
        <v>1628</v>
      </c>
      <c r="C127" s="69" t="s">
        <v>1629</v>
      </c>
      <c r="D127" s="69" t="s">
        <v>224</v>
      </c>
      <c r="E127" s="69"/>
      <c r="F127" s="95">
        <v>44440</v>
      </c>
      <c r="G127" s="76">
        <v>9.7499999999959428</v>
      </c>
      <c r="H127" s="82" t="s">
        <v>128</v>
      </c>
      <c r="I127" s="83">
        <v>4.8000000000000001E-2</v>
      </c>
      <c r="J127" s="83">
        <v>4.8499999999978144E-2</v>
      </c>
      <c r="K127" s="76">
        <v>730184.57791500015</v>
      </c>
      <c r="L127" s="78">
        <v>109.66166800000001</v>
      </c>
      <c r="M127" s="76">
        <v>800.73258955500012</v>
      </c>
      <c r="N127" s="69"/>
      <c r="O127" s="77">
        <f t="shared" si="2"/>
        <v>1.3698758155792476E-2</v>
      </c>
      <c r="P127" s="77">
        <f>M127/'סכום נכסי הקרן'!$C$42</f>
        <v>1.0520277375015158E-2</v>
      </c>
    </row>
    <row r="128" spans="2:16">
      <c r="B128" s="75" t="s">
        <v>1630</v>
      </c>
      <c r="C128" s="69" t="s">
        <v>1631</v>
      </c>
      <c r="D128" s="69" t="s">
        <v>224</v>
      </c>
      <c r="E128" s="69"/>
      <c r="F128" s="95">
        <v>44501</v>
      </c>
      <c r="G128" s="76">
        <v>9.6799999999985502</v>
      </c>
      <c r="H128" s="82" t="s">
        <v>128</v>
      </c>
      <c r="I128" s="83">
        <v>4.8000000000000001E-2</v>
      </c>
      <c r="J128" s="83">
        <v>4.8499999999991675E-2</v>
      </c>
      <c r="K128" s="76">
        <v>920667.73870200012</v>
      </c>
      <c r="L128" s="78">
        <v>110.86478</v>
      </c>
      <c r="M128" s="76">
        <v>1020.6962675610002</v>
      </c>
      <c r="N128" s="69"/>
      <c r="O128" s="77">
        <f t="shared" si="2"/>
        <v>1.7461848689846272E-2</v>
      </c>
      <c r="P128" s="77">
        <f>M128/'סכום נכסי הקרן'!$C$42</f>
        <v>1.3410229570338782E-2</v>
      </c>
    </row>
    <row r="129" spans="2:16">
      <c r="B129" s="75" t="s">
        <v>1632</v>
      </c>
      <c r="C129" s="69" t="s">
        <v>1633</v>
      </c>
      <c r="D129" s="69" t="s">
        <v>224</v>
      </c>
      <c r="E129" s="69"/>
      <c r="F129" s="95">
        <v>44531</v>
      </c>
      <c r="G129" s="76">
        <v>9.7699999999911373</v>
      </c>
      <c r="H129" s="82" t="s">
        <v>128</v>
      </c>
      <c r="I129" s="83">
        <v>4.8000000000000001E-2</v>
      </c>
      <c r="J129" s="83">
        <v>4.8499999999969089E-2</v>
      </c>
      <c r="K129" s="76">
        <v>263868.63311699999</v>
      </c>
      <c r="L129" s="78">
        <v>110.31950399999999</v>
      </c>
      <c r="M129" s="76">
        <v>291.098566554</v>
      </c>
      <c r="N129" s="69"/>
      <c r="O129" s="77">
        <f t="shared" si="2"/>
        <v>4.9800506620284162E-3</v>
      </c>
      <c r="P129" s="77">
        <f>M129/'סכום נכסי הקרן'!$C$42</f>
        <v>3.8245448025530128E-3</v>
      </c>
    </row>
    <row r="130" spans="2:16">
      <c r="B130" s="75" t="s">
        <v>1634</v>
      </c>
      <c r="C130" s="69" t="s">
        <v>1635</v>
      </c>
      <c r="D130" s="69" t="s">
        <v>224</v>
      </c>
      <c r="E130" s="69"/>
      <c r="F130" s="95">
        <v>44563</v>
      </c>
      <c r="G130" s="76">
        <v>9.8499999999964611</v>
      </c>
      <c r="H130" s="82" t="s">
        <v>128</v>
      </c>
      <c r="I130" s="83">
        <v>4.8000000000000001E-2</v>
      </c>
      <c r="J130" s="83">
        <v>4.849999999997661E-2</v>
      </c>
      <c r="K130" s="76">
        <v>758023.63319400011</v>
      </c>
      <c r="L130" s="78">
        <v>109.973224</v>
      </c>
      <c r="M130" s="76">
        <v>833.62302922700007</v>
      </c>
      <c r="N130" s="69"/>
      <c r="O130" s="77">
        <f t="shared" si="2"/>
        <v>1.4261440610062015E-2</v>
      </c>
      <c r="P130" s="77">
        <f>M130/'סכום נכסי הקרן'!$C$42</f>
        <v>1.0952402347632968E-2</v>
      </c>
    </row>
    <row r="131" spans="2:16">
      <c r="B131" s="75" t="s">
        <v>1636</v>
      </c>
      <c r="C131" s="69" t="s">
        <v>1637</v>
      </c>
      <c r="D131" s="69" t="s">
        <v>224</v>
      </c>
      <c r="E131" s="69"/>
      <c r="F131" s="95">
        <v>44652</v>
      </c>
      <c r="G131" s="76">
        <v>9.8599999999472132</v>
      </c>
      <c r="H131" s="82" t="s">
        <v>128</v>
      </c>
      <c r="I131" s="83">
        <v>4.8000000000000001E-2</v>
      </c>
      <c r="J131" s="83">
        <v>4.8499999999796976E-2</v>
      </c>
      <c r="K131" s="76">
        <v>53725.349118000006</v>
      </c>
      <c r="L131" s="78">
        <v>110.013324</v>
      </c>
      <c r="M131" s="76">
        <v>59.105042592000004</v>
      </c>
      <c r="N131" s="69"/>
      <c r="O131" s="77">
        <f t="shared" si="2"/>
        <v>1.0111561522749887E-3</v>
      </c>
      <c r="P131" s="77">
        <f>M131/'סכום נכסי הקרן'!$C$42</f>
        <v>7.76540695908837E-4</v>
      </c>
    </row>
    <row r="132" spans="2:16">
      <c r="B132" s="75" t="s">
        <v>1638</v>
      </c>
      <c r="C132" s="69" t="s">
        <v>1639</v>
      </c>
      <c r="D132" s="69" t="s">
        <v>224</v>
      </c>
      <c r="E132" s="69"/>
      <c r="F132" s="95">
        <v>40057</v>
      </c>
      <c r="G132" s="76">
        <v>0.90999999999738901</v>
      </c>
      <c r="H132" s="82" t="s">
        <v>128</v>
      </c>
      <c r="I132" s="83">
        <v>4.8000000000000001E-2</v>
      </c>
      <c r="J132" s="83">
        <v>4.8199999999947785E-2</v>
      </c>
      <c r="K132" s="76">
        <v>188594.91021600002</v>
      </c>
      <c r="L132" s="78">
        <v>121.85158</v>
      </c>
      <c r="M132" s="76">
        <v>229.80587796000003</v>
      </c>
      <c r="N132" s="69"/>
      <c r="O132" s="77">
        <f t="shared" si="2"/>
        <v>3.9314687400235629E-3</v>
      </c>
      <c r="P132" s="77">
        <f>M132/'סכום נכסי הקרן'!$C$42</f>
        <v>3.0192621233159178E-3</v>
      </c>
    </row>
    <row r="133" spans="2:16">
      <c r="B133" s="75" t="s">
        <v>1640</v>
      </c>
      <c r="C133" s="69" t="s">
        <v>1641</v>
      </c>
      <c r="D133" s="69" t="s">
        <v>224</v>
      </c>
      <c r="E133" s="69"/>
      <c r="F133" s="95">
        <v>40087</v>
      </c>
      <c r="G133" s="76">
        <v>0.9699999999983826</v>
      </c>
      <c r="H133" s="82" t="s">
        <v>128</v>
      </c>
      <c r="I133" s="83">
        <v>4.8000000000000001E-2</v>
      </c>
      <c r="J133" s="83">
        <v>4.8300000000016177E-2</v>
      </c>
      <c r="K133" s="76">
        <v>174932.55428400001</v>
      </c>
      <c r="L133" s="78">
        <v>123.691586</v>
      </c>
      <c r="M133" s="76">
        <v>216.37685135500001</v>
      </c>
      <c r="N133" s="69"/>
      <c r="O133" s="77">
        <f t="shared" si="2"/>
        <v>3.7017278875476661E-3</v>
      </c>
      <c r="P133" s="77">
        <f>M133/'סכום נכסי הקרן'!$C$42</f>
        <v>2.8428273352182187E-3</v>
      </c>
    </row>
    <row r="134" spans="2:16">
      <c r="B134" s="75" t="s">
        <v>1642</v>
      </c>
      <c r="C134" s="69" t="s">
        <v>1643</v>
      </c>
      <c r="D134" s="69" t="s">
        <v>224</v>
      </c>
      <c r="E134" s="69"/>
      <c r="F134" s="95">
        <v>40118</v>
      </c>
      <c r="G134" s="76">
        <v>1.0499999999998109</v>
      </c>
      <c r="H134" s="82" t="s">
        <v>128</v>
      </c>
      <c r="I134" s="83">
        <v>4.8000000000000001E-2</v>
      </c>
      <c r="J134" s="83">
        <v>4.8200000000052146E-2</v>
      </c>
      <c r="K134" s="76">
        <v>214153.41909900002</v>
      </c>
      <c r="L134" s="78">
        <v>123.556091</v>
      </c>
      <c r="M134" s="76">
        <v>264.59959294100008</v>
      </c>
      <c r="N134" s="69"/>
      <c r="O134" s="77">
        <f t="shared" si="2"/>
        <v>4.5267120123514398E-3</v>
      </c>
      <c r="P134" s="77">
        <f>M134/'סכום נכסי הקרן'!$C$42</f>
        <v>3.4763929273846817E-3</v>
      </c>
    </row>
    <row r="135" spans="2:16">
      <c r="B135" s="75" t="s">
        <v>1644</v>
      </c>
      <c r="C135" s="69" t="s">
        <v>1645</v>
      </c>
      <c r="D135" s="69" t="s">
        <v>224</v>
      </c>
      <c r="E135" s="69"/>
      <c r="F135" s="95">
        <v>39904</v>
      </c>
      <c r="G135" s="76">
        <v>0.49000000000011379</v>
      </c>
      <c r="H135" s="82" t="s">
        <v>128</v>
      </c>
      <c r="I135" s="83">
        <v>4.8000000000000001E-2</v>
      </c>
      <c r="J135" s="83">
        <v>4.8100000000050033E-2</v>
      </c>
      <c r="K135" s="76">
        <v>272497.39773000008</v>
      </c>
      <c r="L135" s="78">
        <v>129.10226399999999</v>
      </c>
      <c r="M135" s="76">
        <v>351.80030950399998</v>
      </c>
      <c r="N135" s="69"/>
      <c r="O135" s="77">
        <f t="shared" si="2"/>
        <v>6.0185228150967099E-3</v>
      </c>
      <c r="P135" s="77">
        <f>M135/'סכום נכסי הקרן'!$C$42</f>
        <v>4.6220634514889409E-3</v>
      </c>
    </row>
    <row r="136" spans="2:16">
      <c r="B136" s="75" t="s">
        <v>1646</v>
      </c>
      <c r="C136" s="69" t="s">
        <v>1647</v>
      </c>
      <c r="D136" s="69" t="s">
        <v>224</v>
      </c>
      <c r="E136" s="69"/>
      <c r="F136" s="95">
        <v>39965</v>
      </c>
      <c r="G136" s="76">
        <v>0.65999999999962988</v>
      </c>
      <c r="H136" s="82" t="s">
        <v>128</v>
      </c>
      <c r="I136" s="83">
        <v>4.8000000000000001E-2</v>
      </c>
      <c r="J136" s="83">
        <v>4.820000000002346E-2</v>
      </c>
      <c r="K136" s="76">
        <v>128390.57760600002</v>
      </c>
      <c r="L136" s="78">
        <v>126.20235</v>
      </c>
      <c r="M136" s="76">
        <v>162.03192639100001</v>
      </c>
      <c r="N136" s="69"/>
      <c r="O136" s="77">
        <f t="shared" si="2"/>
        <v>2.772006787410789E-3</v>
      </c>
      <c r="P136" s="77">
        <f>M136/'סכום נכסי הקרן'!$C$42</f>
        <v>2.1288265664179931E-3</v>
      </c>
    </row>
    <row r="137" spans="2:16">
      <c r="B137" s="75" t="s">
        <v>1648</v>
      </c>
      <c r="C137" s="69" t="s">
        <v>1649</v>
      </c>
      <c r="D137" s="69" t="s">
        <v>224</v>
      </c>
      <c r="E137" s="69"/>
      <c r="F137" s="95">
        <v>39995</v>
      </c>
      <c r="G137" s="76">
        <v>0.74000000000065147</v>
      </c>
      <c r="H137" s="82" t="s">
        <v>128</v>
      </c>
      <c r="I137" s="83">
        <v>4.8000000000000001E-2</v>
      </c>
      <c r="J137" s="83">
        <v>4.8500000000036653E-2</v>
      </c>
      <c r="K137" s="76">
        <v>196140.93835200006</v>
      </c>
      <c r="L137" s="78">
        <v>125.200394</v>
      </c>
      <c r="M137" s="76">
        <v>245.56922786600006</v>
      </c>
      <c r="N137" s="69"/>
      <c r="O137" s="77">
        <f t="shared" si="2"/>
        <v>4.2011446854068202E-3</v>
      </c>
      <c r="P137" s="77">
        <f>M137/'סכום נכסי הקרן'!$C$42</f>
        <v>3.2263659873695847E-3</v>
      </c>
    </row>
    <row r="138" spans="2:16">
      <c r="B138" s="75" t="s">
        <v>1650</v>
      </c>
      <c r="C138" s="69" t="s">
        <v>1651</v>
      </c>
      <c r="D138" s="69" t="s">
        <v>224</v>
      </c>
      <c r="E138" s="69"/>
      <c r="F138" s="95">
        <v>40027</v>
      </c>
      <c r="G138" s="76">
        <v>0.83000000000019658</v>
      </c>
      <c r="H138" s="82" t="s">
        <v>128</v>
      </c>
      <c r="I138" s="83">
        <v>4.8000000000000001E-2</v>
      </c>
      <c r="J138" s="83">
        <v>4.8200000000073365E-2</v>
      </c>
      <c r="K138" s="76">
        <v>246972.01605000003</v>
      </c>
      <c r="L138" s="78">
        <v>123.61955399999999</v>
      </c>
      <c r="M138" s="76">
        <v>305.30570491800006</v>
      </c>
      <c r="N138" s="69"/>
      <c r="O138" s="77">
        <f t="shared" si="2"/>
        <v>5.2231032804343647E-3</v>
      </c>
      <c r="P138" s="77">
        <f>M138/'סכום נכסי הקרן'!$C$42</f>
        <v>4.0112026684175238E-3</v>
      </c>
    </row>
    <row r="139" spans="2:16">
      <c r="B139" s="75" t="s">
        <v>1652</v>
      </c>
      <c r="C139" s="69" t="s">
        <v>1653</v>
      </c>
      <c r="D139" s="69" t="s">
        <v>224</v>
      </c>
      <c r="E139" s="69"/>
      <c r="F139" s="95">
        <v>40179</v>
      </c>
      <c r="G139" s="76">
        <v>1.2200000000046065</v>
      </c>
      <c r="H139" s="82" t="s">
        <v>128</v>
      </c>
      <c r="I139" s="83">
        <v>4.8000000000000001E-2</v>
      </c>
      <c r="J139" s="83">
        <v>4.8300000000197033E-2</v>
      </c>
      <c r="K139" s="76">
        <v>96089.811144000007</v>
      </c>
      <c r="L139" s="78">
        <v>122.00105600000001</v>
      </c>
      <c r="M139" s="76">
        <v>117.23058454300002</v>
      </c>
      <c r="N139" s="69"/>
      <c r="O139" s="77">
        <f t="shared" si="2"/>
        <v>2.0055552216367424E-3</v>
      </c>
      <c r="P139" s="77">
        <f>M139/'סכום נכסי הקרן'!$C$42</f>
        <v>1.5402124033854039E-3</v>
      </c>
    </row>
    <row r="140" spans="2:16">
      <c r="B140" s="75" t="s">
        <v>1654</v>
      </c>
      <c r="C140" s="69" t="s">
        <v>1655</v>
      </c>
      <c r="D140" s="69" t="s">
        <v>224</v>
      </c>
      <c r="E140" s="69"/>
      <c r="F140" s="95">
        <v>40210</v>
      </c>
      <c r="G140" s="76">
        <v>1.3099999999981879</v>
      </c>
      <c r="H140" s="82" t="s">
        <v>128</v>
      </c>
      <c r="I140" s="83">
        <v>4.8000000000000001E-2</v>
      </c>
      <c r="J140" s="83">
        <v>4.8199999999952066E-2</v>
      </c>
      <c r="K140" s="76">
        <v>140773.17738000004</v>
      </c>
      <c r="L140" s="78">
        <v>121.51973599999999</v>
      </c>
      <c r="M140" s="76">
        <v>171.06719390100002</v>
      </c>
      <c r="N140" s="69"/>
      <c r="O140" s="77">
        <f t="shared" si="2"/>
        <v>2.9265801694697913E-3</v>
      </c>
      <c r="P140" s="77">
        <f>M140/'סכום נכסי הקרן'!$C$42</f>
        <v>2.2475347613916579E-3</v>
      </c>
    </row>
    <row r="141" spans="2:16">
      <c r="B141" s="75" t="s">
        <v>1656</v>
      </c>
      <c r="C141" s="69" t="s">
        <v>1657</v>
      </c>
      <c r="D141" s="69" t="s">
        <v>224</v>
      </c>
      <c r="E141" s="69"/>
      <c r="F141" s="95">
        <v>40238</v>
      </c>
      <c r="G141" s="76">
        <v>1.3899999999988557</v>
      </c>
      <c r="H141" s="82" t="s">
        <v>128</v>
      </c>
      <c r="I141" s="83">
        <v>4.8000000000000001E-2</v>
      </c>
      <c r="J141" s="83">
        <v>4.8500000000032698E-2</v>
      </c>
      <c r="K141" s="76">
        <v>200820.59166000003</v>
      </c>
      <c r="L141" s="78">
        <v>121.851071</v>
      </c>
      <c r="M141" s="76">
        <v>244.70204185200004</v>
      </c>
      <c r="N141" s="69"/>
      <c r="O141" s="77">
        <f t="shared" si="2"/>
        <v>4.1863090565878733E-3</v>
      </c>
      <c r="P141" s="77">
        <f>M141/'סכום נכסי הקרן'!$C$42</f>
        <v>3.2149726239396235E-3</v>
      </c>
    </row>
    <row r="142" spans="2:16">
      <c r="B142" s="75" t="s">
        <v>1658</v>
      </c>
      <c r="C142" s="69" t="s">
        <v>1659</v>
      </c>
      <c r="D142" s="69" t="s">
        <v>224</v>
      </c>
      <c r="E142" s="69"/>
      <c r="F142" s="95">
        <v>40300</v>
      </c>
      <c r="G142" s="76">
        <v>1.520000000006166</v>
      </c>
      <c r="H142" s="82" t="s">
        <v>128</v>
      </c>
      <c r="I142" s="83">
        <v>4.8000000000000001E-2</v>
      </c>
      <c r="J142" s="83">
        <v>4.8500000000436756E-2</v>
      </c>
      <c r="K142" s="76">
        <v>31385.409537000003</v>
      </c>
      <c r="L142" s="78">
        <v>124.016026</v>
      </c>
      <c r="M142" s="76">
        <v>38.922937738000009</v>
      </c>
      <c r="N142" s="69"/>
      <c r="O142" s="77">
        <f t="shared" ref="O142:O158" si="3">IFERROR(M142/$M$11,0)</f>
        <v>6.6588511288412681E-4</v>
      </c>
      <c r="P142" s="77">
        <f>M142/'סכום נכסי הקרן'!$C$42</f>
        <v>5.1138183532878313E-4</v>
      </c>
    </row>
    <row r="143" spans="2:16">
      <c r="B143" s="75" t="s">
        <v>1660</v>
      </c>
      <c r="C143" s="69" t="s">
        <v>1661</v>
      </c>
      <c r="D143" s="69" t="s">
        <v>224</v>
      </c>
      <c r="E143" s="69"/>
      <c r="F143" s="95">
        <v>40360</v>
      </c>
      <c r="G143" s="76">
        <v>1.6800000000026138</v>
      </c>
      <c r="H143" s="82" t="s">
        <v>128</v>
      </c>
      <c r="I143" s="83">
        <v>4.8000000000000001E-2</v>
      </c>
      <c r="J143" s="83">
        <v>4.8500000000172697E-2</v>
      </c>
      <c r="K143" s="76">
        <v>88142.769498000009</v>
      </c>
      <c r="L143" s="78">
        <v>121.53804700000001</v>
      </c>
      <c r="M143" s="76">
        <v>107.127000479</v>
      </c>
      <c r="N143" s="69"/>
      <c r="O143" s="77">
        <f t="shared" si="3"/>
        <v>1.8327053134340886E-3</v>
      </c>
      <c r="P143" s="77">
        <f>M143/'סכום נכסי הקרן'!$C$42</f>
        <v>1.407468328495016E-3</v>
      </c>
    </row>
    <row r="144" spans="2:16">
      <c r="B144" s="75" t="s">
        <v>1662</v>
      </c>
      <c r="C144" s="69" t="s">
        <v>1663</v>
      </c>
      <c r="D144" s="69" t="s">
        <v>224</v>
      </c>
      <c r="E144" s="69"/>
      <c r="F144" s="95">
        <v>40422</v>
      </c>
      <c r="G144" s="76">
        <v>1.8500000000023864</v>
      </c>
      <c r="H144" s="82" t="s">
        <v>128</v>
      </c>
      <c r="I144" s="83">
        <v>4.8000000000000001E-2</v>
      </c>
      <c r="J144" s="83">
        <v>4.8400000000009546E-2</v>
      </c>
      <c r="K144" s="76">
        <v>175085.98554000002</v>
      </c>
      <c r="L144" s="78">
        <v>119.67274</v>
      </c>
      <c r="M144" s="76">
        <v>209.53019697000002</v>
      </c>
      <c r="N144" s="69"/>
      <c r="O144" s="77">
        <f t="shared" si="3"/>
        <v>3.5845968205474653E-3</v>
      </c>
      <c r="P144" s="77">
        <f>M144/'סכום נכסי הקרן'!$C$42</f>
        <v>2.7528738299398923E-3</v>
      </c>
    </row>
    <row r="145" spans="2:16">
      <c r="B145" s="75" t="s">
        <v>1664</v>
      </c>
      <c r="C145" s="69" t="s">
        <v>1665</v>
      </c>
      <c r="D145" s="69" t="s">
        <v>224</v>
      </c>
      <c r="E145" s="69"/>
      <c r="F145" s="95">
        <v>40483</v>
      </c>
      <c r="G145" s="76">
        <v>1.9800000000000975</v>
      </c>
      <c r="H145" s="82" t="s">
        <v>128</v>
      </c>
      <c r="I145" s="83">
        <v>4.8000000000000001E-2</v>
      </c>
      <c r="J145" s="83">
        <v>4.8400000000032153E-2</v>
      </c>
      <c r="K145" s="76">
        <v>340298.32104900008</v>
      </c>
      <c r="L145" s="78">
        <v>120.672584</v>
      </c>
      <c r="M145" s="76">
        <v>410.64677860200004</v>
      </c>
      <c r="N145" s="69"/>
      <c r="O145" s="77">
        <f t="shared" si="3"/>
        <v>7.0252553485431303E-3</v>
      </c>
      <c r="P145" s="77">
        <f>M145/'סכום נכסי הקרן'!$C$42</f>
        <v>5.3952069272593817E-3</v>
      </c>
    </row>
    <row r="146" spans="2:16">
      <c r="B146" s="75" t="s">
        <v>1666</v>
      </c>
      <c r="C146" s="69" t="s">
        <v>1667</v>
      </c>
      <c r="D146" s="69" t="s">
        <v>224</v>
      </c>
      <c r="E146" s="69"/>
      <c r="F146" s="95">
        <v>40513</v>
      </c>
      <c r="G146" s="76">
        <v>2.0599999999948069</v>
      </c>
      <c r="H146" s="82" t="s">
        <v>128</v>
      </c>
      <c r="I146" s="83">
        <v>4.8000000000000001E-2</v>
      </c>
      <c r="J146" s="83">
        <v>4.8399999999922103E-2</v>
      </c>
      <c r="K146" s="76">
        <v>115669.73165400002</v>
      </c>
      <c r="L146" s="78">
        <v>119.86192800000001</v>
      </c>
      <c r="M146" s="76">
        <v>138.64397036200003</v>
      </c>
      <c r="N146" s="69"/>
      <c r="O146" s="77">
        <f t="shared" si="3"/>
        <v>2.3718907467015792E-3</v>
      </c>
      <c r="P146" s="77">
        <f>M146/'סכום נכסי הקרן'!$C$42</f>
        <v>1.8215482217255699E-3</v>
      </c>
    </row>
    <row r="147" spans="2:16">
      <c r="B147" s="75" t="s">
        <v>1668</v>
      </c>
      <c r="C147" s="69" t="s">
        <v>1669</v>
      </c>
      <c r="D147" s="69" t="s">
        <v>224</v>
      </c>
      <c r="E147" s="69"/>
      <c r="F147" s="95">
        <v>40544</v>
      </c>
      <c r="G147" s="76">
        <v>2.1400000000005188</v>
      </c>
      <c r="H147" s="82" t="s">
        <v>128</v>
      </c>
      <c r="I147" s="83">
        <v>4.8000000000000001E-2</v>
      </c>
      <c r="J147" s="83">
        <v>4.8400000000002302E-2</v>
      </c>
      <c r="K147" s="76">
        <v>290708.64169500006</v>
      </c>
      <c r="L147" s="78">
        <v>119.278468</v>
      </c>
      <c r="M147" s="76">
        <v>346.75281276300007</v>
      </c>
      <c r="N147" s="69"/>
      <c r="O147" s="77">
        <f t="shared" si="3"/>
        <v>5.9321713438951502E-3</v>
      </c>
      <c r="P147" s="77">
        <f>M147/'סכום נכסי הקרן'!$C$42</f>
        <v>4.5557478469319757E-3</v>
      </c>
    </row>
    <row r="148" spans="2:16">
      <c r="B148" s="75" t="s">
        <v>1670</v>
      </c>
      <c r="C148" s="69" t="s">
        <v>1671</v>
      </c>
      <c r="D148" s="69" t="s">
        <v>224</v>
      </c>
      <c r="E148" s="69"/>
      <c r="F148" s="95">
        <v>40575</v>
      </c>
      <c r="G148" s="76">
        <v>2.2299999999966085</v>
      </c>
      <c r="H148" s="82" t="s">
        <v>128</v>
      </c>
      <c r="I148" s="83">
        <v>4.8000000000000001E-2</v>
      </c>
      <c r="J148" s="83">
        <v>4.8399999999949872E-2</v>
      </c>
      <c r="K148" s="76">
        <v>114581.76456600001</v>
      </c>
      <c r="L148" s="78">
        <v>118.368506</v>
      </c>
      <c r="M148" s="76">
        <v>135.628722302</v>
      </c>
      <c r="N148" s="69"/>
      <c r="O148" s="77">
        <f t="shared" si="3"/>
        <v>2.320306541821623E-3</v>
      </c>
      <c r="P148" s="77">
        <f>M148/'סכום נכסי הקרן'!$C$42</f>
        <v>1.7819329414691418E-3</v>
      </c>
    </row>
    <row r="149" spans="2:16">
      <c r="B149" s="75" t="s">
        <v>1672</v>
      </c>
      <c r="C149" s="69" t="s">
        <v>1673</v>
      </c>
      <c r="D149" s="69" t="s">
        <v>224</v>
      </c>
      <c r="E149" s="69"/>
      <c r="F149" s="95">
        <v>40603</v>
      </c>
      <c r="G149" s="76">
        <v>2.3100000000048317</v>
      </c>
      <c r="H149" s="82" t="s">
        <v>128</v>
      </c>
      <c r="I149" s="83">
        <v>4.8000000000000001E-2</v>
      </c>
      <c r="J149" s="83">
        <v>4.8500000000064575E-2</v>
      </c>
      <c r="K149" s="76">
        <v>177657.70261500002</v>
      </c>
      <c r="L149" s="78">
        <v>117.658956</v>
      </c>
      <c r="M149" s="76">
        <v>209.03019752900005</v>
      </c>
      <c r="N149" s="69"/>
      <c r="O149" s="77">
        <f t="shared" si="3"/>
        <v>3.5760429393771028E-3</v>
      </c>
      <c r="P149" s="77">
        <f>M149/'סכום נכסי הקרן'!$C$42</f>
        <v>2.7463046795452575E-3</v>
      </c>
    </row>
    <row r="150" spans="2:16">
      <c r="B150" s="75" t="s">
        <v>1674</v>
      </c>
      <c r="C150" s="69" t="s">
        <v>1675</v>
      </c>
      <c r="D150" s="69" t="s">
        <v>224</v>
      </c>
      <c r="E150" s="69"/>
      <c r="F150" s="95">
        <v>40634</v>
      </c>
      <c r="G150" s="76">
        <v>2.3299999999962862</v>
      </c>
      <c r="H150" s="82" t="s">
        <v>128</v>
      </c>
      <c r="I150" s="83">
        <v>4.8000000000000001E-2</v>
      </c>
      <c r="J150" s="83">
        <v>4.8499999999920412E-2</v>
      </c>
      <c r="K150" s="76">
        <v>63007.940106000009</v>
      </c>
      <c r="L150" s="78">
        <v>119.65524499999999</v>
      </c>
      <c r="M150" s="76">
        <v>75.392305316000019</v>
      </c>
      <c r="N150" s="69"/>
      <c r="O150" s="77">
        <f t="shared" si="3"/>
        <v>1.2897950836564681E-3</v>
      </c>
      <c r="P150" s="77">
        <f>M150/'סכום נכסי הקרן'!$C$42</f>
        <v>9.9052789184830717E-4</v>
      </c>
    </row>
    <row r="151" spans="2:16">
      <c r="B151" s="75" t="s">
        <v>1676</v>
      </c>
      <c r="C151" s="69" t="s">
        <v>1677</v>
      </c>
      <c r="D151" s="69" t="s">
        <v>224</v>
      </c>
      <c r="E151" s="69"/>
      <c r="F151" s="95">
        <v>40664</v>
      </c>
      <c r="G151" s="76">
        <v>2.419999999994463</v>
      </c>
      <c r="H151" s="82" t="s">
        <v>128</v>
      </c>
      <c r="I151" s="83">
        <v>4.8000000000000001E-2</v>
      </c>
      <c r="J151" s="83">
        <v>4.8499999999929884E-2</v>
      </c>
      <c r="K151" s="76">
        <v>233830.97768100002</v>
      </c>
      <c r="L151" s="78">
        <v>118.952986</v>
      </c>
      <c r="M151" s="76">
        <v>278.14892898700009</v>
      </c>
      <c r="N151" s="69"/>
      <c r="O151" s="77">
        <f t="shared" si="3"/>
        <v>4.7585110924524086E-3</v>
      </c>
      <c r="P151" s="77">
        <f>M151/'סכום נכסי הקרן'!$C$42</f>
        <v>3.6544083788732093E-3</v>
      </c>
    </row>
    <row r="152" spans="2:16">
      <c r="B152" s="75" t="s">
        <v>1678</v>
      </c>
      <c r="C152" s="69" t="s">
        <v>1679</v>
      </c>
      <c r="D152" s="69" t="s">
        <v>224</v>
      </c>
      <c r="E152" s="69"/>
      <c r="F152" s="95">
        <v>40756</v>
      </c>
      <c r="G152" s="76">
        <v>2.6700000000022808</v>
      </c>
      <c r="H152" s="82" t="s">
        <v>128</v>
      </c>
      <c r="I152" s="83">
        <v>4.8000000000000001E-2</v>
      </c>
      <c r="J152" s="83">
        <v>4.8499999999979872E-2</v>
      </c>
      <c r="K152" s="76">
        <v>128667.79998900002</v>
      </c>
      <c r="L152" s="78">
        <v>115.85249</v>
      </c>
      <c r="M152" s="76">
        <v>149.06485029800004</v>
      </c>
      <c r="N152" s="69"/>
      <c r="O152" s="77">
        <f t="shared" si="3"/>
        <v>2.5501688833428618E-3</v>
      </c>
      <c r="P152" s="77">
        <f>M152/'סכום נכסי הקרן'!$C$42</f>
        <v>1.9584610298821314E-3</v>
      </c>
    </row>
    <row r="153" spans="2:16">
      <c r="B153" s="75" t="s">
        <v>1680</v>
      </c>
      <c r="C153" s="69" t="s">
        <v>1681</v>
      </c>
      <c r="D153" s="69" t="s">
        <v>224</v>
      </c>
      <c r="E153" s="69"/>
      <c r="F153" s="95">
        <v>40848</v>
      </c>
      <c r="G153" s="76">
        <v>2.8500000000025856</v>
      </c>
      <c r="H153" s="82" t="s">
        <v>128</v>
      </c>
      <c r="I153" s="83">
        <v>4.8000000000000001E-2</v>
      </c>
      <c r="J153" s="83">
        <v>4.8500000000049372E-2</v>
      </c>
      <c r="K153" s="76">
        <v>362842.25445900008</v>
      </c>
      <c r="L153" s="78">
        <v>117.23526200000001</v>
      </c>
      <c r="M153" s="76">
        <v>425.37906879400009</v>
      </c>
      <c r="N153" s="69"/>
      <c r="O153" s="77">
        <f t="shared" si="3"/>
        <v>7.2772921496596157E-3</v>
      </c>
      <c r="P153" s="77">
        <f>M153/'סכום נכסי הקרן'!$C$42</f>
        <v>5.5887644035139562E-3</v>
      </c>
    </row>
    <row r="154" spans="2:16">
      <c r="B154" s="75" t="s">
        <v>1682</v>
      </c>
      <c r="C154" s="69" t="s">
        <v>1683</v>
      </c>
      <c r="D154" s="69" t="s">
        <v>224</v>
      </c>
      <c r="E154" s="69"/>
      <c r="F154" s="95">
        <v>40940</v>
      </c>
      <c r="G154" s="76">
        <v>3.0999999999969732</v>
      </c>
      <c r="H154" s="82" t="s">
        <v>128</v>
      </c>
      <c r="I154" s="83">
        <v>4.8000000000000001E-2</v>
      </c>
      <c r="J154" s="83">
        <v>4.83999999999652E-2</v>
      </c>
      <c r="K154" s="76">
        <v>456348.14376900007</v>
      </c>
      <c r="L154" s="78">
        <v>115.85810600000001</v>
      </c>
      <c r="M154" s="76">
        <v>528.71631592600011</v>
      </c>
      <c r="N154" s="69"/>
      <c r="O154" s="77">
        <f t="shared" si="3"/>
        <v>9.0451631910185432E-3</v>
      </c>
      <c r="P154" s="77">
        <f>M154/'סכום נכסי הקרן'!$C$42</f>
        <v>6.9464417569526319E-3</v>
      </c>
    </row>
    <row r="155" spans="2:16">
      <c r="B155" s="75" t="s">
        <v>1684</v>
      </c>
      <c r="C155" s="69" t="s">
        <v>1685</v>
      </c>
      <c r="D155" s="69" t="s">
        <v>224</v>
      </c>
      <c r="E155" s="69"/>
      <c r="F155" s="95">
        <v>40969</v>
      </c>
      <c r="G155" s="76">
        <v>3.1800000000018702</v>
      </c>
      <c r="H155" s="82" t="s">
        <v>128</v>
      </c>
      <c r="I155" s="83">
        <v>4.8000000000000001E-2</v>
      </c>
      <c r="J155" s="83">
        <v>4.8600000000037405E-2</v>
      </c>
      <c r="K155" s="76">
        <v>278047.07600100001</v>
      </c>
      <c r="L155" s="78">
        <v>115.38981800000001</v>
      </c>
      <c r="M155" s="76">
        <v>320.83801443000004</v>
      </c>
      <c r="N155" s="69"/>
      <c r="O155" s="77">
        <f t="shared" si="3"/>
        <v>5.4888266372469675E-3</v>
      </c>
      <c r="P155" s="77">
        <f>M155/'סכום נכסי הקרן'!$C$42</f>
        <v>4.2152710508866782E-3</v>
      </c>
    </row>
    <row r="156" spans="2:16">
      <c r="B156" s="75" t="s">
        <v>1686</v>
      </c>
      <c r="C156" s="69" t="s">
        <v>1687</v>
      </c>
      <c r="D156" s="69" t="s">
        <v>224</v>
      </c>
      <c r="E156" s="69"/>
      <c r="F156" s="95">
        <v>41000</v>
      </c>
      <c r="G156" s="76">
        <v>3.1899999999990492</v>
      </c>
      <c r="H156" s="82" t="s">
        <v>128</v>
      </c>
      <c r="I156" s="83">
        <v>4.8000000000000001E-2</v>
      </c>
      <c r="J156" s="83">
        <v>4.8499999999969241E-2</v>
      </c>
      <c r="K156" s="76">
        <v>151916.12234700003</v>
      </c>
      <c r="L156" s="78">
        <v>117.699789</v>
      </c>
      <c r="M156" s="76">
        <v>178.80495484300002</v>
      </c>
      <c r="N156" s="69"/>
      <c r="O156" s="77">
        <f t="shared" si="3"/>
        <v>3.0589560927111598E-3</v>
      </c>
      <c r="P156" s="77">
        <f>M156/'סכום נכסי הקרן'!$C$42</f>
        <v>2.3491959057402824E-3</v>
      </c>
    </row>
    <row r="157" spans="2:16">
      <c r="B157" s="75" t="s">
        <v>1688</v>
      </c>
      <c r="C157" s="69" t="s">
        <v>1689</v>
      </c>
      <c r="D157" s="69" t="s">
        <v>224</v>
      </c>
      <c r="E157" s="69"/>
      <c r="F157" s="95">
        <v>41640</v>
      </c>
      <c r="G157" s="76">
        <v>4.6600000000021824</v>
      </c>
      <c r="H157" s="82" t="s">
        <v>128</v>
      </c>
      <c r="I157" s="83">
        <v>4.8000000000000001E-2</v>
      </c>
      <c r="J157" s="83">
        <v>4.8500000000007787E-2</v>
      </c>
      <c r="K157" s="76">
        <v>285148.50220200006</v>
      </c>
      <c r="L157" s="78">
        <v>112.501885</v>
      </c>
      <c r="M157" s="76">
        <v>320.79744075500003</v>
      </c>
      <c r="N157" s="69"/>
      <c r="O157" s="77">
        <f t="shared" si="3"/>
        <v>5.4881325116817445E-3</v>
      </c>
      <c r="P157" s="77">
        <f>M157/'סכום נכסי הקרן'!$C$42</f>
        <v>4.2147379811444292E-3</v>
      </c>
    </row>
    <row r="158" spans="2:16">
      <c r="B158" s="75" t="s">
        <v>1690</v>
      </c>
      <c r="C158" s="69" t="s">
        <v>1691</v>
      </c>
      <c r="D158" s="69" t="s">
        <v>224</v>
      </c>
      <c r="E158" s="69"/>
      <c r="F158" s="95">
        <v>44774</v>
      </c>
      <c r="G158" s="76">
        <v>10.199999999220243</v>
      </c>
      <c r="H158" s="82" t="s">
        <v>128</v>
      </c>
      <c r="I158" s="83">
        <v>4.8000000000000001E-2</v>
      </c>
      <c r="J158" s="83">
        <v>4.8499999992852212E-2</v>
      </c>
      <c r="K158" s="76">
        <v>727.05492900000013</v>
      </c>
      <c r="L158" s="78">
        <v>105.833468</v>
      </c>
      <c r="M158" s="76">
        <v>0.76946744300000003</v>
      </c>
      <c r="N158" s="69"/>
      <c r="O158" s="77">
        <f t="shared" si="3"/>
        <v>1.3163880860988758E-5</v>
      </c>
      <c r="P158" s="77">
        <f>M158/'סכום נכסי הקרן'!$C$42</f>
        <v>1.0109506016112564E-5</v>
      </c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23" t="s">
        <v>107</v>
      </c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23" t="s">
        <v>194</v>
      </c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23" t="s">
        <v>202</v>
      </c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2:16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2:16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2:16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2:16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2:16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2:16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2:16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2:16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2:16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2:16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2:16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6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2:16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2:16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2:16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2:16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2:16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2:16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</row>
    <row r="219" spans="2:16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</row>
    <row r="220" spans="2:16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</row>
    <row r="221" spans="2:16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</row>
    <row r="222" spans="2:16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</row>
    <row r="223" spans="2:16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</row>
    <row r="224" spans="2:16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</row>
    <row r="225" spans="2:16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</row>
    <row r="226" spans="2:16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</row>
    <row r="227" spans="2:16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</row>
    <row r="228" spans="2:16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</row>
    <row r="229" spans="2:16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</row>
    <row r="230" spans="2:16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</row>
    <row r="231" spans="2:16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</row>
    <row r="232" spans="2:16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</row>
    <row r="233" spans="2:16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</row>
    <row r="234" spans="2:16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</row>
    <row r="235" spans="2:16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</row>
    <row r="236" spans="2:16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</row>
    <row r="237" spans="2:16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</row>
    <row r="238" spans="2:16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</row>
    <row r="239" spans="2:16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</row>
    <row r="240" spans="2:16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</row>
    <row r="241" spans="2:16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</row>
    <row r="242" spans="2:16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</row>
    <row r="243" spans="2:16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</row>
    <row r="244" spans="2:16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</row>
    <row r="245" spans="2:16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</row>
    <row r="246" spans="2:16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</row>
    <row r="247" spans="2:16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</row>
    <row r="248" spans="2:16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</row>
    <row r="249" spans="2:16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</row>
    <row r="250" spans="2:16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</row>
    <row r="251" spans="2:16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</row>
    <row r="252" spans="2:16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</row>
    <row r="253" spans="2:16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</row>
    <row r="254" spans="2:16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</row>
    <row r="255" spans="2:16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</row>
    <row r="256" spans="2:16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</row>
    <row r="257" spans="2:16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</row>
    <row r="258" spans="2:16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</row>
    <row r="259" spans="2:16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</row>
    <row r="260" spans="2:16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</row>
    <row r="261" spans="2:16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</row>
    <row r="262" spans="2:16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</row>
    <row r="263" spans="2:16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</row>
    <row r="264" spans="2:16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</row>
    <row r="265" spans="2:16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</row>
    <row r="266" spans="2:16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</row>
    <row r="267" spans="2:16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</row>
    <row r="268" spans="2:16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</row>
    <row r="269" spans="2:16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</row>
    <row r="270" spans="2:16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</row>
    <row r="271" spans="2:16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</row>
    <row r="272" spans="2:16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</row>
    <row r="273" spans="2:16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</row>
    <row r="274" spans="2:16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</row>
    <row r="275" spans="2:16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</row>
    <row r="276" spans="2:16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</row>
    <row r="277" spans="2:16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</row>
    <row r="278" spans="2:16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</row>
    <row r="279" spans="2:16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</row>
    <row r="280" spans="2:16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</row>
    <row r="281" spans="2:16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</row>
    <row r="282" spans="2:16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</row>
    <row r="283" spans="2:16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</row>
    <row r="284" spans="2:16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</row>
    <row r="285" spans="2:16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</row>
    <row r="286" spans="2:16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</row>
    <row r="287" spans="2:16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</row>
    <row r="288" spans="2:16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</row>
    <row r="289" spans="2:16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</row>
    <row r="290" spans="2:16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</row>
    <row r="291" spans="2:16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</row>
    <row r="292" spans="2:16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</row>
    <row r="293" spans="2:16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</row>
    <row r="294" spans="2:16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</row>
    <row r="295" spans="2:16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</row>
    <row r="296" spans="2:16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</row>
    <row r="297" spans="2:16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</row>
    <row r="298" spans="2:16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</row>
    <row r="299" spans="2:16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</row>
    <row r="300" spans="2:16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</row>
    <row r="301" spans="2:16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</row>
    <row r="302" spans="2:16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</row>
    <row r="303" spans="2:16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</row>
    <row r="304" spans="2:16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</row>
    <row r="305" spans="2:16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</row>
    <row r="306" spans="2:16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</row>
    <row r="307" spans="2:16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</row>
    <row r="308" spans="2:16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</row>
    <row r="309" spans="2:16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</row>
    <row r="310" spans="2:16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</row>
    <row r="311" spans="2:16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</row>
    <row r="312" spans="2:16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</row>
    <row r="313" spans="2:16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</row>
    <row r="314" spans="2:16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</row>
    <row r="315" spans="2:16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</row>
    <row r="316" spans="2:16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</row>
    <row r="317" spans="2:16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</row>
    <row r="318" spans="2:16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</row>
    <row r="319" spans="2:16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</row>
    <row r="320" spans="2:16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</row>
    <row r="321" spans="2:16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</row>
    <row r="322" spans="2:16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</row>
    <row r="323" spans="2:16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</row>
    <row r="324" spans="2:16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</row>
    <row r="325" spans="2:16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</row>
    <row r="326" spans="2:16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</row>
    <row r="327" spans="2:16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</row>
    <row r="328" spans="2:16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</row>
    <row r="329" spans="2:16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</row>
    <row r="330" spans="2:16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</row>
    <row r="331" spans="2:16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</row>
    <row r="332" spans="2:16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</row>
    <row r="333" spans="2:16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</row>
    <row r="334" spans="2:16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</row>
    <row r="335" spans="2:16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</row>
    <row r="336" spans="2:16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</row>
    <row r="337" spans="2:16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</row>
    <row r="338" spans="2:16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</row>
    <row r="339" spans="2:16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</row>
    <row r="340" spans="2:16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</row>
    <row r="341" spans="2:16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</row>
    <row r="342" spans="2:16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</row>
    <row r="343" spans="2:16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</row>
    <row r="344" spans="2:16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</row>
    <row r="345" spans="2:16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</row>
    <row r="346" spans="2:16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</row>
    <row r="347" spans="2:16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</row>
    <row r="348" spans="2:16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</row>
    <row r="349" spans="2:16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</row>
    <row r="350" spans="2:16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</row>
    <row r="351" spans="2:16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</row>
    <row r="352" spans="2:16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</row>
    <row r="353" spans="2:16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</row>
    <row r="354" spans="2:16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</row>
    <row r="355" spans="2:16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</row>
    <row r="356" spans="2:16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</row>
    <row r="357" spans="2:16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</row>
    <row r="358" spans="2:16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</row>
    <row r="359" spans="2:16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</row>
    <row r="360" spans="2:16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</row>
    <row r="361" spans="2:16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</row>
    <row r="362" spans="2:16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</row>
    <row r="363" spans="2:16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</row>
    <row r="364" spans="2:16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</row>
    <row r="365" spans="2:16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</row>
    <row r="366" spans="2:16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</row>
    <row r="367" spans="2:16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</row>
    <row r="368" spans="2:16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</row>
    <row r="369" spans="2:16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</row>
    <row r="370" spans="2:16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</row>
    <row r="371" spans="2:16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</row>
    <row r="372" spans="2:16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</row>
    <row r="373" spans="2:16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</row>
    <row r="374" spans="2:16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</row>
    <row r="375" spans="2:16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</row>
    <row r="376" spans="2:16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</row>
    <row r="377" spans="2:16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</row>
    <row r="378" spans="2:16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</row>
    <row r="379" spans="2:16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</row>
    <row r="380" spans="2:16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</row>
    <row r="381" spans="2:16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</row>
    <row r="382" spans="2:16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</row>
    <row r="383" spans="2:16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</row>
    <row r="384" spans="2:16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</row>
    <row r="385" spans="2:16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</row>
    <row r="386" spans="2:16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</row>
    <row r="387" spans="2:16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</row>
    <row r="388" spans="2:16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</row>
    <row r="389" spans="2:16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</row>
    <row r="390" spans="2:16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</row>
    <row r="391" spans="2:16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</row>
    <row r="392" spans="2:16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</row>
    <row r="393" spans="2:16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</row>
    <row r="394" spans="2:16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</row>
    <row r="395" spans="2:16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</row>
    <row r="396" spans="2:16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</row>
    <row r="397" spans="2:16">
      <c r="B397" s="118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</row>
    <row r="398" spans="2:16">
      <c r="B398" s="118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</row>
    <row r="399" spans="2:16">
      <c r="B399" s="118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</row>
    <row r="400" spans="2:16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</row>
    <row r="401" spans="2:16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</row>
    <row r="402" spans="2:16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</row>
    <row r="403" spans="2:16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</row>
    <row r="404" spans="2:16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</row>
    <row r="405" spans="2:16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</row>
    <row r="406" spans="2:16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</row>
    <row r="407" spans="2:16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</row>
    <row r="408" spans="2:16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</row>
    <row r="409" spans="2:16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</row>
    <row r="410" spans="2:16">
      <c r="B410" s="118"/>
      <c r="C410" s="118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</row>
    <row r="411" spans="2:16">
      <c r="B411" s="118"/>
      <c r="C411" s="118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</row>
    <row r="412" spans="2:16">
      <c r="B412" s="118"/>
      <c r="C412" s="118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</row>
    <row r="413" spans="2:16">
      <c r="B413" s="118"/>
      <c r="C413" s="118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</row>
    <row r="414" spans="2:16">
      <c r="B414" s="118"/>
      <c r="C414" s="118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</row>
    <row r="415" spans="2:16">
      <c r="B415" s="118"/>
      <c r="C415" s="118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</row>
    <row r="416" spans="2:16">
      <c r="B416" s="118"/>
      <c r="C416" s="118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</row>
    <row r="417" spans="2:16">
      <c r="B417" s="118"/>
      <c r="C417" s="118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</row>
    <row r="418" spans="2:16">
      <c r="B418" s="118"/>
      <c r="C418" s="118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</row>
    <row r="419" spans="2:16">
      <c r="B419" s="118"/>
      <c r="C419" s="118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</row>
    <row r="420" spans="2:16">
      <c r="B420" s="118"/>
      <c r="C420" s="118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</row>
    <row r="421" spans="2:16">
      <c r="B421" s="118"/>
      <c r="C421" s="118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</row>
    <row r="422" spans="2:16">
      <c r="B422" s="118"/>
      <c r="C422" s="118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</row>
    <row r="423" spans="2:16">
      <c r="B423" s="118"/>
      <c r="C423" s="118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</row>
    <row r="424" spans="2:16">
      <c r="B424" s="118"/>
      <c r="C424" s="118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</row>
    <row r="425" spans="2:16">
      <c r="B425" s="118"/>
      <c r="C425" s="118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</row>
    <row r="426" spans="2:16">
      <c r="B426" s="118"/>
      <c r="C426" s="118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</row>
    <row r="427" spans="2:16">
      <c r="B427" s="118"/>
      <c r="C427" s="118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</row>
    <row r="428" spans="2:16">
      <c r="B428" s="118"/>
      <c r="C428" s="118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</row>
    <row r="429" spans="2:16">
      <c r="B429" s="118"/>
      <c r="C429" s="118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</row>
    <row r="430" spans="2:16">
      <c r="B430" s="118"/>
      <c r="C430" s="118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</row>
    <row r="431" spans="2:16">
      <c r="B431" s="118"/>
      <c r="C431" s="118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</row>
    <row r="432" spans="2:16">
      <c r="B432" s="118"/>
      <c r="C432" s="118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</row>
    <row r="433" spans="2:16">
      <c r="B433" s="118"/>
      <c r="C433" s="118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</row>
    <row r="434" spans="2:16">
      <c r="B434" s="118"/>
      <c r="C434" s="118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</row>
    <row r="435" spans="2:16">
      <c r="B435" s="118"/>
      <c r="C435" s="118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</row>
    <row r="436" spans="2:16">
      <c r="B436" s="118"/>
      <c r="C436" s="118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</row>
    <row r="437" spans="2:16">
      <c r="B437" s="118"/>
      <c r="C437" s="118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</row>
    <row r="438" spans="2:16">
      <c r="B438" s="118"/>
      <c r="C438" s="118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</row>
    <row r="439" spans="2:16">
      <c r="B439" s="118"/>
      <c r="C439" s="118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</row>
    <row r="440" spans="2:16">
      <c r="B440" s="118"/>
      <c r="C440" s="118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</row>
    <row r="441" spans="2:16">
      <c r="B441" s="118"/>
      <c r="C441" s="118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</row>
    <row r="442" spans="2:16">
      <c r="B442" s="118"/>
      <c r="C442" s="118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</row>
    <row r="443" spans="2:16">
      <c r="B443" s="118"/>
      <c r="C443" s="118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</row>
    <row r="444" spans="2:16">
      <c r="B444" s="118"/>
      <c r="C444" s="118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</row>
    <row r="445" spans="2:16">
      <c r="B445" s="118"/>
      <c r="C445" s="118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</row>
    <row r="446" spans="2:16">
      <c r="B446" s="118"/>
      <c r="C446" s="118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</row>
    <row r="447" spans="2:16">
      <c r="B447" s="118"/>
      <c r="C447" s="118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</row>
    <row r="448" spans="2:16">
      <c r="B448" s="118"/>
      <c r="C448" s="118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</row>
    <row r="449" spans="2:16">
      <c r="B449" s="118"/>
      <c r="C449" s="118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</row>
    <row r="450" spans="2:16">
      <c r="B450" s="118"/>
      <c r="C450" s="118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</row>
    <row r="451" spans="2:16">
      <c r="B451" s="118"/>
      <c r="C451" s="118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</row>
    <row r="452" spans="2:16">
      <c r="B452" s="118"/>
      <c r="C452" s="118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392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32.7109375" style="2" customWidth="1"/>
    <col min="4" max="4" width="9.140625" style="2" bestFit="1" customWidth="1"/>
    <col min="5" max="5" width="11.28515625" style="2" bestFit="1" customWidth="1"/>
    <col min="6" max="6" width="5.28515625" style="2" bestFit="1" customWidth="1"/>
    <col min="7" max="7" width="4.5703125" style="1" bestFit="1" customWidth="1"/>
    <col min="8" max="8" width="11.140625" style="1" bestFit="1" customWidth="1"/>
    <col min="9" max="9" width="11.28515625" style="1" bestFit="1" customWidth="1"/>
    <col min="10" max="10" width="5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5" width="7.285156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141</v>
      </c>
      <c r="C1" s="67" t="s" vm="1">
        <v>219</v>
      </c>
    </row>
    <row r="2" spans="2:19">
      <c r="B2" s="46" t="s">
        <v>140</v>
      </c>
      <c r="C2" s="67" t="s">
        <v>220</v>
      </c>
    </row>
    <row r="3" spans="2:19">
      <c r="B3" s="46" t="s">
        <v>142</v>
      </c>
      <c r="C3" s="67" t="s">
        <v>221</v>
      </c>
    </row>
    <row r="4" spans="2:19">
      <c r="B4" s="46" t="s">
        <v>143</v>
      </c>
      <c r="C4" s="67">
        <v>8602</v>
      </c>
    </row>
    <row r="6" spans="2:19" ht="26.25" customHeight="1">
      <c r="B6" s="157" t="s">
        <v>169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</row>
    <row r="7" spans="2:19" ht="26.25" customHeight="1">
      <c r="B7" s="157" t="s">
        <v>85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2:19" s="3" customFormat="1" ht="78.75">
      <c r="B8" s="21" t="s">
        <v>111</v>
      </c>
      <c r="C8" s="29" t="s">
        <v>43</v>
      </c>
      <c r="D8" s="29" t="s">
        <v>113</v>
      </c>
      <c r="E8" s="29" t="s">
        <v>112</v>
      </c>
      <c r="F8" s="29" t="s">
        <v>63</v>
      </c>
      <c r="G8" s="29" t="s">
        <v>14</v>
      </c>
      <c r="H8" s="29" t="s">
        <v>64</v>
      </c>
      <c r="I8" s="29" t="s">
        <v>99</v>
      </c>
      <c r="J8" s="29" t="s">
        <v>17</v>
      </c>
      <c r="K8" s="29" t="s">
        <v>98</v>
      </c>
      <c r="L8" s="29" t="s">
        <v>16</v>
      </c>
      <c r="M8" s="58" t="s">
        <v>18</v>
      </c>
      <c r="N8" s="29" t="s">
        <v>196</v>
      </c>
      <c r="O8" s="29" t="s">
        <v>195</v>
      </c>
      <c r="P8" s="29" t="s">
        <v>106</v>
      </c>
      <c r="Q8" s="29" t="s">
        <v>57</v>
      </c>
      <c r="R8" s="29" t="s">
        <v>144</v>
      </c>
      <c r="S8" s="30" t="s">
        <v>146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203</v>
      </c>
      <c r="O9" s="31"/>
      <c r="P9" s="31" t="s">
        <v>199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19" t="s">
        <v>147</v>
      </c>
    </row>
    <row r="11" spans="2:19" s="84" customFormat="1" ht="20.25" customHeight="1">
      <c r="B11" s="102" t="s">
        <v>44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24">
        <v>6.2649999999999997E-2</v>
      </c>
      <c r="N11" s="104"/>
      <c r="O11" s="105"/>
      <c r="P11" s="104">
        <v>0.28624201500000002</v>
      </c>
      <c r="Q11" s="103"/>
      <c r="R11" s="106">
        <v>1</v>
      </c>
      <c r="S11" s="106">
        <v>3.7607816232837946E-6</v>
      </c>
    </row>
    <row r="12" spans="2:19" s="84" customFormat="1">
      <c r="B12" s="107" t="s">
        <v>190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24">
        <v>6.2649999999999997E-2</v>
      </c>
      <c r="N12" s="104"/>
      <c r="O12" s="105"/>
      <c r="P12" s="104">
        <v>0.28624201500000002</v>
      </c>
      <c r="Q12" s="103"/>
      <c r="R12" s="106">
        <v>1</v>
      </c>
      <c r="S12" s="106">
        <v>3.7607816232837946E-6</v>
      </c>
    </row>
    <row r="13" spans="2:19" s="84" customFormat="1">
      <c r="B13" s="108" t="s">
        <v>59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24">
        <v>6.2649999999999997E-2</v>
      </c>
      <c r="N13" s="104"/>
      <c r="O13" s="105"/>
      <c r="P13" s="104">
        <v>0.28624201500000002</v>
      </c>
      <c r="Q13" s="103"/>
      <c r="R13" s="106">
        <v>1</v>
      </c>
      <c r="S13" s="106">
        <v>3.7607816232837946E-6</v>
      </c>
    </row>
    <row r="14" spans="2:19">
      <c r="B14" s="135" t="s">
        <v>2513</v>
      </c>
      <c r="C14" s="136">
        <v>1199157</v>
      </c>
      <c r="D14" s="128" t="s">
        <v>26</v>
      </c>
      <c r="E14" s="136">
        <v>520043027</v>
      </c>
      <c r="F14" s="128" t="s">
        <v>481</v>
      </c>
      <c r="G14" s="136" t="s">
        <v>449</v>
      </c>
      <c r="H14" s="136" t="s">
        <v>256</v>
      </c>
      <c r="I14" s="137">
        <v>45169</v>
      </c>
      <c r="J14" s="138">
        <v>1</v>
      </c>
      <c r="K14" s="128" t="s">
        <v>127</v>
      </c>
      <c r="L14" s="124">
        <v>6.2649999999999997E-2</v>
      </c>
      <c r="M14" s="124">
        <f>L14</f>
        <v>6.2649999999999997E-2</v>
      </c>
      <c r="N14" s="76">
        <v>285.84400000000005</v>
      </c>
      <c r="O14" s="78">
        <v>100.139242</v>
      </c>
      <c r="P14" s="76">
        <v>0.28624201500000002</v>
      </c>
      <c r="Q14" s="69"/>
      <c r="R14" s="77">
        <v>1</v>
      </c>
      <c r="S14" s="77">
        <v>3.7607816232837946E-6</v>
      </c>
    </row>
    <row r="15" spans="2:1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123" t="s">
        <v>211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123" t="s">
        <v>107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123" t="s">
        <v>194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123" t="s">
        <v>202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</row>
    <row r="112" spans="2:19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</row>
    <row r="113" spans="2:19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</row>
    <row r="114" spans="2:19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</row>
    <row r="115" spans="2:19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</row>
    <row r="116" spans="2:19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</row>
    <row r="117" spans="2:19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2:19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</row>
    <row r="119" spans="2:19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</row>
    <row r="120" spans="2:19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</row>
    <row r="121" spans="2:19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</row>
    <row r="122" spans="2:19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</row>
    <row r="123" spans="2:19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</row>
    <row r="124" spans="2:19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</row>
    <row r="125" spans="2:19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</row>
    <row r="126" spans="2:19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</row>
    <row r="127" spans="2:19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</row>
    <row r="128" spans="2:19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</row>
    <row r="129" spans="2:19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</row>
    <row r="130" spans="2:19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</row>
    <row r="131" spans="2:19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</row>
    <row r="132" spans="2:19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</row>
    <row r="133" spans="2:19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</row>
    <row r="134" spans="2:19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</row>
    <row r="135" spans="2:19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</row>
    <row r="136" spans="2:19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</row>
    <row r="137" spans="2:19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</row>
    <row r="138" spans="2:19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</row>
    <row r="139" spans="2:19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</row>
    <row r="140" spans="2:19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</row>
    <row r="141" spans="2:19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</row>
    <row r="142" spans="2:19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</row>
    <row r="143" spans="2:19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</row>
    <row r="144" spans="2:19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</row>
    <row r="145" spans="2:19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</row>
    <row r="146" spans="2:19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</row>
    <row r="147" spans="2:19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</row>
    <row r="148" spans="2:19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</row>
    <row r="149" spans="2:19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</row>
    <row r="150" spans="2:19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</row>
    <row r="151" spans="2:19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</row>
    <row r="152" spans="2:19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</row>
    <row r="153" spans="2:19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</row>
    <row r="154" spans="2:19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</row>
    <row r="155" spans="2:19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</row>
    <row r="156" spans="2:19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</row>
    <row r="157" spans="2:19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</row>
    <row r="158" spans="2:19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</row>
    <row r="159" spans="2:19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</row>
    <row r="160" spans="2:19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</row>
    <row r="161" spans="2:19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</row>
    <row r="162" spans="2:19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</row>
    <row r="163" spans="2:19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</row>
    <row r="164" spans="2:19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</row>
    <row r="165" spans="2:19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</row>
    <row r="166" spans="2:19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</row>
    <row r="167" spans="2:19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</row>
    <row r="168" spans="2:19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</row>
    <row r="169" spans="2:19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</row>
    <row r="170" spans="2:19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</row>
    <row r="171" spans="2:19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</row>
    <row r="172" spans="2:19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</row>
    <row r="173" spans="2:19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</row>
    <row r="174" spans="2:19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</row>
    <row r="175" spans="2:19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</row>
    <row r="176" spans="2:19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</row>
    <row r="177" spans="2:19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</row>
    <row r="178" spans="2:19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</row>
    <row r="179" spans="2:19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</row>
    <row r="180" spans="2:19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</row>
    <row r="181" spans="2:19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</row>
    <row r="182" spans="2:19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</row>
    <row r="183" spans="2:19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</row>
    <row r="184" spans="2:19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</row>
    <row r="185" spans="2:19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</row>
    <row r="186" spans="2:19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</row>
    <row r="187" spans="2:19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</row>
    <row r="188" spans="2:19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</row>
    <row r="189" spans="2:19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</row>
    <row r="190" spans="2:19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</row>
    <row r="191" spans="2:19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</row>
    <row r="192" spans="2:19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</row>
    <row r="193" spans="2:19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</row>
    <row r="194" spans="2:19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</row>
    <row r="195" spans="2:19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</row>
    <row r="196" spans="2:19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</row>
    <row r="197" spans="2:19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</row>
    <row r="198" spans="2:19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</row>
    <row r="199" spans="2:19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</row>
    <row r="200" spans="2:19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</row>
    <row r="201" spans="2:19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</row>
    <row r="202" spans="2:19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</row>
    <row r="203" spans="2:19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</row>
    <row r="204" spans="2:19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</row>
    <row r="205" spans="2:19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</row>
    <row r="206" spans="2:19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</row>
    <row r="207" spans="2:19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</row>
    <row r="208" spans="2:19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</row>
    <row r="209" spans="2:19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</row>
    <row r="210" spans="2:19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</row>
    <row r="211" spans="2:19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</row>
    <row r="212" spans="2:19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</row>
    <row r="213" spans="2:19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</row>
    <row r="214" spans="2:19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</row>
    <row r="215" spans="2:19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</row>
    <row r="216" spans="2:19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</row>
    <row r="217" spans="2:19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</row>
    <row r="218" spans="2:19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</row>
    <row r="219" spans="2:19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</row>
    <row r="220" spans="2:19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</row>
    <row r="221" spans="2:19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</row>
    <row r="222" spans="2:19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</row>
    <row r="223" spans="2:19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</row>
    <row r="224" spans="2:19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</row>
    <row r="225" spans="2:19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</row>
    <row r="226" spans="2:19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</row>
    <row r="227" spans="2:19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</row>
    <row r="228" spans="2:19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</row>
    <row r="229" spans="2:19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</row>
    <row r="230" spans="2:19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</row>
    <row r="231" spans="2:19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</row>
    <row r="232" spans="2:19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</row>
    <row r="233" spans="2:19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</row>
    <row r="234" spans="2:19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</row>
    <row r="235" spans="2:19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</row>
    <row r="236" spans="2:19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</row>
    <row r="237" spans="2:19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</row>
    <row r="238" spans="2:19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</row>
    <row r="239" spans="2:19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</row>
    <row r="240" spans="2:19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</row>
    <row r="241" spans="2:19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</row>
    <row r="242" spans="2:19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</row>
    <row r="243" spans="2:19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</row>
    <row r="244" spans="2:19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</row>
    <row r="245" spans="2:19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</row>
    <row r="246" spans="2:19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</row>
    <row r="247" spans="2:19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</row>
    <row r="248" spans="2:19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</row>
    <row r="249" spans="2:19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</row>
    <row r="250" spans="2:19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</row>
    <row r="251" spans="2:19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</row>
    <row r="252" spans="2:19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</row>
    <row r="253" spans="2:19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</row>
    <row r="254" spans="2:19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</row>
    <row r="255" spans="2:19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</row>
    <row r="256" spans="2:19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</row>
    <row r="257" spans="2:19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</row>
    <row r="258" spans="2:19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</row>
    <row r="259" spans="2:19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</row>
    <row r="260" spans="2:19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</row>
    <row r="261" spans="2:19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</row>
    <row r="262" spans="2:19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</row>
    <row r="263" spans="2:19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</row>
    <row r="264" spans="2:19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</row>
    <row r="265" spans="2:19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</row>
    <row r="266" spans="2:19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</row>
    <row r="267" spans="2:19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</row>
    <row r="268" spans="2:19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</row>
    <row r="269" spans="2:19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</row>
    <row r="270" spans="2:19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</row>
    <row r="271" spans="2:19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</row>
    <row r="272" spans="2:19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</row>
    <row r="273" spans="2:19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</row>
    <row r="274" spans="2:19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</row>
    <row r="275" spans="2:19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</row>
    <row r="276" spans="2:19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</row>
    <row r="277" spans="2:19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</row>
    <row r="278" spans="2:19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</row>
    <row r="279" spans="2:19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</row>
    <row r="280" spans="2:19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</row>
    <row r="281" spans="2:19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</row>
    <row r="282" spans="2:19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</row>
    <row r="283" spans="2:19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</row>
    <row r="284" spans="2:19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</row>
    <row r="285" spans="2:19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</row>
    <row r="286" spans="2:19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</row>
    <row r="287" spans="2:19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</row>
    <row r="288" spans="2:19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</row>
    <row r="289" spans="2:19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</row>
    <row r="290" spans="2:19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</row>
    <row r="291" spans="2:19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</row>
    <row r="292" spans="2:19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</row>
    <row r="293" spans="2:19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</row>
    <row r="294" spans="2:19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</row>
    <row r="295" spans="2:19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</row>
    <row r="296" spans="2:19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</row>
    <row r="297" spans="2:19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</row>
    <row r="298" spans="2:19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</row>
    <row r="299" spans="2:19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</row>
    <row r="300" spans="2:19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</row>
    <row r="301" spans="2:19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</row>
    <row r="302" spans="2:19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</row>
    <row r="303" spans="2:19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</row>
    <row r="304" spans="2:19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</row>
    <row r="305" spans="2:19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</row>
    <row r="306" spans="2:19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</row>
    <row r="307" spans="2:19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</row>
    <row r="308" spans="2:19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</row>
    <row r="309" spans="2:19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</row>
    <row r="310" spans="2:19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</row>
    <row r="311" spans="2:19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B390" s="41"/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3"/>
      <c r="D392" s="1"/>
      <c r="E392" s="1"/>
      <c r="F392" s="1"/>
    </row>
  </sheetData>
  <sheetProtection sheet="1" objects="1" scenarios="1"/>
  <mergeCells count="2">
    <mergeCell ref="B6:S6"/>
    <mergeCell ref="B7:S7"/>
  </mergeCells>
  <phoneticPr fontId="3" type="noConversion"/>
  <dataValidations count="2">
    <dataValidation allowBlank="1" showInputMessage="1" showErrorMessage="1" sqref="D15:M23 I14:M14 D14:F14 C5:C1048576 A1:B1048576 D1:M13 N1:XFD23 D24:XFD1048576" xr:uid="{00000000-0002-0000-0D00-000000000000}"/>
    <dataValidation type="list" allowBlank="1" showInputMessage="1" showErrorMessage="1" sqref="H14" xr:uid="{00000000-0002-0000-0D00-000001000000}">
      <formula1>#REF!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>
      <selection activeCell="M25" sqref="M25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1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0.140625" style="1" bestFit="1" customWidth="1"/>
    <col min="15" max="15" width="11.85546875" style="1" bestFit="1" customWidth="1"/>
    <col min="16" max="16" width="8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141</v>
      </c>
      <c r="C1" s="67" t="s" vm="1">
        <v>219</v>
      </c>
    </row>
    <row r="2" spans="2:30">
      <c r="B2" s="46" t="s">
        <v>140</v>
      </c>
      <c r="C2" s="67" t="s">
        <v>220</v>
      </c>
    </row>
    <row r="3" spans="2:30">
      <c r="B3" s="46" t="s">
        <v>142</v>
      </c>
      <c r="C3" s="67" t="s">
        <v>221</v>
      </c>
    </row>
    <row r="4" spans="2:30">
      <c r="B4" s="46" t="s">
        <v>143</v>
      </c>
      <c r="C4" s="67">
        <v>8602</v>
      </c>
    </row>
    <row r="6" spans="2:30" ht="26.25" customHeight="1">
      <c r="B6" s="157" t="s">
        <v>169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9"/>
    </row>
    <row r="7" spans="2:30" ht="26.25" customHeight="1">
      <c r="B7" s="157" t="s">
        <v>86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2:30" s="3" customFormat="1" ht="78.75">
      <c r="B8" s="21" t="s">
        <v>111</v>
      </c>
      <c r="C8" s="29" t="s">
        <v>43</v>
      </c>
      <c r="D8" s="29" t="s">
        <v>113</v>
      </c>
      <c r="E8" s="29" t="s">
        <v>112</v>
      </c>
      <c r="F8" s="29" t="s">
        <v>63</v>
      </c>
      <c r="G8" s="29" t="s">
        <v>14</v>
      </c>
      <c r="H8" s="29" t="s">
        <v>64</v>
      </c>
      <c r="I8" s="29" t="s">
        <v>99</v>
      </c>
      <c r="J8" s="29" t="s">
        <v>17</v>
      </c>
      <c r="K8" s="29" t="s">
        <v>98</v>
      </c>
      <c r="L8" s="29" t="s">
        <v>16</v>
      </c>
      <c r="M8" s="58" t="s">
        <v>18</v>
      </c>
      <c r="N8" s="58" t="s">
        <v>196</v>
      </c>
      <c r="O8" s="29" t="s">
        <v>195</v>
      </c>
      <c r="P8" s="29" t="s">
        <v>106</v>
      </c>
      <c r="Q8" s="29" t="s">
        <v>57</v>
      </c>
      <c r="R8" s="29" t="s">
        <v>144</v>
      </c>
      <c r="S8" s="30" t="s">
        <v>146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203</v>
      </c>
      <c r="O9" s="31"/>
      <c r="P9" s="31" t="s">
        <v>199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19" t="s">
        <v>147</v>
      </c>
      <c r="AA10" s="1"/>
    </row>
    <row r="11" spans="2:30" s="4" customFormat="1" ht="18" customHeight="1">
      <c r="B11" s="96" t="s">
        <v>51</v>
      </c>
      <c r="C11" s="88"/>
      <c r="D11" s="88"/>
      <c r="E11" s="88"/>
      <c r="F11" s="88"/>
      <c r="G11" s="88"/>
      <c r="H11" s="88"/>
      <c r="I11" s="88"/>
      <c r="J11" s="92">
        <v>6.2512918276819462</v>
      </c>
      <c r="K11" s="88"/>
      <c r="L11" s="88"/>
      <c r="M11" s="93">
        <v>3.3100848960545916E-2</v>
      </c>
      <c r="N11" s="90"/>
      <c r="O11" s="92"/>
      <c r="P11" s="90">
        <v>187.88116560300003</v>
      </c>
      <c r="Q11" s="88"/>
      <c r="R11" s="93">
        <f>IFERROR(P11/$P$11,0)</f>
        <v>1</v>
      </c>
      <c r="S11" s="93">
        <f>P11/'סכום נכסי הקרן'!$C$42</f>
        <v>2.4684420260491381E-3</v>
      </c>
      <c r="AA11" s="1"/>
      <c r="AD11" s="1"/>
    </row>
    <row r="12" spans="2:30" ht="17.25" customHeight="1">
      <c r="B12" s="97" t="s">
        <v>190</v>
      </c>
      <c r="C12" s="71"/>
      <c r="D12" s="71"/>
      <c r="E12" s="71"/>
      <c r="F12" s="71"/>
      <c r="G12" s="71"/>
      <c r="H12" s="71"/>
      <c r="I12" s="71"/>
      <c r="J12" s="81">
        <v>6.2470960969072946</v>
      </c>
      <c r="K12" s="71"/>
      <c r="L12" s="71"/>
      <c r="M12" s="80">
        <v>3.3072668944399267E-2</v>
      </c>
      <c r="N12" s="79"/>
      <c r="O12" s="81"/>
      <c r="P12" s="79">
        <v>187.73633472500001</v>
      </c>
      <c r="Q12" s="71"/>
      <c r="R12" s="80">
        <f t="shared" ref="R12:R41" si="0">IFERROR(P12/$P$11,0)</f>
        <v>0.99922913572770755</v>
      </c>
      <c r="S12" s="80">
        <f>P12/'סכום נכסי הקרן'!$C$42</f>
        <v>2.4665391922830313E-3</v>
      </c>
    </row>
    <row r="13" spans="2:30">
      <c r="B13" s="98" t="s">
        <v>58</v>
      </c>
      <c r="C13" s="71"/>
      <c r="D13" s="71"/>
      <c r="E13" s="71"/>
      <c r="F13" s="71"/>
      <c r="G13" s="71"/>
      <c r="H13" s="71"/>
      <c r="I13" s="71"/>
      <c r="J13" s="81">
        <v>6.4764085344466533</v>
      </c>
      <c r="K13" s="71"/>
      <c r="L13" s="71"/>
      <c r="M13" s="80">
        <v>3.1258598558390471E-2</v>
      </c>
      <c r="N13" s="79"/>
      <c r="O13" s="81"/>
      <c r="P13" s="79">
        <v>173.33078476</v>
      </c>
      <c r="Q13" s="71"/>
      <c r="R13" s="80">
        <f t="shared" si="0"/>
        <v>0.92255540465537922</v>
      </c>
      <c r="S13" s="80">
        <f>P13/'סכום נכסי הקרן'!$C$42</f>
        <v>2.2772745322101064E-3</v>
      </c>
    </row>
    <row r="14" spans="2:30">
      <c r="B14" s="99" t="s">
        <v>1692</v>
      </c>
      <c r="C14" s="69" t="s">
        <v>1693</v>
      </c>
      <c r="D14" s="128" t="s">
        <v>26</v>
      </c>
      <c r="E14" s="69" t="s">
        <v>254</v>
      </c>
      <c r="F14" s="82" t="s">
        <v>124</v>
      </c>
      <c r="G14" s="69" t="s">
        <v>255</v>
      </c>
      <c r="H14" s="69" t="s">
        <v>256</v>
      </c>
      <c r="I14" s="95">
        <v>39076</v>
      </c>
      <c r="J14" s="78">
        <v>5.730000000081116</v>
      </c>
      <c r="K14" s="82" t="s">
        <v>128</v>
      </c>
      <c r="L14" s="83">
        <v>4.9000000000000002E-2</v>
      </c>
      <c r="M14" s="77">
        <v>2.7900000000323954E-2</v>
      </c>
      <c r="N14" s="76">
        <v>25494.242544000004</v>
      </c>
      <c r="O14" s="78">
        <v>156.19</v>
      </c>
      <c r="P14" s="76">
        <v>39.819455949000009</v>
      </c>
      <c r="Q14" s="77">
        <v>1.5769618279948799E-5</v>
      </c>
      <c r="R14" s="77">
        <f t="shared" si="0"/>
        <v>0.21193958330629062</v>
      </c>
      <c r="S14" s="77">
        <f>P14/'סכום נכסי הקרן'!$C$42</f>
        <v>5.2316057441659008E-4</v>
      </c>
    </row>
    <row r="15" spans="2:30">
      <c r="B15" s="99" t="s">
        <v>1694</v>
      </c>
      <c r="C15" s="69" t="s">
        <v>1695</v>
      </c>
      <c r="D15" s="128" t="s">
        <v>26</v>
      </c>
      <c r="E15" s="69" t="s">
        <v>254</v>
      </c>
      <c r="F15" s="82" t="s">
        <v>124</v>
      </c>
      <c r="G15" s="69" t="s">
        <v>255</v>
      </c>
      <c r="H15" s="69" t="s">
        <v>256</v>
      </c>
      <c r="I15" s="95">
        <v>40738</v>
      </c>
      <c r="J15" s="78">
        <v>10.040000000000003</v>
      </c>
      <c r="K15" s="82" t="s">
        <v>128</v>
      </c>
      <c r="L15" s="83">
        <v>4.0999999999999995E-2</v>
      </c>
      <c r="M15" s="77">
        <v>2.8400000000000009E-2</v>
      </c>
      <c r="N15" s="76">
        <v>50033.467467000009</v>
      </c>
      <c r="O15" s="78">
        <v>131.04</v>
      </c>
      <c r="P15" s="76">
        <v>65.563859274999999</v>
      </c>
      <c r="Q15" s="77">
        <v>1.3778454366889112E-5</v>
      </c>
      <c r="R15" s="77">
        <f t="shared" si="0"/>
        <v>0.34896451203384005</v>
      </c>
      <c r="S15" s="77">
        <f>P15/'סכום נכסי הקרן'!$C$42</f>
        <v>8.6139866710406099E-4</v>
      </c>
    </row>
    <row r="16" spans="2:30">
      <c r="B16" s="99" t="s">
        <v>1696</v>
      </c>
      <c r="C16" s="69" t="s">
        <v>1697</v>
      </c>
      <c r="D16" s="128" t="s">
        <v>26</v>
      </c>
      <c r="E16" s="69" t="s">
        <v>1698</v>
      </c>
      <c r="F16" s="82" t="s">
        <v>481</v>
      </c>
      <c r="G16" s="69" t="s">
        <v>248</v>
      </c>
      <c r="H16" s="69" t="s">
        <v>126</v>
      </c>
      <c r="I16" s="95">
        <v>42795</v>
      </c>
      <c r="J16" s="78">
        <v>5.5200000001022875</v>
      </c>
      <c r="K16" s="82" t="s">
        <v>128</v>
      </c>
      <c r="L16" s="83">
        <v>2.1400000000000002E-2</v>
      </c>
      <c r="M16" s="77">
        <v>2.290000000019889E-2</v>
      </c>
      <c r="N16" s="76">
        <v>15693.669372000002</v>
      </c>
      <c r="O16" s="78">
        <v>112.13</v>
      </c>
      <c r="P16" s="76">
        <v>17.597311785000006</v>
      </c>
      <c r="Q16" s="77">
        <v>4.0241724603722595E-5</v>
      </c>
      <c r="R16" s="77">
        <f t="shared" si="0"/>
        <v>9.3661925763137893E-2</v>
      </c>
      <c r="S16" s="77">
        <f>P16/'סכום נכסי הקרן'!$C$42</f>
        <v>2.3119903379442407E-4</v>
      </c>
    </row>
    <row r="17" spans="2:19">
      <c r="B17" s="99" t="s">
        <v>1699</v>
      </c>
      <c r="C17" s="69" t="s">
        <v>1700</v>
      </c>
      <c r="D17" s="128" t="s">
        <v>26</v>
      </c>
      <c r="E17" s="69" t="s">
        <v>246</v>
      </c>
      <c r="F17" s="82" t="s">
        <v>247</v>
      </c>
      <c r="G17" s="69" t="s">
        <v>278</v>
      </c>
      <c r="H17" s="69" t="s">
        <v>256</v>
      </c>
      <c r="I17" s="95">
        <v>36489</v>
      </c>
      <c r="J17" s="78">
        <v>2.8300000615234917</v>
      </c>
      <c r="K17" s="82" t="s">
        <v>128</v>
      </c>
      <c r="L17" s="83">
        <v>6.0499999999999998E-2</v>
      </c>
      <c r="M17" s="77">
        <v>2.0500000236628808E-2</v>
      </c>
      <c r="N17" s="76">
        <v>9.8285440000000008</v>
      </c>
      <c r="O17" s="78">
        <v>171.99</v>
      </c>
      <c r="P17" s="76">
        <v>1.6904112000000006E-2</v>
      </c>
      <c r="Q17" s="69"/>
      <c r="R17" s="77">
        <f t="shared" si="0"/>
        <v>8.9972360698033086E-5</v>
      </c>
      <c r="S17" s="77">
        <f>P17/'סכום נכסי הקרן'!$C$42</f>
        <v>2.2209155632987664E-7</v>
      </c>
    </row>
    <row r="18" spans="2:19">
      <c r="B18" s="99" t="s">
        <v>1701</v>
      </c>
      <c r="C18" s="69" t="s">
        <v>1702</v>
      </c>
      <c r="D18" s="128" t="s">
        <v>26</v>
      </c>
      <c r="E18" s="69" t="s">
        <v>275</v>
      </c>
      <c r="F18" s="82" t="s">
        <v>124</v>
      </c>
      <c r="G18" s="69" t="s">
        <v>267</v>
      </c>
      <c r="H18" s="69" t="s">
        <v>126</v>
      </c>
      <c r="I18" s="95">
        <v>39084</v>
      </c>
      <c r="J18" s="78">
        <v>1.6700000001480926</v>
      </c>
      <c r="K18" s="82" t="s">
        <v>128</v>
      </c>
      <c r="L18" s="83">
        <v>5.5999999999999994E-2</v>
      </c>
      <c r="M18" s="77">
        <v>2.7700000001480925E-2</v>
      </c>
      <c r="N18" s="76">
        <v>4728.3314090000013</v>
      </c>
      <c r="O18" s="78">
        <v>142.81</v>
      </c>
      <c r="P18" s="76">
        <v>6.7525298000000014</v>
      </c>
      <c r="Q18" s="77">
        <v>1.0970134394378469E-5</v>
      </c>
      <c r="R18" s="77">
        <f t="shared" si="0"/>
        <v>3.594042957061673E-2</v>
      </c>
      <c r="S18" s="77">
        <f>P18/'סכום נכסי הקרן'!$C$42</f>
        <v>8.8716866786369523E-5</v>
      </c>
    </row>
    <row r="19" spans="2:19">
      <c r="B19" s="99" t="s">
        <v>1703</v>
      </c>
      <c r="C19" s="69" t="s">
        <v>1704</v>
      </c>
      <c r="D19" s="128" t="s">
        <v>26</v>
      </c>
      <c r="E19" s="69" t="s">
        <v>1705</v>
      </c>
      <c r="F19" s="82" t="s">
        <v>124</v>
      </c>
      <c r="G19" s="69" t="s">
        <v>347</v>
      </c>
      <c r="H19" s="69" t="s">
        <v>256</v>
      </c>
      <c r="I19" s="95">
        <v>45152</v>
      </c>
      <c r="J19" s="78">
        <v>3.6500000000736552</v>
      </c>
      <c r="K19" s="82" t="s">
        <v>128</v>
      </c>
      <c r="L19" s="83">
        <v>3.6400000000000002E-2</v>
      </c>
      <c r="M19" s="77">
        <v>3.7200000000762554E-2</v>
      </c>
      <c r="N19" s="76">
        <v>11420.240000000002</v>
      </c>
      <c r="O19" s="78">
        <v>101.05</v>
      </c>
      <c r="P19" s="76">
        <v>11.540152771000001</v>
      </c>
      <c r="Q19" s="77">
        <v>2.310657532140126E-5</v>
      </c>
      <c r="R19" s="77">
        <f t="shared" si="0"/>
        <v>6.1422616439291089E-2</v>
      </c>
      <c r="S19" s="77">
        <f>P19/'סכום נכסי הקרן'!$C$42</f>
        <v>1.5161816776864279E-4</v>
      </c>
    </row>
    <row r="20" spans="2:19">
      <c r="B20" s="99" t="s">
        <v>1706</v>
      </c>
      <c r="C20" s="69" t="s">
        <v>1707</v>
      </c>
      <c r="D20" s="128" t="s">
        <v>26</v>
      </c>
      <c r="E20" s="69" t="s">
        <v>1708</v>
      </c>
      <c r="F20" s="82" t="s">
        <v>247</v>
      </c>
      <c r="G20" s="69" t="s">
        <v>350</v>
      </c>
      <c r="H20" s="69" t="s">
        <v>126</v>
      </c>
      <c r="I20" s="95">
        <v>44381</v>
      </c>
      <c r="J20" s="78">
        <v>2.7300000000300799</v>
      </c>
      <c r="K20" s="82" t="s">
        <v>128</v>
      </c>
      <c r="L20" s="83">
        <v>8.5000000000000006E-3</v>
      </c>
      <c r="M20" s="77">
        <v>4.3799999999706192E-2</v>
      </c>
      <c r="N20" s="76">
        <v>14275.300000000003</v>
      </c>
      <c r="O20" s="78">
        <v>100.14</v>
      </c>
      <c r="P20" s="76">
        <v>14.295284809000002</v>
      </c>
      <c r="Q20" s="77">
        <v>4.4610312500000006E-5</v>
      </c>
      <c r="R20" s="77">
        <f t="shared" si="0"/>
        <v>7.6086843314600652E-2</v>
      </c>
      <c r="S20" s="77">
        <f>P20/'סכום נכסי הקרן'!$C$42</f>
        <v>1.8781596166717615E-4</v>
      </c>
    </row>
    <row r="21" spans="2:19">
      <c r="B21" s="99" t="s">
        <v>1709</v>
      </c>
      <c r="C21" s="69" t="s">
        <v>1710</v>
      </c>
      <c r="D21" s="128" t="s">
        <v>26</v>
      </c>
      <c r="E21" s="69" t="s">
        <v>1711</v>
      </c>
      <c r="F21" s="82" t="s">
        <v>399</v>
      </c>
      <c r="G21" s="69" t="s">
        <v>467</v>
      </c>
      <c r="H21" s="69"/>
      <c r="I21" s="95">
        <v>39104</v>
      </c>
      <c r="J21" s="78">
        <v>2.6600000008177327</v>
      </c>
      <c r="K21" s="82" t="s">
        <v>128</v>
      </c>
      <c r="L21" s="83">
        <v>5.5999999999999994E-2</v>
      </c>
      <c r="M21" s="139">
        <v>0</v>
      </c>
      <c r="N21" s="76">
        <v>6048.3245660000011</v>
      </c>
      <c r="O21" s="78">
        <v>13.344352000000001</v>
      </c>
      <c r="P21" s="76">
        <v>0.80710969900000007</v>
      </c>
      <c r="Q21" s="77">
        <v>1.6086754161962295E-5</v>
      </c>
      <c r="R21" s="77">
        <f t="shared" si="0"/>
        <v>4.2958520957095464E-3</v>
      </c>
      <c r="S21" s="77">
        <f>P21/'סכום נכסי הקרן'!$C$42</f>
        <v>1.0604061850740709E-5</v>
      </c>
    </row>
    <row r="22" spans="2:19">
      <c r="B22" s="99" t="s">
        <v>1712</v>
      </c>
      <c r="C22" s="69" t="s">
        <v>1713</v>
      </c>
      <c r="D22" s="128" t="s">
        <v>26</v>
      </c>
      <c r="E22" s="69" t="s">
        <v>1714</v>
      </c>
      <c r="F22" s="82" t="s">
        <v>125</v>
      </c>
      <c r="G22" s="69" t="s">
        <v>467</v>
      </c>
      <c r="H22" s="69"/>
      <c r="I22" s="95">
        <v>45132</v>
      </c>
      <c r="J22" s="78">
        <v>2.6199999999291541</v>
      </c>
      <c r="K22" s="82" t="s">
        <v>128</v>
      </c>
      <c r="L22" s="83">
        <v>4.2500000000000003E-2</v>
      </c>
      <c r="M22" s="77">
        <v>4.5699999999291537E-2</v>
      </c>
      <c r="N22" s="76">
        <v>16877.418243000004</v>
      </c>
      <c r="O22" s="78">
        <v>100.36</v>
      </c>
      <c r="P22" s="76">
        <v>16.938176560000002</v>
      </c>
      <c r="Q22" s="77">
        <v>7.3206666728664754E-5</v>
      </c>
      <c r="R22" s="77">
        <f t="shared" si="0"/>
        <v>9.0153669771194669E-2</v>
      </c>
      <c r="S22" s="77">
        <f>P22/'סכום נכסי הקרן'!$C$42</f>
        <v>2.2253910726577269E-4</v>
      </c>
    </row>
    <row r="23" spans="2:19">
      <c r="B23" s="100"/>
      <c r="C23" s="69"/>
      <c r="D23" s="69"/>
      <c r="E23" s="69"/>
      <c r="F23" s="69"/>
      <c r="G23" s="69"/>
      <c r="H23" s="69"/>
      <c r="I23" s="69"/>
      <c r="J23" s="78"/>
      <c r="K23" s="69"/>
      <c r="L23" s="69"/>
      <c r="M23" s="77"/>
      <c r="N23" s="76"/>
      <c r="O23" s="78"/>
      <c r="P23" s="69"/>
      <c r="Q23" s="69"/>
      <c r="R23" s="77"/>
      <c r="S23" s="69"/>
    </row>
    <row r="24" spans="2:19">
      <c r="B24" s="98" t="s">
        <v>59</v>
      </c>
      <c r="C24" s="71"/>
      <c r="D24" s="71"/>
      <c r="E24" s="71"/>
      <c r="F24" s="71"/>
      <c r="G24" s="71"/>
      <c r="H24" s="71"/>
      <c r="I24" s="71"/>
      <c r="J24" s="81">
        <v>2.6068336472278619</v>
      </c>
      <c r="K24" s="71"/>
      <c r="L24" s="71"/>
      <c r="M24" s="80">
        <v>6.1738362164305734E-2</v>
      </c>
      <c r="N24" s="79"/>
      <c r="O24" s="81"/>
      <c r="P24" s="79">
        <f>SUM(P25:P33)</f>
        <v>14.401491315000001</v>
      </c>
      <c r="Q24" s="71"/>
      <c r="R24" s="80">
        <f t="shared" si="0"/>
        <v>7.6652128853782475E-2</v>
      </c>
      <c r="S24" s="80">
        <f>P24/'סכום נכסי הקרן'!$C$42</f>
        <v>1.892113362488104E-4</v>
      </c>
    </row>
    <row r="25" spans="2:19">
      <c r="B25" s="99" t="s">
        <v>1715</v>
      </c>
      <c r="C25" s="69" t="s">
        <v>1716</v>
      </c>
      <c r="D25" s="128" t="s">
        <v>26</v>
      </c>
      <c r="E25" s="69" t="s">
        <v>246</v>
      </c>
      <c r="F25" s="82" t="s">
        <v>247</v>
      </c>
      <c r="G25" s="69" t="s">
        <v>255</v>
      </c>
      <c r="H25" s="69" t="s">
        <v>256</v>
      </c>
      <c r="I25" s="95">
        <v>45141</v>
      </c>
      <c r="J25" s="78">
        <v>2.8999999993901766</v>
      </c>
      <c r="K25" s="82" t="s">
        <v>128</v>
      </c>
      <c r="L25" s="83">
        <v>7.0499999999999993E-2</v>
      </c>
      <c r="M25" s="77">
        <v>6.8099999999999994E-2</v>
      </c>
      <c r="N25" s="76">
        <v>1637.6890960000005</v>
      </c>
      <c r="O25" s="78">
        <v>100.13</v>
      </c>
      <c r="P25" s="76">
        <v>1.6398183100000003</v>
      </c>
      <c r="Q25" s="77">
        <v>3.4040000353351576E-6</v>
      </c>
      <c r="R25" s="77">
        <f t="shared" si="0"/>
        <v>8.7279547406310977E-3</v>
      </c>
      <c r="S25" s="77">
        <f>P25/'סכום נכסי הקרן'!$C$42</f>
        <v>2.1544450283228604E-5</v>
      </c>
    </row>
    <row r="26" spans="2:19">
      <c r="B26" s="99" t="s">
        <v>1717</v>
      </c>
      <c r="C26" s="69" t="s">
        <v>1718</v>
      </c>
      <c r="D26" s="128" t="s">
        <v>26</v>
      </c>
      <c r="E26" s="69" t="s">
        <v>1698</v>
      </c>
      <c r="F26" s="82" t="s">
        <v>481</v>
      </c>
      <c r="G26" s="69" t="s">
        <v>248</v>
      </c>
      <c r="H26" s="69" t="s">
        <v>126</v>
      </c>
      <c r="I26" s="95">
        <v>42795</v>
      </c>
      <c r="J26" s="78">
        <v>5.0899999999631049</v>
      </c>
      <c r="K26" s="82" t="s">
        <v>128</v>
      </c>
      <c r="L26" s="83">
        <v>3.7400000000000003E-2</v>
      </c>
      <c r="M26" s="77">
        <v>5.3899999998401206E-2</v>
      </c>
      <c r="N26" s="76">
        <v>879.70415200000014</v>
      </c>
      <c r="O26" s="78">
        <v>92.43</v>
      </c>
      <c r="P26" s="76">
        <v>0.81311056700000006</v>
      </c>
      <c r="Q26" s="77">
        <v>1.4137901270620566E-6</v>
      </c>
      <c r="R26" s="77">
        <f t="shared" si="0"/>
        <v>4.3277917953635295E-3</v>
      </c>
      <c r="S26" s="77">
        <f>P26/'סכום נכסי הקרן'!$C$42</f>
        <v>1.0682903147665987E-5</v>
      </c>
    </row>
    <row r="27" spans="2:19">
      <c r="B27" s="99" t="s">
        <v>1719</v>
      </c>
      <c r="C27" s="69" t="s">
        <v>1720</v>
      </c>
      <c r="D27" s="128" t="s">
        <v>26</v>
      </c>
      <c r="E27" s="69" t="s">
        <v>1698</v>
      </c>
      <c r="F27" s="82" t="s">
        <v>481</v>
      </c>
      <c r="G27" s="69" t="s">
        <v>248</v>
      </c>
      <c r="H27" s="69" t="s">
        <v>126</v>
      </c>
      <c r="I27" s="95">
        <v>42795</v>
      </c>
      <c r="J27" s="78">
        <v>1.4200000002084676</v>
      </c>
      <c r="K27" s="82" t="s">
        <v>128</v>
      </c>
      <c r="L27" s="83">
        <v>2.5000000000000001E-2</v>
      </c>
      <c r="M27" s="77">
        <v>5.1900000000379025E-2</v>
      </c>
      <c r="N27" s="76">
        <v>2187.1916510000005</v>
      </c>
      <c r="O27" s="78">
        <v>96.5</v>
      </c>
      <c r="P27" s="76">
        <v>2.1106399680000005</v>
      </c>
      <c r="Q27" s="77">
        <v>5.3601655220138024E-6</v>
      </c>
      <c r="R27" s="77">
        <f t="shared" si="0"/>
        <v>1.123390927039415E-2</v>
      </c>
      <c r="S27" s="77">
        <f>P27/'סכום נכסי הקרן'!$C$42</f>
        <v>2.7730253759863929E-5</v>
      </c>
    </row>
    <row r="28" spans="2:19">
      <c r="B28" s="99" t="s">
        <v>1721</v>
      </c>
      <c r="C28" s="69" t="s">
        <v>1722</v>
      </c>
      <c r="D28" s="128" t="s">
        <v>26</v>
      </c>
      <c r="E28" s="69" t="s">
        <v>1723</v>
      </c>
      <c r="F28" s="82" t="s">
        <v>259</v>
      </c>
      <c r="G28" s="69" t="s">
        <v>286</v>
      </c>
      <c r="H28" s="69" t="s">
        <v>126</v>
      </c>
      <c r="I28" s="95">
        <v>42598</v>
      </c>
      <c r="J28" s="78">
        <v>2.4700000004875595</v>
      </c>
      <c r="K28" s="82" t="s">
        <v>128</v>
      </c>
      <c r="L28" s="83">
        <v>3.1E-2</v>
      </c>
      <c r="M28" s="77">
        <v>5.5600000007356154E-2</v>
      </c>
      <c r="N28" s="76">
        <v>2476.8820320000004</v>
      </c>
      <c r="O28" s="78">
        <v>94.4</v>
      </c>
      <c r="P28" s="76">
        <v>2.3381766380000002</v>
      </c>
      <c r="Q28" s="77">
        <v>3.5126551556206802E-6</v>
      </c>
      <c r="R28" s="77">
        <f t="shared" si="0"/>
        <v>1.2444976219386755E-2</v>
      </c>
      <c r="S28" s="77">
        <f>P28/'סכום נכסי הקרן'!$C$42</f>
        <v>3.0719702313116383E-5</v>
      </c>
    </row>
    <row r="29" spans="2:19">
      <c r="B29" s="99" t="s">
        <v>1724</v>
      </c>
      <c r="C29" s="69" t="s">
        <v>1725</v>
      </c>
      <c r="D29" s="128" t="s">
        <v>26</v>
      </c>
      <c r="E29" s="69" t="s">
        <v>600</v>
      </c>
      <c r="F29" s="82" t="s">
        <v>474</v>
      </c>
      <c r="G29" s="69" t="s">
        <v>347</v>
      </c>
      <c r="H29" s="69" t="s">
        <v>256</v>
      </c>
      <c r="I29" s="95">
        <v>44007</v>
      </c>
      <c r="J29" s="78">
        <v>3.6800000007629698</v>
      </c>
      <c r="K29" s="82" t="s">
        <v>128</v>
      </c>
      <c r="L29" s="83">
        <v>3.3500000000000002E-2</v>
      </c>
      <c r="M29" s="77">
        <v>6.8400000007347111E-2</v>
      </c>
      <c r="N29" s="76">
        <v>1586.9078330000002</v>
      </c>
      <c r="O29" s="78">
        <v>89.2</v>
      </c>
      <c r="P29" s="76">
        <v>1.4155217690000002</v>
      </c>
      <c r="Q29" s="77">
        <v>1.9836347912500001E-6</v>
      </c>
      <c r="R29" s="77">
        <f t="shared" si="0"/>
        <v>7.5341334212874261E-3</v>
      </c>
      <c r="S29" s="77">
        <f>P29/'סכום נכסי הקרן'!$C$42</f>
        <v>1.859757156696726E-5</v>
      </c>
    </row>
    <row r="30" spans="2:19">
      <c r="B30" s="99" t="s">
        <v>1726</v>
      </c>
      <c r="C30" s="69" t="s">
        <v>1727</v>
      </c>
      <c r="D30" s="128" t="s">
        <v>26</v>
      </c>
      <c r="E30" s="69" t="s">
        <v>1728</v>
      </c>
      <c r="F30" s="82" t="s">
        <v>259</v>
      </c>
      <c r="G30" s="69" t="s">
        <v>391</v>
      </c>
      <c r="H30" s="69" t="s">
        <v>256</v>
      </c>
      <c r="I30" s="95">
        <v>43310</v>
      </c>
      <c r="J30" s="78">
        <v>1.1799999998857909</v>
      </c>
      <c r="K30" s="82" t="s">
        <v>128</v>
      </c>
      <c r="L30" s="83">
        <v>3.5499999999999997E-2</v>
      </c>
      <c r="M30" s="77">
        <v>6.1500000002855222E-2</v>
      </c>
      <c r="N30" s="76">
        <v>1787.1000000000004</v>
      </c>
      <c r="O30" s="78">
        <v>97.99</v>
      </c>
      <c r="P30" s="76">
        <v>1.7511792900000003</v>
      </c>
      <c r="Q30" s="77">
        <v>6.6484375000000015E-6</v>
      </c>
      <c r="R30" s="77">
        <f t="shared" si="0"/>
        <v>9.3206750361572062E-3</v>
      </c>
      <c r="S30" s="77">
        <f>P30/'סכום נכסי הקרן'!$C$42</f>
        <v>2.3007545970397515E-5</v>
      </c>
    </row>
    <row r="31" spans="2:19">
      <c r="B31" s="99" t="s">
        <v>1729</v>
      </c>
      <c r="C31" s="69" t="s">
        <v>1730</v>
      </c>
      <c r="D31" s="128" t="s">
        <v>26</v>
      </c>
      <c r="E31" s="69" t="s">
        <v>1731</v>
      </c>
      <c r="F31" s="82" t="s">
        <v>125</v>
      </c>
      <c r="G31" s="69" t="s">
        <v>402</v>
      </c>
      <c r="H31" s="69" t="s">
        <v>126</v>
      </c>
      <c r="I31" s="95">
        <v>45122</v>
      </c>
      <c r="J31" s="78">
        <v>4.1499999993494452</v>
      </c>
      <c r="K31" s="82" t="s">
        <v>128</v>
      </c>
      <c r="L31" s="83">
        <v>7.3300000000000004E-2</v>
      </c>
      <c r="M31" s="77">
        <v>7.8699999993021338E-2</v>
      </c>
      <c r="N31" s="76">
        <v>1.702E-2</v>
      </c>
      <c r="O31" s="78">
        <v>4967287</v>
      </c>
      <c r="P31" s="76">
        <v>0.84543225700000002</v>
      </c>
      <c r="Q31" s="77">
        <v>3.4039999999999999E-6</v>
      </c>
      <c r="R31" s="77">
        <f t="shared" si="0"/>
        <v>4.4998244197953837E-3</v>
      </c>
      <c r="S31" s="77">
        <f>P31/'סכום נכסי הקרן'!$C$42</f>
        <v>1.1107555707665104E-5</v>
      </c>
    </row>
    <row r="32" spans="2:19">
      <c r="B32" s="99" t="s">
        <v>1735</v>
      </c>
      <c r="C32" s="69">
        <v>9555</v>
      </c>
      <c r="D32" s="128" t="s">
        <v>26</v>
      </c>
      <c r="E32" s="69" t="s">
        <v>1736</v>
      </c>
      <c r="F32" s="82" t="s">
        <v>430</v>
      </c>
      <c r="G32" s="69" t="s">
        <v>467</v>
      </c>
      <c r="H32" s="69"/>
      <c r="I32" s="95">
        <v>45046</v>
      </c>
      <c r="J32" s="125">
        <v>0</v>
      </c>
      <c r="K32" s="82" t="s">
        <v>128</v>
      </c>
      <c r="L32" s="83">
        <v>0</v>
      </c>
      <c r="M32" s="139">
        <v>0</v>
      </c>
      <c r="N32" s="76">
        <v>5904.7237830000013</v>
      </c>
      <c r="O32" s="78">
        <v>59</v>
      </c>
      <c r="P32" s="76">
        <v>3.4837870320000008</v>
      </c>
      <c r="Q32" s="139">
        <v>1.0192035269026006E-5</v>
      </c>
      <c r="R32" s="77">
        <f>IFERROR(P32/$P$11,0)</f>
        <v>1.8542502761353812E-2</v>
      </c>
      <c r="S32" s="77">
        <f>P32/'סכום נכסי הקרן'!$C$42</f>
        <v>4.5771093084257939E-5</v>
      </c>
    </row>
    <row r="33" spans="2:19">
      <c r="B33" s="99" t="s">
        <v>1737</v>
      </c>
      <c r="C33" s="69">
        <v>9556</v>
      </c>
      <c r="D33" s="128" t="s">
        <v>26</v>
      </c>
      <c r="E33" s="69" t="s">
        <v>1736</v>
      </c>
      <c r="F33" s="82" t="s">
        <v>430</v>
      </c>
      <c r="G33" s="69" t="s">
        <v>467</v>
      </c>
      <c r="H33" s="69"/>
      <c r="I33" s="95">
        <v>45046</v>
      </c>
      <c r="J33" s="125">
        <v>0</v>
      </c>
      <c r="K33" s="82" t="s">
        <v>128</v>
      </c>
      <c r="L33" s="83">
        <v>0</v>
      </c>
      <c r="M33" s="139">
        <v>0</v>
      </c>
      <c r="N33" s="76">
        <v>13.004188000000001</v>
      </c>
      <c r="O33" s="78">
        <v>29.41732</v>
      </c>
      <c r="P33" s="76">
        <v>3.8254840000000005E-3</v>
      </c>
      <c r="Q33" s="139">
        <v>0</v>
      </c>
      <c r="R33" s="77">
        <f>IFERROR(P33/$P$11,0)</f>
        <v>2.036118941311761E-5</v>
      </c>
      <c r="S33" s="77">
        <f>P33/'סכום נכסי הקרן'!$C$42</f>
        <v>5.0260415647686289E-8</v>
      </c>
    </row>
    <row r="34" spans="2:19">
      <c r="B34" s="100"/>
      <c r="C34" s="69"/>
      <c r="D34" s="69"/>
      <c r="E34" s="69"/>
      <c r="F34" s="69"/>
      <c r="G34" s="69"/>
      <c r="H34" s="69"/>
      <c r="I34" s="69"/>
      <c r="J34" s="78"/>
      <c r="K34" s="69"/>
      <c r="L34" s="69"/>
      <c r="M34" s="77"/>
      <c r="N34" s="76"/>
      <c r="O34" s="78"/>
      <c r="P34" s="69"/>
      <c r="Q34" s="69"/>
      <c r="R34" s="77"/>
      <c r="S34" s="69"/>
    </row>
    <row r="35" spans="2:19">
      <c r="B35" s="98" t="s">
        <v>46</v>
      </c>
      <c r="C35" s="71"/>
      <c r="D35" s="71"/>
      <c r="E35" s="71"/>
      <c r="F35" s="71"/>
      <c r="G35" s="71"/>
      <c r="H35" s="71"/>
      <c r="I35" s="71"/>
      <c r="J35" s="81">
        <v>1.9300001231936725</v>
      </c>
      <c r="K35" s="71"/>
      <c r="L35" s="71"/>
      <c r="M35" s="80">
        <v>6.1700001231936724E-2</v>
      </c>
      <c r="N35" s="79"/>
      <c r="O35" s="81"/>
      <c r="P35" s="79">
        <f>P36</f>
        <v>4.0586500000000013E-3</v>
      </c>
      <c r="Q35" s="71"/>
      <c r="R35" s="80">
        <f t="shared" si="0"/>
        <v>2.160221854582317E-5</v>
      </c>
      <c r="S35" s="80">
        <f>P35/'סכום נכסי הקרן'!$C$42</f>
        <v>5.3323824114408011E-8</v>
      </c>
    </row>
    <row r="36" spans="2:19">
      <c r="B36" s="99" t="s">
        <v>1732</v>
      </c>
      <c r="C36" s="69" t="s">
        <v>1733</v>
      </c>
      <c r="D36" s="128" t="s">
        <v>26</v>
      </c>
      <c r="E36" s="69" t="s">
        <v>1734</v>
      </c>
      <c r="F36" s="82" t="s">
        <v>399</v>
      </c>
      <c r="G36" s="69" t="s">
        <v>267</v>
      </c>
      <c r="H36" s="69" t="s">
        <v>126</v>
      </c>
      <c r="I36" s="95">
        <v>38118</v>
      </c>
      <c r="J36" s="78">
        <v>1.9300001231936725</v>
      </c>
      <c r="K36" s="82" t="s">
        <v>127</v>
      </c>
      <c r="L36" s="83">
        <v>7.9699999999999993E-2</v>
      </c>
      <c r="M36" s="77">
        <v>6.1700001231936724E-2</v>
      </c>
      <c r="N36" s="76">
        <v>1.0054590000000003</v>
      </c>
      <c r="O36" s="78">
        <v>105.56</v>
      </c>
      <c r="P36" s="76">
        <v>4.0586500000000013E-3</v>
      </c>
      <c r="Q36" s="77">
        <v>2.2163913530363395E-8</v>
      </c>
      <c r="R36" s="77">
        <f t="shared" si="0"/>
        <v>2.160221854582317E-5</v>
      </c>
      <c r="S36" s="77">
        <f>P36/'סכום נכסי הקרן'!$C$42</f>
        <v>5.3323824114408011E-8</v>
      </c>
    </row>
    <row r="37" spans="2:19">
      <c r="B37" s="100"/>
      <c r="C37" s="69"/>
      <c r="D37" s="69"/>
      <c r="E37" s="69"/>
      <c r="F37" s="69"/>
      <c r="G37" s="69"/>
      <c r="H37" s="69"/>
      <c r="I37" s="69"/>
      <c r="J37" s="78"/>
      <c r="K37" s="69"/>
      <c r="L37" s="69"/>
      <c r="M37" s="77"/>
      <c r="N37" s="76"/>
      <c r="O37" s="78"/>
      <c r="P37" s="69"/>
      <c r="Q37" s="69"/>
      <c r="R37" s="77"/>
      <c r="S37" s="69"/>
    </row>
    <row r="38" spans="2:19">
      <c r="B38" s="97" t="s">
        <v>189</v>
      </c>
      <c r="C38" s="71"/>
      <c r="D38" s="71"/>
      <c r="E38" s="71"/>
      <c r="F38" s="71"/>
      <c r="G38" s="71"/>
      <c r="H38" s="71"/>
      <c r="I38" s="71"/>
      <c r="J38" s="81">
        <v>11.588952170820923</v>
      </c>
      <c r="K38" s="71"/>
      <c r="L38" s="71"/>
      <c r="M38" s="80">
        <v>6.8793428290892494E-2</v>
      </c>
      <c r="N38" s="79"/>
      <c r="O38" s="81"/>
      <c r="P38" s="79">
        <v>0.14483087800000002</v>
      </c>
      <c r="Q38" s="71"/>
      <c r="R38" s="80">
        <f t="shared" si="0"/>
        <v>7.7086427229237616E-4</v>
      </c>
      <c r="S38" s="80">
        <f>P38/'סכום נכסי הקרן'!$C$42</f>
        <v>1.9028337661062873E-6</v>
      </c>
    </row>
    <row r="39" spans="2:19">
      <c r="B39" s="98" t="s">
        <v>66</v>
      </c>
      <c r="C39" s="71"/>
      <c r="D39" s="71"/>
      <c r="E39" s="71"/>
      <c r="F39" s="71"/>
      <c r="G39" s="71"/>
      <c r="H39" s="71"/>
      <c r="I39" s="71"/>
      <c r="J39" s="81">
        <v>11.588952170820923</v>
      </c>
      <c r="K39" s="71"/>
      <c r="L39" s="71"/>
      <c r="M39" s="80">
        <v>6.8793428290892494E-2</v>
      </c>
      <c r="N39" s="79"/>
      <c r="O39" s="81"/>
      <c r="P39" s="79">
        <v>0.14483087800000002</v>
      </c>
      <c r="Q39" s="71"/>
      <c r="R39" s="80">
        <f t="shared" si="0"/>
        <v>7.7086427229237616E-4</v>
      </c>
      <c r="S39" s="80">
        <f>P39/'סכום נכסי הקרן'!$C$42</f>
        <v>1.9028337661062873E-6</v>
      </c>
    </row>
    <row r="40" spans="2:19">
      <c r="B40" s="99" t="s">
        <v>1738</v>
      </c>
      <c r="C40" s="69">
        <v>4824</v>
      </c>
      <c r="D40" s="128" t="s">
        <v>26</v>
      </c>
      <c r="E40" s="69"/>
      <c r="F40" s="82" t="s">
        <v>1166</v>
      </c>
      <c r="G40" s="69" t="s">
        <v>1739</v>
      </c>
      <c r="H40" s="69" t="s">
        <v>1740</v>
      </c>
      <c r="I40" s="95">
        <v>42206</v>
      </c>
      <c r="J40" s="78">
        <v>13.660000055575374</v>
      </c>
      <c r="K40" s="82" t="s">
        <v>135</v>
      </c>
      <c r="L40" s="83">
        <v>4.555E-2</v>
      </c>
      <c r="M40" s="77">
        <v>7.1900000234288358E-2</v>
      </c>
      <c r="N40" s="76">
        <v>37.113374999999998</v>
      </c>
      <c r="O40" s="78">
        <v>69.59</v>
      </c>
      <c r="P40" s="76">
        <v>7.3413812000000009E-2</v>
      </c>
      <c r="Q40" s="77">
        <v>2.2279744145420489E-7</v>
      </c>
      <c r="R40" s="77">
        <f t="shared" si="0"/>
        <v>3.9074598970248117E-4</v>
      </c>
      <c r="S40" s="77">
        <f>P40/'סכום נכסי הקרן'!$C$42</f>
        <v>9.6453382249176818E-7</v>
      </c>
    </row>
    <row r="41" spans="2:19">
      <c r="B41" s="99" t="s">
        <v>1741</v>
      </c>
      <c r="C41" s="69">
        <v>5168</v>
      </c>
      <c r="D41" s="128" t="s">
        <v>26</v>
      </c>
      <c r="E41" s="69"/>
      <c r="F41" s="82" t="s">
        <v>1166</v>
      </c>
      <c r="G41" s="69" t="s">
        <v>1742</v>
      </c>
      <c r="H41" s="69" t="s">
        <v>1743</v>
      </c>
      <c r="I41" s="95">
        <v>42408</v>
      </c>
      <c r="J41" s="78">
        <v>9.4599999669546762</v>
      </c>
      <c r="K41" s="82" t="s">
        <v>135</v>
      </c>
      <c r="L41" s="83">
        <v>3.9510000000000003E-2</v>
      </c>
      <c r="M41" s="77">
        <v>6.5599999865578337E-2</v>
      </c>
      <c r="N41" s="76">
        <v>31.855886000000005</v>
      </c>
      <c r="O41" s="78">
        <v>78.87</v>
      </c>
      <c r="P41" s="76">
        <v>7.1417066000000015E-2</v>
      </c>
      <c r="Q41" s="77">
        <v>8.0740408620519242E-8</v>
      </c>
      <c r="R41" s="77">
        <f t="shared" si="0"/>
        <v>3.8011828258989493E-4</v>
      </c>
      <c r="S41" s="77">
        <f>P41/'סכום נכסי הקרן'!$C$42</f>
        <v>9.382999436145191E-7</v>
      </c>
    </row>
    <row r="42" spans="2:19">
      <c r="B42" s="118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</row>
    <row r="43" spans="2:19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</row>
    <row r="44" spans="2:19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</row>
    <row r="45" spans="2:19">
      <c r="B45" s="123" t="s">
        <v>211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</row>
    <row r="46" spans="2:19">
      <c r="B46" s="123" t="s">
        <v>107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</row>
    <row r="47" spans="2:19">
      <c r="B47" s="123" t="s">
        <v>194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</row>
    <row r="48" spans="2:19">
      <c r="B48" s="123" t="s">
        <v>202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</row>
    <row r="49" spans="2:19"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</row>
    <row r="50" spans="2:19">
      <c r="B50" s="118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</row>
    <row r="51" spans="2:19"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</row>
    <row r="52" spans="2:19">
      <c r="B52" s="118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</row>
    <row r="53" spans="2:19">
      <c r="B53" s="118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</row>
    <row r="54" spans="2:19"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</row>
    <row r="55" spans="2:19"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</row>
    <row r="56" spans="2:19"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</row>
    <row r="57" spans="2:19">
      <c r="B57" s="118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</row>
    <row r="58" spans="2:19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</row>
    <row r="59" spans="2:19">
      <c r="B59" s="118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</row>
    <row r="60" spans="2:19">
      <c r="B60" s="118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</row>
    <row r="61" spans="2:19">
      <c r="B61" s="118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</row>
    <row r="62" spans="2:19">
      <c r="B62" s="118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</row>
    <row r="63" spans="2:19">
      <c r="B63" s="118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</row>
    <row r="64" spans="2:19">
      <c r="B64" s="118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</row>
    <row r="65" spans="2:19">
      <c r="B65" s="118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</row>
    <row r="66" spans="2:19">
      <c r="B66" s="118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</row>
    <row r="67" spans="2:19">
      <c r="B67" s="118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</row>
    <row r="68" spans="2:19">
      <c r="B68" s="118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</row>
    <row r="69" spans="2:19">
      <c r="B69" s="118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</row>
    <row r="70" spans="2:19">
      <c r="B70" s="118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</row>
    <row r="71" spans="2:19">
      <c r="B71" s="118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</row>
    <row r="72" spans="2:19">
      <c r="B72" s="118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</row>
    <row r="73" spans="2:19"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</row>
    <row r="74" spans="2:19">
      <c r="B74" s="118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</row>
    <row r="75" spans="2:19">
      <c r="B75" s="118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</row>
    <row r="76" spans="2:19">
      <c r="B76" s="118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</row>
    <row r="77" spans="2:19"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</row>
    <row r="78" spans="2:19">
      <c r="B78" s="118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</row>
    <row r="79" spans="2:19">
      <c r="B79" s="118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</row>
    <row r="80" spans="2:19">
      <c r="B80" s="118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</row>
    <row r="81" spans="2:19"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</row>
    <row r="82" spans="2:19">
      <c r="B82" s="118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</row>
    <row r="83" spans="2:19">
      <c r="B83" s="118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</row>
    <row r="84" spans="2:19">
      <c r="B84" s="118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</row>
    <row r="85" spans="2:19">
      <c r="B85" s="118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</row>
    <row r="86" spans="2:19">
      <c r="B86" s="118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</row>
    <row r="87" spans="2:19">
      <c r="B87" s="118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</row>
    <row r="88" spans="2:19">
      <c r="B88" s="118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</row>
    <row r="89" spans="2:19">
      <c r="B89" s="118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</row>
    <row r="90" spans="2:19">
      <c r="B90" s="118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</row>
    <row r="91" spans="2:19">
      <c r="B91" s="118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</row>
    <row r="92" spans="2:19">
      <c r="B92" s="118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</row>
    <row r="93" spans="2:19">
      <c r="B93" s="118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</row>
    <row r="94" spans="2:19">
      <c r="B94" s="118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</row>
    <row r="95" spans="2:19">
      <c r="B95" s="118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</row>
    <row r="96" spans="2:19">
      <c r="B96" s="118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</row>
    <row r="97" spans="2:19">
      <c r="B97" s="118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</row>
    <row r="98" spans="2:19">
      <c r="B98" s="118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</row>
    <row r="99" spans="2:19">
      <c r="B99" s="118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</row>
    <row r="100" spans="2:19">
      <c r="B100" s="118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</row>
    <row r="101" spans="2:19">
      <c r="B101" s="118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</row>
    <row r="102" spans="2:19">
      <c r="B102" s="118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</row>
    <row r="103" spans="2:19">
      <c r="B103" s="118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</row>
    <row r="104" spans="2:19">
      <c r="B104" s="118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</row>
    <row r="105" spans="2:19">
      <c r="B105" s="118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</row>
    <row r="106" spans="2:19">
      <c r="B106" s="118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</row>
    <row r="107" spans="2:19">
      <c r="B107" s="118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</row>
    <row r="108" spans="2:19">
      <c r="B108" s="118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</row>
    <row r="109" spans="2:19">
      <c r="B109" s="118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</row>
    <row r="110" spans="2:19">
      <c r="B110" s="118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</row>
    <row r="111" spans="2:19">
      <c r="B111" s="118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</row>
    <row r="112" spans="2:19">
      <c r="B112" s="118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</row>
    <row r="113" spans="2:19">
      <c r="B113" s="118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</row>
    <row r="114" spans="2:19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</row>
    <row r="115" spans="2:19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</row>
    <row r="116" spans="2:19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</row>
    <row r="117" spans="2:19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</row>
    <row r="118" spans="2:19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</row>
    <row r="119" spans="2:19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</row>
    <row r="120" spans="2:19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</row>
    <row r="121" spans="2:19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</row>
    <row r="122" spans="2:19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</row>
    <row r="123" spans="2:19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</row>
    <row r="124" spans="2:19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</row>
    <row r="125" spans="2:19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</row>
    <row r="126" spans="2:19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</row>
    <row r="127" spans="2:19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</row>
    <row r="128" spans="2:19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</row>
    <row r="129" spans="2:19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</row>
    <row r="130" spans="2:19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</row>
    <row r="131" spans="2:19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</row>
    <row r="132" spans="2:19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</row>
    <row r="133" spans="2:19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</row>
    <row r="134" spans="2:19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</row>
    <row r="135" spans="2:19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</row>
    <row r="136" spans="2:19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</row>
    <row r="137" spans="2:19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</row>
    <row r="138" spans="2:19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</row>
    <row r="139" spans="2:19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</row>
    <row r="140" spans="2:19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</row>
    <row r="141" spans="2:19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</row>
    <row r="142" spans="2:19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</row>
    <row r="143" spans="2:19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</row>
    <row r="144" spans="2:19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</row>
    <row r="145" spans="2:19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</row>
    <row r="146" spans="2:19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</row>
    <row r="147" spans="2:19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</row>
    <row r="148" spans="2:19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</row>
    <row r="149" spans="2:19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</row>
    <row r="150" spans="2:19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</row>
    <row r="151" spans="2:19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</row>
    <row r="152" spans="2:19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</row>
    <row r="153" spans="2:19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</row>
    <row r="154" spans="2:19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</row>
    <row r="155" spans="2:19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</row>
    <row r="156" spans="2:19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</row>
    <row r="157" spans="2:19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</row>
    <row r="158" spans="2:19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</row>
    <row r="159" spans="2:19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</row>
    <row r="160" spans="2:19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</row>
    <row r="161" spans="2:19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</row>
    <row r="162" spans="2:19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</row>
    <row r="163" spans="2:19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</row>
    <row r="164" spans="2:19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</row>
    <row r="165" spans="2:19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</row>
    <row r="166" spans="2:19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</row>
    <row r="167" spans="2:19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</row>
    <row r="168" spans="2:19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</row>
    <row r="169" spans="2:19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</row>
    <row r="170" spans="2:19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</row>
    <row r="171" spans="2:19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</row>
    <row r="172" spans="2:19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</row>
    <row r="173" spans="2:19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</row>
    <row r="174" spans="2:19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</row>
    <row r="175" spans="2:19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</row>
    <row r="176" spans="2:19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</row>
    <row r="177" spans="2:19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</row>
    <row r="178" spans="2:19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</row>
    <row r="179" spans="2:19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</row>
    <row r="180" spans="2:19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</row>
    <row r="181" spans="2:19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</row>
    <row r="182" spans="2:19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</row>
    <row r="183" spans="2:19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</row>
    <row r="184" spans="2:19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</row>
    <row r="185" spans="2:19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</row>
    <row r="186" spans="2:19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</row>
    <row r="187" spans="2:19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</row>
    <row r="188" spans="2:19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</row>
    <row r="189" spans="2:19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</row>
    <row r="190" spans="2:19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</row>
    <row r="191" spans="2:19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</row>
    <row r="192" spans="2:19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</row>
    <row r="193" spans="2:19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</row>
    <row r="194" spans="2:19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</row>
    <row r="195" spans="2:19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</row>
    <row r="196" spans="2:19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</row>
    <row r="197" spans="2:19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</row>
    <row r="198" spans="2:19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</row>
    <row r="199" spans="2:19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</row>
    <row r="200" spans="2:19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</row>
    <row r="201" spans="2:19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</row>
    <row r="202" spans="2:19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</row>
    <row r="203" spans="2:19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</row>
    <row r="204" spans="2:19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</row>
    <row r="205" spans="2:19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</row>
    <row r="206" spans="2:19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</row>
    <row r="207" spans="2:19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</row>
    <row r="208" spans="2:19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</row>
    <row r="209" spans="2:19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</row>
    <row r="210" spans="2:19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</row>
    <row r="211" spans="2:19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</row>
    <row r="212" spans="2:19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</row>
    <row r="213" spans="2:19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</row>
    <row r="214" spans="2:19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</row>
    <row r="215" spans="2:19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</row>
    <row r="216" spans="2:19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</row>
    <row r="217" spans="2:19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</row>
    <row r="218" spans="2:19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</row>
    <row r="219" spans="2:19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</row>
    <row r="220" spans="2:19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</row>
    <row r="221" spans="2:19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</row>
    <row r="222" spans="2:19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</row>
    <row r="223" spans="2:19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</row>
    <row r="224" spans="2:19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</row>
    <row r="225" spans="2:19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</row>
    <row r="226" spans="2:19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</row>
    <row r="227" spans="2:19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</row>
    <row r="228" spans="2:19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</row>
    <row r="229" spans="2:19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</row>
    <row r="230" spans="2:19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</row>
    <row r="231" spans="2:19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</row>
    <row r="232" spans="2:19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</row>
    <row r="233" spans="2:19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</row>
    <row r="234" spans="2:19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</row>
    <row r="235" spans="2:19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</row>
    <row r="236" spans="2:19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</row>
    <row r="237" spans="2:19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</row>
    <row r="238" spans="2:19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</row>
    <row r="239" spans="2:19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</row>
    <row r="240" spans="2:19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</row>
    <row r="241" spans="2:19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</row>
    <row r="242" spans="2:19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</row>
    <row r="243" spans="2:19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</row>
    <row r="244" spans="2:19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</row>
    <row r="245" spans="2:19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</row>
    <row r="246" spans="2:19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</row>
    <row r="247" spans="2:19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</row>
    <row r="248" spans="2:19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</row>
    <row r="249" spans="2:19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</row>
    <row r="250" spans="2:19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</row>
    <row r="251" spans="2:19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</row>
    <row r="252" spans="2:19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</row>
    <row r="253" spans="2:19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</row>
    <row r="254" spans="2:19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</row>
    <row r="255" spans="2:19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</row>
    <row r="256" spans="2:19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</row>
    <row r="257" spans="2:19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</row>
    <row r="258" spans="2:19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</row>
    <row r="259" spans="2:19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</row>
    <row r="260" spans="2:19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</row>
    <row r="261" spans="2:19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</row>
    <row r="262" spans="2:19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</row>
    <row r="263" spans="2:19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</row>
    <row r="264" spans="2:19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</row>
    <row r="265" spans="2:19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</row>
    <row r="266" spans="2:19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</row>
    <row r="267" spans="2:19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</row>
    <row r="268" spans="2:19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</row>
    <row r="269" spans="2:19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</row>
    <row r="270" spans="2:19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</row>
    <row r="271" spans="2:19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</row>
    <row r="272" spans="2:19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</row>
    <row r="273" spans="2:19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</row>
    <row r="274" spans="2:19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</row>
    <row r="275" spans="2:19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</row>
    <row r="276" spans="2:19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</row>
    <row r="277" spans="2:19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</row>
    <row r="278" spans="2:19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</row>
    <row r="279" spans="2:19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</row>
    <row r="280" spans="2:19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</row>
    <row r="281" spans="2:19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</row>
    <row r="282" spans="2:19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</row>
    <row r="283" spans="2:19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</row>
    <row r="284" spans="2:19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</row>
    <row r="285" spans="2:19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</row>
    <row r="286" spans="2:19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</row>
    <row r="287" spans="2:19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</row>
    <row r="288" spans="2:19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</row>
    <row r="289" spans="2:19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</row>
    <row r="290" spans="2:19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</row>
    <row r="291" spans="2:19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</row>
    <row r="292" spans="2:19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</row>
    <row r="293" spans="2:19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</row>
    <row r="294" spans="2:19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</row>
    <row r="295" spans="2:19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</row>
    <row r="296" spans="2:19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</row>
    <row r="297" spans="2:19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</row>
    <row r="298" spans="2:19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</row>
    <row r="299" spans="2:19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</row>
    <row r="300" spans="2:19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</row>
    <row r="301" spans="2:19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</row>
    <row r="302" spans="2:19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</row>
    <row r="303" spans="2:19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</row>
    <row r="304" spans="2:19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</row>
    <row r="305" spans="2:19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</row>
    <row r="306" spans="2:19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</row>
    <row r="307" spans="2:19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</row>
    <row r="308" spans="2:19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</row>
    <row r="309" spans="2:19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</row>
    <row r="310" spans="2:19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</row>
    <row r="311" spans="2:19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</row>
    <row r="312" spans="2:19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</row>
    <row r="313" spans="2:19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</row>
    <row r="314" spans="2:19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</row>
    <row r="315" spans="2:19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</row>
    <row r="316" spans="2:19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</row>
    <row r="317" spans="2:19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</row>
    <row r="318" spans="2:19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</row>
    <row r="319" spans="2:19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</row>
    <row r="320" spans="2:19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</row>
    <row r="321" spans="2:19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</row>
    <row r="322" spans="2:19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</row>
    <row r="323" spans="2:19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</row>
    <row r="324" spans="2:19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</row>
    <row r="325" spans="2:19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</row>
    <row r="326" spans="2:19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</row>
    <row r="327" spans="2:19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</row>
    <row r="328" spans="2:19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</row>
    <row r="329" spans="2:19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</row>
    <row r="330" spans="2:19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</row>
    <row r="331" spans="2:19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</row>
    <row r="332" spans="2:19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</row>
    <row r="333" spans="2:19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</row>
    <row r="334" spans="2:19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</row>
    <row r="335" spans="2:19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</row>
    <row r="336" spans="2:19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</row>
    <row r="337" spans="2:19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</row>
    <row r="338" spans="2:19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2:19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2:19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2:19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2:19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2:19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2:19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2:19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2:19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2:19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2:19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2:19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2:19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2:19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2:19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2:19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2:19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2:19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2:19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2:19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2:19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2:19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2:19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2:19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2:19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2:19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2:19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2:19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2:19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2:19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2:19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2:19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2:19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2:19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2:19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2:19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2:19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2:19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2:19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2:19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2:19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2:19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2:19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2:19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2:19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2:19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2:19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2:19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2:19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2:19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2:19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2:19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2:19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2:19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2:19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2:19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2:19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2:19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2:19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2:19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2:19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2:19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2:19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2:19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2:19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2:19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2:19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2:19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2:19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2:19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2:19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2:19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2:19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2:19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2:19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2:19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2:19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2:19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2:19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2:19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2:19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2:19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2:19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2:19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2:19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2:19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2:19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2:19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2:19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2:19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2:19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2:19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2:19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2:19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2:19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2:19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2:19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2:19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2:19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2:19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2:19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2:19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2:19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2:19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2:19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2:19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2:19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2:19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2:19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2:19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2:19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2:19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2:19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2:19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2:19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2:19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2:19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2:19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2:19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2:19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2:19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2:19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2:19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2:19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2:19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2:19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2:19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2:19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2:19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2:19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2:19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2:19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2:19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2:19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2:19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2:19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2:19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2:19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2:19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2:19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2:19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2:19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2:19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2:19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2:19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2:19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2:19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2:19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2:19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2:19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2:19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2:19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  <row r="490" spans="2:19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</row>
    <row r="491" spans="2:19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</row>
    <row r="492" spans="2:19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</row>
    <row r="493" spans="2:19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</row>
    <row r="494" spans="2:19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</row>
    <row r="495" spans="2:19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</row>
    <row r="496" spans="2:19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</row>
    <row r="497" spans="2:19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</row>
    <row r="498" spans="2:19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</row>
    <row r="499" spans="2:19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</row>
    <row r="500" spans="2:19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</row>
    <row r="501" spans="2:19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</row>
    <row r="502" spans="2:19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</row>
    <row r="503" spans="2:19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</row>
    <row r="504" spans="2:19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</row>
    <row r="505" spans="2:19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</row>
    <row r="506" spans="2:19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</row>
    <row r="507" spans="2:19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</row>
    <row r="508" spans="2:19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</row>
    <row r="509" spans="2:19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</row>
    <row r="510" spans="2:19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</row>
    <row r="511" spans="2:19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</row>
    <row r="512" spans="2:19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</row>
    <row r="513" spans="2:19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</row>
    <row r="514" spans="2:19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</row>
    <row r="515" spans="2:19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</row>
    <row r="516" spans="2:19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</row>
    <row r="517" spans="2:19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</row>
    <row r="518" spans="2:19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</row>
    <row r="519" spans="2:19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</row>
    <row r="520" spans="2:19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</row>
    <row r="521" spans="2:19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</row>
    <row r="522" spans="2:19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</row>
    <row r="523" spans="2:19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</row>
    <row r="524" spans="2:19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</row>
    <row r="525" spans="2:19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</row>
    <row r="526" spans="2:19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</row>
    <row r="527" spans="2:19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</row>
    <row r="528" spans="2:19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</row>
    <row r="529" spans="2:19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</row>
    <row r="530" spans="2:19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</row>
    <row r="531" spans="2:19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</row>
    <row r="532" spans="2:19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</row>
    <row r="533" spans="2:19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</row>
    <row r="534" spans="2:19">
      <c r="B534" s="118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</row>
    <row r="535" spans="2:19">
      <c r="B535" s="118"/>
      <c r="C535" s="118"/>
      <c r="D535" s="118"/>
      <c r="E535" s="118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</row>
    <row r="536" spans="2:19">
      <c r="B536" s="118"/>
      <c r="C536" s="118"/>
      <c r="D536" s="118"/>
      <c r="E536" s="118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</row>
    <row r="537" spans="2:19">
      <c r="B537" s="118"/>
      <c r="C537" s="118"/>
      <c r="D537" s="118"/>
      <c r="E537" s="118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</row>
    <row r="538" spans="2:19">
      <c r="B538" s="126"/>
      <c r="C538" s="118"/>
      <c r="D538" s="118"/>
      <c r="E538" s="118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</row>
    <row r="539" spans="2:19">
      <c r="B539" s="126"/>
      <c r="C539" s="118"/>
      <c r="D539" s="118"/>
      <c r="E539" s="118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</row>
    <row r="540" spans="2:19">
      <c r="B540" s="127"/>
      <c r="C540" s="118"/>
      <c r="D540" s="118"/>
      <c r="E540" s="118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</row>
    <row r="541" spans="2:19">
      <c r="B541" s="118"/>
      <c r="C541" s="118"/>
      <c r="D541" s="118"/>
      <c r="E541" s="118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</row>
    <row r="542" spans="2:19">
      <c r="B542" s="118"/>
      <c r="C542" s="118"/>
      <c r="D542" s="118"/>
      <c r="E542" s="118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</row>
    <row r="543" spans="2:19">
      <c r="B543" s="118"/>
      <c r="C543" s="118"/>
      <c r="D543" s="118"/>
      <c r="E543" s="118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</row>
    <row r="544" spans="2:19">
      <c r="B544" s="118"/>
      <c r="C544" s="118"/>
      <c r="D544" s="118"/>
      <c r="E544" s="118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</row>
    <row r="545" spans="2:19">
      <c r="B545" s="118"/>
      <c r="C545" s="118"/>
      <c r="D545" s="118"/>
      <c r="E545" s="118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</row>
    <row r="546" spans="2:19">
      <c r="B546" s="118"/>
      <c r="C546" s="118"/>
      <c r="D546" s="118"/>
      <c r="E546" s="118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</row>
    <row r="547" spans="2:19">
      <c r="B547" s="118"/>
      <c r="C547" s="118"/>
      <c r="D547" s="118"/>
      <c r="E547" s="118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</row>
    <row r="548" spans="2:19">
      <c r="B548" s="118"/>
      <c r="C548" s="118"/>
      <c r="D548" s="118"/>
      <c r="E548" s="118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</row>
    <row r="549" spans="2:19">
      <c r="B549" s="118"/>
      <c r="C549" s="118"/>
      <c r="D549" s="118"/>
      <c r="E549" s="118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</row>
    <row r="550" spans="2:19">
      <c r="B550" s="118"/>
      <c r="C550" s="118"/>
      <c r="D550" s="118"/>
      <c r="E550" s="118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</row>
    <row r="551" spans="2:19">
      <c r="B551" s="118"/>
      <c r="C551" s="118"/>
      <c r="D551" s="118"/>
      <c r="E551" s="118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</row>
    <row r="552" spans="2:19">
      <c r="B552" s="118"/>
      <c r="C552" s="118"/>
      <c r="D552" s="118"/>
      <c r="E552" s="118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</row>
    <row r="553" spans="2:19">
      <c r="B553" s="118"/>
      <c r="C553" s="118"/>
      <c r="D553" s="118"/>
      <c r="E553" s="118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</row>
    <row r="554" spans="2:19">
      <c r="B554" s="118"/>
      <c r="C554" s="118"/>
      <c r="D554" s="118"/>
      <c r="E554" s="118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</row>
    <row r="555" spans="2:19">
      <c r="B555" s="118"/>
      <c r="C555" s="118"/>
      <c r="D555" s="118"/>
      <c r="E555" s="118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</row>
    <row r="556" spans="2:19">
      <c r="B556" s="118"/>
      <c r="C556" s="118"/>
      <c r="D556" s="118"/>
      <c r="E556" s="118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</row>
    <row r="557" spans="2:19">
      <c r="B557" s="118"/>
      <c r="C557" s="118"/>
      <c r="D557" s="118"/>
      <c r="E557" s="118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</row>
    <row r="558" spans="2:19">
      <c r="B558" s="118"/>
      <c r="C558" s="118"/>
      <c r="D558" s="118"/>
      <c r="E558" s="118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</row>
    <row r="559" spans="2:19">
      <c r="B559" s="118"/>
      <c r="C559" s="118"/>
      <c r="D559" s="118"/>
      <c r="E559" s="118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</row>
    <row r="560" spans="2:19">
      <c r="B560" s="118"/>
      <c r="C560" s="118"/>
      <c r="D560" s="118"/>
      <c r="E560" s="118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</row>
    <row r="561" spans="2:19">
      <c r="B561" s="118"/>
      <c r="C561" s="118"/>
      <c r="D561" s="118"/>
      <c r="E561" s="118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</row>
    <row r="562" spans="2:19">
      <c r="B562" s="118"/>
      <c r="C562" s="118"/>
      <c r="D562" s="118"/>
      <c r="E562" s="118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</row>
    <row r="563" spans="2:19">
      <c r="B563" s="118"/>
      <c r="C563" s="118"/>
      <c r="D563" s="118"/>
      <c r="E563" s="118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</row>
    <row r="564" spans="2:19">
      <c r="B564" s="118"/>
      <c r="C564" s="118"/>
      <c r="D564" s="118"/>
      <c r="E564" s="118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</row>
    <row r="565" spans="2:19">
      <c r="B565" s="118"/>
      <c r="C565" s="118"/>
      <c r="D565" s="118"/>
      <c r="E565" s="118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</row>
    <row r="566" spans="2:19">
      <c r="B566" s="118"/>
      <c r="C566" s="118"/>
      <c r="D566" s="118"/>
      <c r="E566" s="118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</row>
    <row r="567" spans="2:19">
      <c r="B567" s="118"/>
      <c r="C567" s="118"/>
      <c r="D567" s="118"/>
      <c r="E567" s="118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</row>
    <row r="568" spans="2:19">
      <c r="B568" s="118"/>
      <c r="C568" s="118"/>
      <c r="D568" s="118"/>
      <c r="E568" s="118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</row>
    <row r="569" spans="2:19">
      <c r="B569" s="118"/>
      <c r="C569" s="118"/>
      <c r="D569" s="118"/>
      <c r="E569" s="118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</row>
    <row r="570" spans="2:19">
      <c r="B570" s="118"/>
      <c r="C570" s="118"/>
      <c r="D570" s="118"/>
      <c r="E570" s="118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</row>
    <row r="571" spans="2:19">
      <c r="B571" s="118"/>
      <c r="C571" s="118"/>
      <c r="D571" s="118"/>
      <c r="E571" s="118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</row>
    <row r="572" spans="2:19">
      <c r="B572" s="118"/>
      <c r="C572" s="118"/>
      <c r="D572" s="118"/>
      <c r="E572" s="118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</row>
    <row r="573" spans="2:19">
      <c r="B573" s="118"/>
      <c r="C573" s="118"/>
      <c r="D573" s="118"/>
      <c r="E573" s="118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</row>
    <row r="574" spans="2:19">
      <c r="B574" s="118"/>
      <c r="C574" s="118"/>
      <c r="D574" s="118"/>
      <c r="E574" s="118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</row>
    <row r="575" spans="2:19">
      <c r="B575" s="118"/>
      <c r="C575" s="118"/>
      <c r="D575" s="118"/>
      <c r="E575" s="118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</row>
    <row r="576" spans="2:19">
      <c r="B576" s="118"/>
      <c r="C576" s="118"/>
      <c r="D576" s="118"/>
      <c r="E576" s="118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</row>
    <row r="577" spans="2:19">
      <c r="B577" s="118"/>
      <c r="C577" s="118"/>
      <c r="D577" s="118"/>
      <c r="E577" s="118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</row>
    <row r="578" spans="2:19">
      <c r="B578" s="118"/>
      <c r="C578" s="118"/>
      <c r="D578" s="118"/>
      <c r="E578" s="118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</row>
    <row r="579" spans="2:19">
      <c r="B579" s="118"/>
      <c r="C579" s="118"/>
      <c r="D579" s="118"/>
      <c r="E579" s="118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</row>
    <row r="580" spans="2:19">
      <c r="B580" s="118"/>
      <c r="C580" s="118"/>
      <c r="D580" s="118"/>
      <c r="E580" s="118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</row>
    <row r="581" spans="2:19">
      <c r="B581" s="118"/>
      <c r="C581" s="118"/>
      <c r="D581" s="118"/>
      <c r="E581" s="118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</row>
    <row r="582" spans="2:19">
      <c r="B582" s="118"/>
      <c r="C582" s="118"/>
      <c r="D582" s="118"/>
      <c r="E582" s="118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</row>
    <row r="583" spans="2:19">
      <c r="B583" s="118"/>
      <c r="C583" s="118"/>
      <c r="D583" s="118"/>
      <c r="E583" s="118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</row>
    <row r="584" spans="2:19">
      <c r="B584" s="118"/>
      <c r="C584" s="118"/>
      <c r="D584" s="118"/>
      <c r="E584" s="118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</row>
    <row r="585" spans="2:19">
      <c r="B585" s="118"/>
      <c r="C585" s="118"/>
      <c r="D585" s="118"/>
      <c r="E585" s="118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</row>
    <row r="586" spans="2:19">
      <c r="B586" s="118"/>
      <c r="C586" s="118"/>
      <c r="D586" s="118"/>
      <c r="E586" s="118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</row>
    <row r="587" spans="2:19">
      <c r="B587" s="118"/>
      <c r="C587" s="118"/>
      <c r="D587" s="118"/>
      <c r="E587" s="118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</row>
    <row r="588" spans="2:19">
      <c r="B588" s="118"/>
      <c r="C588" s="118"/>
      <c r="D588" s="118"/>
      <c r="E588" s="118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</row>
    <row r="589" spans="2:19">
      <c r="B589" s="118"/>
      <c r="C589" s="118"/>
      <c r="D589" s="118"/>
      <c r="E589" s="118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</row>
    <row r="590" spans="2:19">
      <c r="B590" s="118"/>
      <c r="C590" s="118"/>
      <c r="D590" s="118"/>
      <c r="E590" s="118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</row>
    <row r="591" spans="2:19">
      <c r="B591" s="118"/>
      <c r="C591" s="118"/>
      <c r="D591" s="118"/>
      <c r="E591" s="118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</row>
    <row r="592" spans="2:19">
      <c r="B592" s="118"/>
      <c r="C592" s="118"/>
      <c r="D592" s="118"/>
      <c r="E592" s="118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</row>
    <row r="593" spans="2:19">
      <c r="B593" s="118"/>
      <c r="C593" s="118"/>
      <c r="D593" s="118"/>
      <c r="E593" s="118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</row>
    <row r="594" spans="2:19">
      <c r="B594" s="118"/>
      <c r="C594" s="118"/>
      <c r="D594" s="118"/>
      <c r="E594" s="118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</row>
    <row r="595" spans="2:19">
      <c r="B595" s="118"/>
      <c r="C595" s="118"/>
      <c r="D595" s="118"/>
      <c r="E595" s="118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</row>
    <row r="596" spans="2:19">
      <c r="B596" s="118"/>
      <c r="C596" s="118"/>
      <c r="D596" s="118"/>
      <c r="E596" s="118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</row>
    <row r="597" spans="2:19">
      <c r="B597" s="118"/>
      <c r="C597" s="118"/>
      <c r="D597" s="118"/>
      <c r="E597" s="118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</row>
    <row r="598" spans="2:19">
      <c r="B598" s="118"/>
      <c r="C598" s="118"/>
      <c r="D598" s="118"/>
      <c r="E598" s="118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</row>
    <row r="599" spans="2:19">
      <c r="B599" s="118"/>
      <c r="C599" s="118"/>
      <c r="D599" s="118"/>
      <c r="E599" s="118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</row>
    <row r="600" spans="2:19">
      <c r="B600" s="118"/>
      <c r="C600" s="118"/>
      <c r="D600" s="118"/>
      <c r="E600" s="118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</row>
    <row r="601" spans="2:19">
      <c r="B601" s="118"/>
      <c r="C601" s="118"/>
      <c r="D601" s="118"/>
      <c r="E601" s="118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</row>
    <row r="602" spans="2:19">
      <c r="B602" s="118"/>
      <c r="C602" s="118"/>
      <c r="D602" s="118"/>
      <c r="E602" s="118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</row>
    <row r="603" spans="2:19">
      <c r="B603" s="118"/>
      <c r="C603" s="118"/>
      <c r="D603" s="118"/>
      <c r="E603" s="118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</row>
    <row r="604" spans="2:19">
      <c r="B604" s="118"/>
      <c r="C604" s="118"/>
      <c r="D604" s="118"/>
      <c r="E604" s="118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</row>
    <row r="605" spans="2:19">
      <c r="B605" s="118"/>
      <c r="C605" s="118"/>
      <c r="D605" s="118"/>
      <c r="E605" s="118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</row>
    <row r="606" spans="2:19">
      <c r="B606" s="118"/>
      <c r="C606" s="118"/>
      <c r="D606" s="118"/>
      <c r="E606" s="118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</row>
    <row r="607" spans="2:19">
      <c r="B607" s="118"/>
      <c r="C607" s="118"/>
      <c r="D607" s="118"/>
      <c r="E607" s="118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</row>
    <row r="608" spans="2:19">
      <c r="B608" s="118"/>
      <c r="C608" s="118"/>
      <c r="D608" s="118"/>
      <c r="E608" s="118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</row>
    <row r="609" spans="2:19">
      <c r="B609" s="118"/>
      <c r="C609" s="118"/>
      <c r="D609" s="118"/>
      <c r="E609" s="118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</row>
    <row r="610" spans="2:19">
      <c r="B610" s="118"/>
      <c r="C610" s="118"/>
      <c r="D610" s="118"/>
      <c r="E610" s="118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</row>
    <row r="611" spans="2:19">
      <c r="B611" s="118"/>
      <c r="C611" s="118"/>
      <c r="D611" s="118"/>
      <c r="E611" s="118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</row>
    <row r="612" spans="2:19">
      <c r="B612" s="118"/>
      <c r="C612" s="118"/>
      <c r="D612" s="118"/>
      <c r="E612" s="118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</row>
    <row r="613" spans="2:19">
      <c r="B613" s="118"/>
      <c r="C613" s="118"/>
      <c r="D613" s="118"/>
      <c r="E613" s="118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</row>
    <row r="614" spans="2:19">
      <c r="B614" s="118"/>
      <c r="C614" s="118"/>
      <c r="D614" s="118"/>
      <c r="E614" s="118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</row>
    <row r="615" spans="2:19">
      <c r="B615" s="118"/>
      <c r="C615" s="118"/>
      <c r="D615" s="118"/>
      <c r="E615" s="118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</row>
    <row r="616" spans="2:19">
      <c r="B616" s="118"/>
      <c r="C616" s="118"/>
      <c r="D616" s="118"/>
      <c r="E616" s="118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</row>
    <row r="617" spans="2:19">
      <c r="B617" s="118"/>
      <c r="C617" s="118"/>
      <c r="D617" s="118"/>
      <c r="E617" s="118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</row>
    <row r="618" spans="2:19">
      <c r="B618" s="118"/>
      <c r="C618" s="118"/>
      <c r="D618" s="118"/>
      <c r="E618" s="118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</row>
    <row r="619" spans="2:19">
      <c r="B619" s="118"/>
      <c r="C619" s="118"/>
      <c r="D619" s="118"/>
      <c r="E619" s="118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</row>
    <row r="620" spans="2:19">
      <c r="B620" s="118"/>
      <c r="C620" s="118"/>
      <c r="D620" s="118"/>
      <c r="E620" s="118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</row>
    <row r="621" spans="2:19">
      <c r="B621" s="118"/>
      <c r="C621" s="118"/>
      <c r="D621" s="118"/>
      <c r="E621" s="118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</row>
    <row r="622" spans="2:19">
      <c r="B622" s="118"/>
      <c r="C622" s="118"/>
      <c r="D622" s="118"/>
      <c r="E622" s="118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</row>
    <row r="623" spans="2:19">
      <c r="B623" s="118"/>
      <c r="C623" s="118"/>
      <c r="D623" s="118"/>
      <c r="E623" s="118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</row>
    <row r="624" spans="2:19">
      <c r="B624" s="118"/>
      <c r="C624" s="118"/>
      <c r="D624" s="118"/>
      <c r="E624" s="118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</row>
    <row r="625" spans="2:19">
      <c r="B625" s="118"/>
      <c r="C625" s="118"/>
      <c r="D625" s="118"/>
      <c r="E625" s="118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</row>
    <row r="626" spans="2:19">
      <c r="B626" s="118"/>
      <c r="C626" s="118"/>
      <c r="D626" s="118"/>
      <c r="E626" s="118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</row>
    <row r="627" spans="2:19">
      <c r="B627" s="118"/>
      <c r="C627" s="118"/>
      <c r="D627" s="118"/>
      <c r="E627" s="118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</row>
    <row r="628" spans="2:19">
      <c r="B628" s="118"/>
      <c r="C628" s="118"/>
      <c r="D628" s="118"/>
      <c r="E628" s="118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</row>
    <row r="629" spans="2:19">
      <c r="B629" s="118"/>
      <c r="C629" s="118"/>
      <c r="D629" s="118"/>
      <c r="E629" s="118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</row>
    <row r="630" spans="2:19">
      <c r="B630" s="118"/>
      <c r="C630" s="118"/>
      <c r="D630" s="118"/>
      <c r="E630" s="118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</row>
    <row r="631" spans="2:19">
      <c r="B631" s="118"/>
      <c r="C631" s="118"/>
      <c r="D631" s="118"/>
      <c r="E631" s="118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</row>
    <row r="632" spans="2:19">
      <c r="B632" s="118"/>
      <c r="C632" s="118"/>
      <c r="D632" s="118"/>
      <c r="E632" s="118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</row>
    <row r="633" spans="2:19">
      <c r="B633" s="118"/>
      <c r="C633" s="118"/>
      <c r="D633" s="118"/>
      <c r="E633" s="118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</row>
    <row r="634" spans="2:19">
      <c r="B634" s="118"/>
      <c r="C634" s="118"/>
      <c r="D634" s="118"/>
      <c r="E634" s="118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</row>
    <row r="635" spans="2:19">
      <c r="B635" s="118"/>
      <c r="C635" s="118"/>
      <c r="D635" s="118"/>
      <c r="E635" s="118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</row>
    <row r="636" spans="2:19">
      <c r="B636" s="118"/>
      <c r="C636" s="118"/>
      <c r="D636" s="118"/>
      <c r="E636" s="118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</row>
    <row r="637" spans="2:19">
      <c r="B637" s="118"/>
      <c r="C637" s="118"/>
      <c r="D637" s="118"/>
      <c r="E637" s="118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</row>
    <row r="638" spans="2:19">
      <c r="B638" s="118"/>
      <c r="C638" s="118"/>
      <c r="D638" s="118"/>
      <c r="E638" s="118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</row>
    <row r="639" spans="2:19">
      <c r="B639" s="118"/>
      <c r="C639" s="118"/>
      <c r="D639" s="118"/>
      <c r="E639" s="118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</row>
    <row r="640" spans="2:19">
      <c r="B640" s="118"/>
      <c r="C640" s="118"/>
      <c r="D640" s="118"/>
      <c r="E640" s="118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</row>
    <row r="641" spans="2:19">
      <c r="B641" s="118"/>
      <c r="C641" s="118"/>
      <c r="D641" s="118"/>
      <c r="E641" s="118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</row>
    <row r="642" spans="2:19">
      <c r="B642" s="118"/>
      <c r="C642" s="118"/>
      <c r="D642" s="118"/>
      <c r="E642" s="118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</row>
    <row r="643" spans="2:19">
      <c r="B643" s="118"/>
      <c r="C643" s="118"/>
      <c r="D643" s="118"/>
      <c r="E643" s="118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</row>
    <row r="644" spans="2:19">
      <c r="B644" s="118"/>
      <c r="C644" s="118"/>
      <c r="D644" s="118"/>
      <c r="E644" s="118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</row>
    <row r="645" spans="2:19">
      <c r="B645" s="118"/>
      <c r="C645" s="118"/>
      <c r="D645" s="118"/>
      <c r="E645" s="118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</row>
    <row r="646" spans="2:19">
      <c r="B646" s="118"/>
      <c r="C646" s="118"/>
      <c r="D646" s="118"/>
      <c r="E646" s="118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</row>
    <row r="647" spans="2:19">
      <c r="B647" s="118"/>
      <c r="C647" s="118"/>
      <c r="D647" s="118"/>
      <c r="E647" s="118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</row>
    <row r="648" spans="2:19">
      <c r="B648" s="118"/>
      <c r="C648" s="118"/>
      <c r="D648" s="118"/>
      <c r="E648" s="118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</row>
    <row r="649" spans="2:19">
      <c r="B649" s="118"/>
      <c r="C649" s="118"/>
      <c r="D649" s="118"/>
      <c r="E649" s="118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</row>
    <row r="650" spans="2:19">
      <c r="B650" s="118"/>
      <c r="C650" s="118"/>
      <c r="D650" s="118"/>
      <c r="E650" s="118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</row>
    <row r="651" spans="2:19">
      <c r="B651" s="118"/>
      <c r="C651" s="118"/>
      <c r="D651" s="118"/>
      <c r="E651" s="118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</row>
    <row r="652" spans="2:19">
      <c r="B652" s="118"/>
      <c r="C652" s="118"/>
      <c r="D652" s="118"/>
      <c r="E652" s="118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</row>
    <row r="653" spans="2:19">
      <c r="B653" s="118"/>
      <c r="C653" s="118"/>
      <c r="D653" s="118"/>
      <c r="E653" s="118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</row>
    <row r="654" spans="2:19">
      <c r="B654" s="118"/>
      <c r="C654" s="118"/>
      <c r="D654" s="118"/>
      <c r="E654" s="118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</row>
    <row r="655" spans="2:19">
      <c r="B655" s="118"/>
      <c r="C655" s="118"/>
      <c r="D655" s="118"/>
      <c r="E655" s="118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</row>
    <row r="656" spans="2:19">
      <c r="B656" s="118"/>
      <c r="C656" s="118"/>
      <c r="D656" s="118"/>
      <c r="E656" s="118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</row>
    <row r="657" spans="2:19">
      <c r="B657" s="118"/>
      <c r="C657" s="118"/>
      <c r="D657" s="118"/>
      <c r="E657" s="118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</row>
    <row r="658" spans="2:19">
      <c r="B658" s="118"/>
      <c r="C658" s="118"/>
      <c r="D658" s="118"/>
      <c r="E658" s="118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</row>
    <row r="659" spans="2:19">
      <c r="B659" s="118"/>
      <c r="C659" s="118"/>
      <c r="D659" s="118"/>
      <c r="E659" s="118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</row>
    <row r="660" spans="2:19">
      <c r="B660" s="118"/>
      <c r="C660" s="118"/>
      <c r="D660" s="118"/>
      <c r="E660" s="118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</row>
    <row r="661" spans="2:19">
      <c r="B661" s="118"/>
      <c r="C661" s="118"/>
      <c r="D661" s="118"/>
      <c r="E661" s="118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</row>
    <row r="662" spans="2:19">
      <c r="B662" s="118"/>
      <c r="C662" s="118"/>
      <c r="D662" s="118"/>
      <c r="E662" s="118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</row>
    <row r="663" spans="2:19">
      <c r="B663" s="118"/>
      <c r="C663" s="118"/>
      <c r="D663" s="118"/>
      <c r="E663" s="118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</row>
    <row r="664" spans="2:19">
      <c r="B664" s="118"/>
      <c r="C664" s="118"/>
      <c r="D664" s="118"/>
      <c r="E664" s="118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</row>
    <row r="665" spans="2:19">
      <c r="B665" s="118"/>
      <c r="C665" s="118"/>
      <c r="D665" s="118"/>
      <c r="E665" s="118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</row>
    <row r="666" spans="2:19">
      <c r="B666" s="118"/>
      <c r="C666" s="118"/>
      <c r="D666" s="118"/>
      <c r="E666" s="118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</row>
    <row r="667" spans="2:19">
      <c r="B667" s="118"/>
      <c r="C667" s="118"/>
      <c r="D667" s="118"/>
      <c r="E667" s="118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</row>
    <row r="668" spans="2:19">
      <c r="B668" s="118"/>
      <c r="C668" s="118"/>
      <c r="D668" s="118"/>
      <c r="E668" s="118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</row>
  </sheetData>
  <sheetProtection sheet="1" objects="1" scenarios="1"/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36 D1:XFD36 A1:B36 A37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28515625" style="2" customWidth="1"/>
    <col min="4" max="4" width="5.7109375" style="2" bestFit="1" customWidth="1"/>
    <col min="5" max="5" width="11.28515625" style="2" bestFit="1" customWidth="1"/>
    <col min="6" max="6" width="14.7109375" style="1" bestFit="1" customWidth="1"/>
    <col min="7" max="7" width="9" style="1" bestFit="1" customWidth="1"/>
    <col min="8" max="8" width="7.28515625" style="1" bestFit="1" customWidth="1"/>
    <col min="9" max="9" width="6.42578125" style="1" bestFit="1" customWidth="1"/>
    <col min="10" max="10" width="8" style="1" bestFit="1" customWidth="1"/>
    <col min="11" max="11" width="6.8554687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141</v>
      </c>
      <c r="C1" s="67" t="s" vm="1">
        <v>219</v>
      </c>
    </row>
    <row r="2" spans="2:49">
      <c r="B2" s="46" t="s">
        <v>140</v>
      </c>
      <c r="C2" s="67" t="s">
        <v>220</v>
      </c>
    </row>
    <row r="3" spans="2:49">
      <c r="B3" s="46" t="s">
        <v>142</v>
      </c>
      <c r="C3" s="67" t="s">
        <v>221</v>
      </c>
    </row>
    <row r="4" spans="2:49">
      <c r="B4" s="46" t="s">
        <v>143</v>
      </c>
      <c r="C4" s="67">
        <v>8602</v>
      </c>
    </row>
    <row r="6" spans="2:49" ht="26.25" customHeight="1">
      <c r="B6" s="157" t="s">
        <v>169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spans="2:49" ht="26.25" customHeight="1">
      <c r="B7" s="157" t="s">
        <v>87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spans="2:49" s="3" customFormat="1" ht="78.75">
      <c r="B8" s="21" t="s">
        <v>111</v>
      </c>
      <c r="C8" s="29" t="s">
        <v>43</v>
      </c>
      <c r="D8" s="29" t="s">
        <v>113</v>
      </c>
      <c r="E8" s="29" t="s">
        <v>112</v>
      </c>
      <c r="F8" s="29" t="s">
        <v>63</v>
      </c>
      <c r="G8" s="29" t="s">
        <v>98</v>
      </c>
      <c r="H8" s="29" t="s">
        <v>196</v>
      </c>
      <c r="I8" s="29" t="s">
        <v>195</v>
      </c>
      <c r="J8" s="29" t="s">
        <v>106</v>
      </c>
      <c r="K8" s="29" t="s">
        <v>57</v>
      </c>
      <c r="L8" s="29" t="s">
        <v>144</v>
      </c>
      <c r="M8" s="30" t="s">
        <v>146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203</v>
      </c>
      <c r="I9" s="31"/>
      <c r="J9" s="31" t="s">
        <v>199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29" t="s">
        <v>28</v>
      </c>
      <c r="C11" s="69"/>
      <c r="D11" s="69"/>
      <c r="E11" s="69"/>
      <c r="F11" s="69"/>
      <c r="G11" s="69"/>
      <c r="H11" s="76"/>
      <c r="I11" s="76"/>
      <c r="J11" s="130">
        <v>0</v>
      </c>
      <c r="K11" s="69"/>
      <c r="L11" s="131">
        <f>IFERROR(J11/$J$11,0)</f>
        <v>0</v>
      </c>
      <c r="M11" s="131">
        <f>J11/'סכום נכסי הקרן'!$C$42</f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9" t="s">
        <v>190</v>
      </c>
      <c r="C12" s="71"/>
      <c r="D12" s="71"/>
      <c r="E12" s="71"/>
      <c r="F12" s="71"/>
      <c r="G12" s="71"/>
      <c r="H12" s="79"/>
      <c r="I12" s="79"/>
      <c r="J12" s="130">
        <v>0</v>
      </c>
      <c r="K12" s="71"/>
      <c r="L12" s="131">
        <f>IFERROR(J12/$J$11,0)</f>
        <v>0</v>
      </c>
      <c r="M12" s="131">
        <f>J12/'סכום נכסי הקרן'!$C$42</f>
        <v>0</v>
      </c>
    </row>
    <row r="13" spans="2:49">
      <c r="B13" s="75" t="s">
        <v>1744</v>
      </c>
      <c r="C13" s="69">
        <v>5992</v>
      </c>
      <c r="D13" s="82" t="s">
        <v>26</v>
      </c>
      <c r="E13" s="69" t="s">
        <v>1711</v>
      </c>
      <c r="F13" s="82" t="s">
        <v>399</v>
      </c>
      <c r="G13" s="82" t="s">
        <v>128</v>
      </c>
      <c r="H13" s="76">
        <v>759.00000000000011</v>
      </c>
      <c r="I13" s="138">
        <v>0</v>
      </c>
      <c r="J13" s="138">
        <v>0</v>
      </c>
      <c r="K13" s="77">
        <v>2.7802197802197807E-5</v>
      </c>
      <c r="L13" s="140">
        <v>0</v>
      </c>
      <c r="M13" s="140">
        <v>0</v>
      </c>
    </row>
    <row r="14" spans="2:49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123" t="s">
        <v>211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123" t="s">
        <v>107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123" t="s">
        <v>194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123" t="s">
        <v>202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</row>
    <row r="112" spans="2:13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</row>
    <row r="113" spans="2:13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</row>
    <row r="114" spans="2:13">
      <c r="B114" s="118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</row>
    <row r="115" spans="2:13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</row>
    <row r="116" spans="2:13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</row>
    <row r="117" spans="2:13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</row>
    <row r="118" spans="2:13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</row>
    <row r="119" spans="2:13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</row>
    <row r="120" spans="2:13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</row>
    <row r="121" spans="2:13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</row>
    <row r="122" spans="2:13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</row>
    <row r="123" spans="2:13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</row>
    <row r="124" spans="2:13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</row>
    <row r="125" spans="2:13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</row>
    <row r="126" spans="2:13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</row>
    <row r="127" spans="2:13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</row>
    <row r="128" spans="2:13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</row>
    <row r="129" spans="2:13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</row>
    <row r="130" spans="2:13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</row>
    <row r="131" spans="2:13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</row>
    <row r="132" spans="2:13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</row>
    <row r="133" spans="2:13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</row>
    <row r="134" spans="2:13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</row>
    <row r="135" spans="2:13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</row>
    <row r="136" spans="2:13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</row>
    <row r="137" spans="2:13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</row>
    <row r="138" spans="2:13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</row>
    <row r="139" spans="2:13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</row>
    <row r="140" spans="2:13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</row>
    <row r="141" spans="2:13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</row>
    <row r="142" spans="2:13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</row>
    <row r="143" spans="2:13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</row>
    <row r="144" spans="2:13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</row>
    <row r="145" spans="2:13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</row>
    <row r="146" spans="2:13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</row>
    <row r="147" spans="2:13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</row>
    <row r="148" spans="2:13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</row>
    <row r="149" spans="2:13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</row>
    <row r="150" spans="2:13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</row>
    <row r="151" spans="2:13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</row>
    <row r="152" spans="2:13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</row>
    <row r="153" spans="2:13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</row>
    <row r="154" spans="2:13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</row>
    <row r="155" spans="2:13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</row>
    <row r="156" spans="2:13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</row>
    <row r="157" spans="2:13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</row>
    <row r="158" spans="2:13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</row>
    <row r="159" spans="2:13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</row>
    <row r="160" spans="2:13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</row>
    <row r="161" spans="2:13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</row>
    <row r="162" spans="2:13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</row>
    <row r="163" spans="2:13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</row>
    <row r="164" spans="2:13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</row>
    <row r="165" spans="2:13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</row>
    <row r="166" spans="2:13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</row>
    <row r="167" spans="2:13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</row>
    <row r="168" spans="2:13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</row>
    <row r="169" spans="2:13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</row>
    <row r="170" spans="2:13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</row>
    <row r="171" spans="2:13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</row>
    <row r="172" spans="2:13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</row>
    <row r="173" spans="2:13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</row>
    <row r="174" spans="2:13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2:13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</row>
    <row r="176" spans="2:13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</row>
    <row r="177" spans="2:13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</row>
    <row r="178" spans="2:13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</row>
    <row r="179" spans="2:13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</row>
    <row r="180" spans="2:13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</row>
    <row r="181" spans="2:13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</row>
    <row r="182" spans="2:13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</row>
    <row r="183" spans="2:13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</row>
    <row r="184" spans="2:13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</row>
    <row r="185" spans="2:13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</row>
    <row r="186" spans="2:13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</row>
    <row r="187" spans="2:13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</row>
    <row r="188" spans="2:13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</row>
    <row r="189" spans="2:13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</row>
    <row r="190" spans="2:13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</row>
    <row r="191" spans="2:13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</row>
    <row r="192" spans="2:13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</row>
    <row r="193" spans="2:13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</row>
    <row r="194" spans="2:13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</row>
    <row r="195" spans="2:13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</row>
    <row r="196" spans="2:13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</row>
    <row r="197" spans="2:13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</row>
    <row r="198" spans="2:13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</row>
    <row r="199" spans="2:13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</row>
    <row r="200" spans="2:13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</row>
    <row r="201" spans="2:13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</row>
    <row r="202" spans="2:13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</row>
    <row r="203" spans="2:13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</row>
    <row r="204" spans="2:13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</row>
    <row r="205" spans="2:13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</row>
    <row r="206" spans="2:13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</row>
    <row r="207" spans="2:13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</row>
    <row r="208" spans="2:13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</row>
    <row r="209" spans="2:13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</row>
    <row r="210" spans="2:13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</row>
    <row r="211" spans="2:13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</row>
    <row r="212" spans="2:13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</row>
    <row r="213" spans="2:13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</row>
    <row r="214" spans="2:13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</row>
    <row r="215" spans="2:13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</row>
    <row r="216" spans="2:13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</row>
    <row r="217" spans="2:13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</row>
    <row r="218" spans="2:13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</row>
    <row r="219" spans="2:13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</row>
    <row r="220" spans="2:13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</row>
    <row r="221" spans="2:13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</row>
    <row r="222" spans="2:13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</row>
    <row r="223" spans="2:13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</row>
    <row r="224" spans="2:13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</row>
    <row r="225" spans="2:13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</row>
    <row r="226" spans="2:13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</row>
    <row r="227" spans="2:13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</row>
    <row r="228" spans="2:13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</row>
    <row r="229" spans="2:13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</row>
    <row r="230" spans="2:13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</row>
    <row r="231" spans="2:13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</row>
    <row r="232" spans="2:13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</row>
    <row r="233" spans="2:13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</row>
    <row r="234" spans="2:13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</row>
    <row r="235" spans="2:13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</row>
    <row r="236" spans="2:13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</row>
    <row r="237" spans="2:13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</row>
    <row r="238" spans="2:13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</row>
    <row r="239" spans="2:13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</row>
    <row r="240" spans="2:13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</row>
    <row r="241" spans="2:13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</row>
    <row r="242" spans="2:13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</row>
    <row r="243" spans="2:13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</row>
    <row r="244" spans="2:13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</row>
    <row r="245" spans="2:13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</row>
    <row r="246" spans="2:13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</row>
    <row r="247" spans="2:13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</row>
    <row r="248" spans="2:13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</row>
    <row r="249" spans="2:13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</row>
    <row r="250" spans="2:13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</row>
    <row r="251" spans="2:13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</row>
    <row r="252" spans="2:13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</row>
    <row r="253" spans="2:13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</row>
    <row r="254" spans="2:13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</row>
    <row r="255" spans="2:13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</row>
    <row r="256" spans="2:13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</row>
    <row r="257" spans="2:13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</row>
    <row r="258" spans="2:13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</row>
    <row r="259" spans="2:13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</row>
    <row r="260" spans="2:13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</row>
    <row r="261" spans="2:13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</row>
    <row r="262" spans="2:13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</row>
    <row r="263" spans="2:13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</row>
    <row r="264" spans="2:13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</row>
    <row r="265" spans="2:13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</row>
    <row r="266" spans="2:13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</row>
    <row r="267" spans="2:13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</row>
    <row r="268" spans="2:13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</row>
    <row r="269" spans="2:13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</row>
    <row r="270" spans="2:13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</row>
    <row r="271" spans="2:13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</row>
    <row r="272" spans="2:13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</row>
    <row r="273" spans="2:13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</row>
    <row r="274" spans="2:13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</row>
    <row r="275" spans="2:13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</row>
    <row r="276" spans="2:13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</row>
    <row r="277" spans="2:13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</row>
    <row r="278" spans="2:13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</row>
    <row r="279" spans="2:13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</row>
    <row r="280" spans="2:13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</row>
    <row r="281" spans="2:13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</row>
    <row r="282" spans="2:13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</row>
    <row r="283" spans="2:13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</row>
    <row r="284" spans="2:13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</row>
    <row r="285" spans="2:13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</row>
    <row r="286" spans="2:13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</row>
    <row r="287" spans="2:13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</row>
    <row r="288" spans="2:13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</row>
    <row r="289" spans="2:13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</row>
    <row r="290" spans="2:13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</row>
    <row r="291" spans="2:13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</row>
    <row r="292" spans="2:13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</row>
    <row r="293" spans="2:13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</row>
    <row r="294" spans="2:13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</row>
    <row r="295" spans="2:13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</row>
    <row r="296" spans="2:13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</row>
    <row r="297" spans="2:13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</row>
    <row r="298" spans="2:13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</row>
    <row r="299" spans="2:13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</row>
    <row r="300" spans="2:13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</row>
    <row r="301" spans="2:13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</row>
    <row r="302" spans="2:13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34.140625" style="2" bestFit="1" customWidth="1"/>
    <col min="3" max="3" width="39.28515625" style="2" customWidth="1"/>
    <col min="4" max="4" width="12" style="1" bestFit="1" customWidth="1"/>
    <col min="5" max="5" width="11.28515625" style="1" bestFit="1" customWidth="1"/>
    <col min="6" max="6" width="7" style="1" bestFit="1" customWidth="1"/>
    <col min="7" max="7" width="13.140625" style="1" bestFit="1" customWidth="1"/>
    <col min="8" max="8" width="8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141</v>
      </c>
      <c r="C1" s="67" t="s" vm="1">
        <v>219</v>
      </c>
    </row>
    <row r="2" spans="2:11">
      <c r="B2" s="46" t="s">
        <v>140</v>
      </c>
      <c r="C2" s="67" t="s">
        <v>220</v>
      </c>
    </row>
    <row r="3" spans="2:11">
      <c r="B3" s="46" t="s">
        <v>142</v>
      </c>
      <c r="C3" s="67" t="s">
        <v>221</v>
      </c>
    </row>
    <row r="4" spans="2:11">
      <c r="B4" s="46" t="s">
        <v>143</v>
      </c>
      <c r="C4" s="67">
        <v>8602</v>
      </c>
    </row>
    <row r="6" spans="2:11" ht="26.25" customHeight="1">
      <c r="B6" s="157" t="s">
        <v>169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11" ht="26.25" customHeight="1">
      <c r="B7" s="157" t="s">
        <v>93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2:11" s="3" customFormat="1" ht="78.75">
      <c r="B8" s="21" t="s">
        <v>111</v>
      </c>
      <c r="C8" s="29" t="s">
        <v>43</v>
      </c>
      <c r="D8" s="29" t="s">
        <v>98</v>
      </c>
      <c r="E8" s="29" t="s">
        <v>99</v>
      </c>
      <c r="F8" s="29" t="s">
        <v>196</v>
      </c>
      <c r="G8" s="29" t="s">
        <v>195</v>
      </c>
      <c r="H8" s="29" t="s">
        <v>106</v>
      </c>
      <c r="I8" s="29" t="s">
        <v>57</v>
      </c>
      <c r="J8" s="29" t="s">
        <v>144</v>
      </c>
      <c r="K8" s="30" t="s">
        <v>146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203</v>
      </c>
      <c r="G9" s="31"/>
      <c r="H9" s="31" t="s">
        <v>199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9" t="s">
        <v>1745</v>
      </c>
      <c r="C11" s="103"/>
      <c r="D11" s="103"/>
      <c r="E11" s="103"/>
      <c r="F11" s="104"/>
      <c r="G11" s="105"/>
      <c r="H11" s="104">
        <v>1.5501143910000001</v>
      </c>
      <c r="I11" s="103"/>
      <c r="J11" s="106">
        <f>IFERROR(H11/$H$11,0)</f>
        <v>1</v>
      </c>
      <c r="K11" s="106">
        <f>H11/'סכום נכסי הקרן'!$C$42</f>
        <v>2.036589189580197E-5</v>
      </c>
    </row>
    <row r="12" spans="2:11" s="84" customFormat="1" ht="21" customHeight="1">
      <c r="B12" s="102" t="s">
        <v>1746</v>
      </c>
      <c r="C12" s="103"/>
      <c r="D12" s="103"/>
      <c r="E12" s="103"/>
      <c r="F12" s="104"/>
      <c r="G12" s="105"/>
      <c r="H12" s="104">
        <v>0.59255007599999998</v>
      </c>
      <c r="I12" s="103"/>
      <c r="J12" s="106">
        <f t="shared" ref="J12:J20" si="0">IFERROR(H12/$H$11,0)</f>
        <v>0.38226216041884353</v>
      </c>
      <c r="K12" s="106">
        <f>H12/'סכום נכסי הקרן'!$C$42</f>
        <v>7.7851098349458776E-6</v>
      </c>
    </row>
    <row r="13" spans="2:11" s="84" customFormat="1">
      <c r="B13" s="107" t="s">
        <v>188</v>
      </c>
      <c r="C13" s="103"/>
      <c r="D13" s="103"/>
      <c r="E13" s="103"/>
      <c r="F13" s="104"/>
      <c r="G13" s="105"/>
      <c r="H13" s="104">
        <v>0.59255007599999998</v>
      </c>
      <c r="I13" s="103"/>
      <c r="J13" s="106">
        <f t="shared" si="0"/>
        <v>0.38226216041884353</v>
      </c>
      <c r="K13" s="106">
        <f>H13/'סכום נכסי הקרן'!$C$42</f>
        <v>7.7851098349458776E-6</v>
      </c>
    </row>
    <row r="14" spans="2:11">
      <c r="B14" s="75" t="s">
        <v>1747</v>
      </c>
      <c r="C14" s="69" t="s">
        <v>1748</v>
      </c>
      <c r="D14" s="82" t="s">
        <v>128</v>
      </c>
      <c r="E14" s="141">
        <v>45158</v>
      </c>
      <c r="F14" s="76">
        <v>0.33087200000000005</v>
      </c>
      <c r="G14" s="125">
        <v>179087.5435</v>
      </c>
      <c r="H14" s="76">
        <v>0.59255007599999998</v>
      </c>
      <c r="I14" s="77">
        <v>2.3822783998094182E-10</v>
      </c>
      <c r="J14" s="77">
        <f t="shared" si="0"/>
        <v>0.38226216041884353</v>
      </c>
      <c r="K14" s="77">
        <f>H14/'סכום נכסי הקרן'!$C$42</f>
        <v>7.7851098349458776E-6</v>
      </c>
    </row>
    <row r="15" spans="2:11">
      <c r="B15" s="72"/>
      <c r="C15" s="69"/>
      <c r="D15" s="69"/>
      <c r="E15" s="69"/>
      <c r="F15" s="76"/>
      <c r="G15" s="78"/>
      <c r="H15" s="69"/>
      <c r="I15" s="69"/>
      <c r="J15" s="77"/>
      <c r="K15" s="69"/>
    </row>
    <row r="16" spans="2:11">
      <c r="B16" s="86" t="s">
        <v>1749</v>
      </c>
      <c r="C16" s="69"/>
      <c r="D16" s="69"/>
      <c r="E16" s="69"/>
      <c r="F16" s="76"/>
      <c r="G16" s="78"/>
      <c r="H16" s="76">
        <v>0.95756431500000005</v>
      </c>
      <c r="I16" s="69"/>
      <c r="J16" s="77">
        <f t="shared" si="0"/>
        <v>0.61773783958115636</v>
      </c>
      <c r="K16" s="77">
        <f>H16/'סכום נכסי הקרן'!$C$42</f>
        <v>1.2580782060856091E-5</v>
      </c>
    </row>
    <row r="17" spans="2:11">
      <c r="B17" s="89" t="s">
        <v>1750</v>
      </c>
      <c r="C17" s="69"/>
      <c r="D17" s="69"/>
      <c r="E17" s="69"/>
      <c r="F17" s="76"/>
      <c r="G17" s="78"/>
      <c r="H17" s="76">
        <v>0.95756431500000005</v>
      </c>
      <c r="I17" s="69"/>
      <c r="J17" s="77">
        <f t="shared" si="0"/>
        <v>0.61773783958115636</v>
      </c>
      <c r="K17" s="77">
        <f>H17/'סכום נכסי הקרן'!$C$42</f>
        <v>1.2580782060856091E-5</v>
      </c>
    </row>
    <row r="18" spans="2:11">
      <c r="B18" s="75" t="s">
        <v>1751</v>
      </c>
      <c r="C18" s="69" t="s">
        <v>1752</v>
      </c>
      <c r="D18" s="82" t="s">
        <v>127</v>
      </c>
      <c r="E18" s="95">
        <v>44616</v>
      </c>
      <c r="F18" s="76">
        <v>0.14221200000000003</v>
      </c>
      <c r="G18" s="78">
        <v>98026.36</v>
      </c>
      <c r="H18" s="76">
        <v>0.5330856650000001</v>
      </c>
      <c r="I18" s="77">
        <v>1.8903746985815606E-7</v>
      </c>
      <c r="J18" s="77">
        <f t="shared" si="0"/>
        <v>0.34390085537887249</v>
      </c>
      <c r="K18" s="77">
        <f>H18/'סכום נכסי הקרן'!$C$42</f>
        <v>7.0038476435199451E-6</v>
      </c>
    </row>
    <row r="19" spans="2:11">
      <c r="B19" s="75" t="s">
        <v>1753</v>
      </c>
      <c r="C19" s="69">
        <v>9628</v>
      </c>
      <c r="D19" s="82" t="s">
        <v>127</v>
      </c>
      <c r="E19" s="95">
        <v>45103</v>
      </c>
      <c r="F19" s="76">
        <v>4.8007000000000008E-2</v>
      </c>
      <c r="G19" s="78">
        <v>126473.8</v>
      </c>
      <c r="H19" s="76">
        <v>0.23217881600000004</v>
      </c>
      <c r="I19" s="77">
        <v>1.5770354965412737E-6</v>
      </c>
      <c r="J19" s="77">
        <f t="shared" si="0"/>
        <v>0.14978173052778271</v>
      </c>
      <c r="K19" s="77">
        <f>H19/'סכום נכסי הקרן'!$C$42</f>
        <v>3.0504385318949646E-6</v>
      </c>
    </row>
    <row r="20" spans="2:11">
      <c r="B20" s="75" t="s">
        <v>1754</v>
      </c>
      <c r="C20" s="69">
        <v>9768</v>
      </c>
      <c r="D20" s="82" t="s">
        <v>127</v>
      </c>
      <c r="E20" s="95">
        <v>45103</v>
      </c>
      <c r="F20" s="76">
        <v>3.9798000000000007E-2</v>
      </c>
      <c r="G20" s="78">
        <v>126356.95</v>
      </c>
      <c r="H20" s="76">
        <v>0.19229983400000003</v>
      </c>
      <c r="I20" s="77">
        <v>1.3061642290267968E-6</v>
      </c>
      <c r="J20" s="77">
        <f t="shared" si="0"/>
        <v>0.12405525367450125</v>
      </c>
      <c r="K20" s="77">
        <f>H20/'סכום נכסי הקרן'!$C$42</f>
        <v>2.5264958854411827E-6</v>
      </c>
    </row>
    <row r="21" spans="2:11">
      <c r="B21" s="72"/>
      <c r="C21" s="69"/>
      <c r="D21" s="69"/>
      <c r="E21" s="69"/>
      <c r="F21" s="76"/>
      <c r="G21" s="78"/>
      <c r="H21" s="69"/>
      <c r="I21" s="69"/>
      <c r="J21" s="77"/>
      <c r="K21" s="69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123" t="s">
        <v>107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123" t="s">
        <v>194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123" t="s">
        <v>202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>
      <c r="B118" s="68"/>
      <c r="C118" s="68"/>
      <c r="D118" s="68"/>
      <c r="E118" s="68"/>
      <c r="F118" s="68"/>
      <c r="G118" s="68"/>
      <c r="H118" s="68"/>
      <c r="I118" s="68"/>
      <c r="J118" s="68"/>
      <c r="K118" s="68"/>
    </row>
    <row r="119" spans="2:11">
      <c r="B119" s="68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2:11">
      <c r="B120" s="68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2:11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</row>
    <row r="122" spans="2:11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</row>
    <row r="123" spans="2:11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</row>
    <row r="124" spans="2:11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</row>
    <row r="125" spans="2:11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</row>
    <row r="126" spans="2:11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</row>
    <row r="127" spans="2:11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</row>
    <row r="128" spans="2:11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</row>
    <row r="129" spans="2:11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</row>
    <row r="130" spans="2:11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</row>
    <row r="131" spans="2:11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</row>
    <row r="132" spans="2:11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</row>
    <row r="133" spans="2:11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</row>
    <row r="134" spans="2:11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</row>
    <row r="135" spans="2:11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</row>
    <row r="136" spans="2:11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</row>
    <row r="137" spans="2:11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</row>
    <row r="138" spans="2:11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</row>
    <row r="139" spans="2:11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</row>
    <row r="140" spans="2:11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</row>
    <row r="141" spans="2:11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</row>
    <row r="142" spans="2:11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</row>
    <row r="143" spans="2:11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</row>
    <row r="144" spans="2:11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</row>
    <row r="145" spans="2:11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2:11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</row>
    <row r="147" spans="2:11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</row>
    <row r="148" spans="2:11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</row>
    <row r="149" spans="2:11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</row>
    <row r="150" spans="2:11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</row>
    <row r="151" spans="2:11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</row>
    <row r="152" spans="2:11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</row>
    <row r="153" spans="2:11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</row>
    <row r="154" spans="2:11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</row>
    <row r="155" spans="2:11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</row>
    <row r="156" spans="2:11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</row>
    <row r="157" spans="2:11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</row>
    <row r="158" spans="2:11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</row>
    <row r="159" spans="2:11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</row>
    <row r="160" spans="2:11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</row>
    <row r="161" spans="2:11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</row>
    <row r="162" spans="2:11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</row>
    <row r="163" spans="2:11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</row>
    <row r="164" spans="2:11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</row>
    <row r="165" spans="2:11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</row>
    <row r="166" spans="2:11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</row>
    <row r="167" spans="2:11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</row>
    <row r="168" spans="2:11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</row>
    <row r="169" spans="2:11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</row>
    <row r="170" spans="2:11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</row>
    <row r="171" spans="2:11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</row>
    <row r="172" spans="2:11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</row>
    <row r="173" spans="2:11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</row>
    <row r="174" spans="2:11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</row>
    <row r="175" spans="2:11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</row>
    <row r="176" spans="2:11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</row>
    <row r="177" spans="2:11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</row>
    <row r="178" spans="2:11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</row>
    <row r="179" spans="2:11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</row>
    <row r="180" spans="2:11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</row>
    <row r="181" spans="2:11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</row>
    <row r="182" spans="2:11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</row>
    <row r="183" spans="2:11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</row>
    <row r="184" spans="2:11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</row>
    <row r="185" spans="2:11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</row>
    <row r="186" spans="2:11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</row>
    <row r="187" spans="2:11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</row>
    <row r="188" spans="2:11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</row>
    <row r="189" spans="2:11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</row>
    <row r="190" spans="2:11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</row>
    <row r="191" spans="2:11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</row>
    <row r="192" spans="2:11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</row>
    <row r="193" spans="2:11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</row>
    <row r="194" spans="2:11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</row>
    <row r="195" spans="2:11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</row>
    <row r="196" spans="2:11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</row>
    <row r="197" spans="2:11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</row>
    <row r="198" spans="2:11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</row>
    <row r="199" spans="2:11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</row>
    <row r="200" spans="2:11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</row>
    <row r="201" spans="2:11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</row>
    <row r="202" spans="2:11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</row>
    <row r="203" spans="2:11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</row>
    <row r="204" spans="2:11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</row>
    <row r="205" spans="2:11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</row>
    <row r="206" spans="2:11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</row>
    <row r="207" spans="2:11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</row>
    <row r="208" spans="2:11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</row>
    <row r="209" spans="2:11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</row>
    <row r="210" spans="2:11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</row>
    <row r="211" spans="2:11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</row>
    <row r="212" spans="2:11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</row>
    <row r="213" spans="2:11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</row>
    <row r="214" spans="2:11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</row>
    <row r="215" spans="2:11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</row>
    <row r="216" spans="2:11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</row>
    <row r="217" spans="2:11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</row>
    <row r="218" spans="2:11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</row>
    <row r="219" spans="2:11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</row>
    <row r="220" spans="2:11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</row>
    <row r="221" spans="2:11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</row>
    <row r="222" spans="2:11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</row>
    <row r="223" spans="2:11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</row>
    <row r="224" spans="2:11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</row>
    <row r="225" spans="2:11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</row>
    <row r="226" spans="2:11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</row>
    <row r="227" spans="2:11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</row>
    <row r="228" spans="2:11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</row>
    <row r="229" spans="2:11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</row>
    <row r="230" spans="2:11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</row>
    <row r="231" spans="2:11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</row>
    <row r="232" spans="2:11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</row>
    <row r="233" spans="2:11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</row>
    <row r="234" spans="2:11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</row>
    <row r="235" spans="2:11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</row>
    <row r="236" spans="2:11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</row>
    <row r="237" spans="2:11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</row>
    <row r="238" spans="2:11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</row>
    <row r="239" spans="2:11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</row>
    <row r="240" spans="2:11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</row>
    <row r="241" spans="2:11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</row>
    <row r="242" spans="2:11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</row>
    <row r="243" spans="2:11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</row>
    <row r="244" spans="2:11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</row>
    <row r="245" spans="2:11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</row>
    <row r="246" spans="2:11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</row>
    <row r="247" spans="2:11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</row>
    <row r="248" spans="2:11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</row>
    <row r="249" spans="2:11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</row>
    <row r="250" spans="2:11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</row>
    <row r="251" spans="2:11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</row>
    <row r="252" spans="2:11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</row>
    <row r="253" spans="2:11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</row>
    <row r="254" spans="2:11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</row>
    <row r="255" spans="2:11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</row>
    <row r="256" spans="2:11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</row>
    <row r="257" spans="2:11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</row>
    <row r="258" spans="2:11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</row>
    <row r="259" spans="2:11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</row>
    <row r="260" spans="2:11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</row>
    <row r="261" spans="2:11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</row>
    <row r="262" spans="2:11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</row>
    <row r="263" spans="2:11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</row>
    <row r="264" spans="2:11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</row>
    <row r="265" spans="2:11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</row>
    <row r="266" spans="2:11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</row>
    <row r="267" spans="2:11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</row>
    <row r="268" spans="2:11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</row>
    <row r="269" spans="2:11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</row>
    <row r="270" spans="2:11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</row>
    <row r="271" spans="2:11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</row>
    <row r="272" spans="2:11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</row>
    <row r="273" spans="2:11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</row>
    <row r="274" spans="2:11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</row>
    <row r="275" spans="2:11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</row>
    <row r="276" spans="2:11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</row>
    <row r="277" spans="2:11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</row>
    <row r="278" spans="2:11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</row>
    <row r="279" spans="2:11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</row>
    <row r="280" spans="2:11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</row>
    <row r="281" spans="2:11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</row>
    <row r="282" spans="2:11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</row>
    <row r="283" spans="2:11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</row>
    <row r="284" spans="2:11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</row>
    <row r="285" spans="2:11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</row>
    <row r="286" spans="2:11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</row>
    <row r="287" spans="2:11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</row>
    <row r="288" spans="2:11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</row>
    <row r="289" spans="2:11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</row>
    <row r="290" spans="2:11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</row>
    <row r="291" spans="2:11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</row>
    <row r="292" spans="2:11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</row>
    <row r="293" spans="2:11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</row>
    <row r="294" spans="2:11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</row>
    <row r="295" spans="2:11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</row>
    <row r="296" spans="2:11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</row>
    <row r="297" spans="2:11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</row>
    <row r="298" spans="2:11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</row>
    <row r="299" spans="2:11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</row>
    <row r="300" spans="2:11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</row>
    <row r="301" spans="2:11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</row>
    <row r="302" spans="2:11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</row>
    <row r="303" spans="2:11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</row>
    <row r="304" spans="2:11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</row>
    <row r="305" spans="2:11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</row>
    <row r="306" spans="2:11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</row>
    <row r="307" spans="2:11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</row>
    <row r="308" spans="2:11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</row>
    <row r="309" spans="2:11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</row>
    <row r="310" spans="2:11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</row>
    <row r="311" spans="2:11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</row>
    <row r="312" spans="2:11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</row>
    <row r="313" spans="2:11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</row>
    <row r="314" spans="2:11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</row>
    <row r="315" spans="2:11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</row>
    <row r="316" spans="2:11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</row>
    <row r="317" spans="2:11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</row>
    <row r="318" spans="2:11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</row>
    <row r="319" spans="2:11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</row>
    <row r="320" spans="2:11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</row>
    <row r="321" spans="2:11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</row>
    <row r="322" spans="2:11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</row>
    <row r="323" spans="2:11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</row>
    <row r="324" spans="2:11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</row>
    <row r="325" spans="2:11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</row>
    <row r="326" spans="2:11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</row>
    <row r="327" spans="2:11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</row>
    <row r="328" spans="2:11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</row>
    <row r="329" spans="2:11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</row>
    <row r="330" spans="2:11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</row>
    <row r="331" spans="2:11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</row>
    <row r="332" spans="2:11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</row>
    <row r="333" spans="2:11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</row>
    <row r="334" spans="2:11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</row>
    <row r="335" spans="2:11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</row>
    <row r="336" spans="2:11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</row>
    <row r="337" spans="2:11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</row>
    <row r="338" spans="2:11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</row>
    <row r="339" spans="2:11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</row>
    <row r="340" spans="2:11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</row>
    <row r="341" spans="2:11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</row>
    <row r="342" spans="2:11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</row>
    <row r="343" spans="2:11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</row>
    <row r="344" spans="2:11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</row>
    <row r="345" spans="2:11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</row>
    <row r="346" spans="2:11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</row>
    <row r="347" spans="2:11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</row>
    <row r="348" spans="2:11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</row>
    <row r="349" spans="2:11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</row>
    <row r="350" spans="2:11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</row>
    <row r="351" spans="2:11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</row>
    <row r="352" spans="2:11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</row>
    <row r="353" spans="2:11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</row>
    <row r="354" spans="2:11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</row>
    <row r="355" spans="2:11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</row>
    <row r="356" spans="2:11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</row>
    <row r="357" spans="2:11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</row>
    <row r="358" spans="2:11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</row>
    <row r="359" spans="2:11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</row>
    <row r="360" spans="2:11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</row>
    <row r="361" spans="2:11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</row>
    <row r="362" spans="2:11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</row>
    <row r="363" spans="2:11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</row>
    <row r="364" spans="2:11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</row>
    <row r="365" spans="2:11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</row>
    <row r="366" spans="2:11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</row>
    <row r="367" spans="2:11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</row>
    <row r="368" spans="2:11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</row>
    <row r="369" spans="2:11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</row>
    <row r="370" spans="2:11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</row>
    <row r="371" spans="2:11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</row>
    <row r="372" spans="2:11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</row>
    <row r="373" spans="2:11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</row>
    <row r="374" spans="2:11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</row>
    <row r="375" spans="2:11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</row>
    <row r="376" spans="2:11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</row>
    <row r="377" spans="2:11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</row>
    <row r="378" spans="2:11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</row>
    <row r="379" spans="2:11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</row>
    <row r="380" spans="2:11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</row>
    <row r="381" spans="2:11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</row>
    <row r="382" spans="2:11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</row>
    <row r="383" spans="2:11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</row>
    <row r="384" spans="2:11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</row>
    <row r="385" spans="2:11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</row>
    <row r="386" spans="2:11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</row>
    <row r="387" spans="2:11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</row>
    <row r="388" spans="2:11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</row>
    <row r="389" spans="2:11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</row>
    <row r="390" spans="2:11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</row>
    <row r="391" spans="2:11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</row>
    <row r="392" spans="2:11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</row>
    <row r="393" spans="2:11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</row>
    <row r="394" spans="2:11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</row>
    <row r="395" spans="2:11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</row>
    <row r="396" spans="2:11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</row>
    <row r="397" spans="2:11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</row>
    <row r="398" spans="2:11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</row>
    <row r="399" spans="2:11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</row>
    <row r="400" spans="2:11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</row>
    <row r="401" spans="2:11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</row>
    <row r="402" spans="2:11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</row>
    <row r="403" spans="2:11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</row>
    <row r="404" spans="2:11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</row>
    <row r="405" spans="2:11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</row>
    <row r="406" spans="2:11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</row>
    <row r="407" spans="2:11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</row>
    <row r="408" spans="2:11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</row>
    <row r="409" spans="2:11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</row>
    <row r="410" spans="2:11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</row>
    <row r="411" spans="2:11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</row>
    <row r="412" spans="2:11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</row>
    <row r="413" spans="2:11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</row>
    <row r="414" spans="2:11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</row>
    <row r="415" spans="2:11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</row>
    <row r="416" spans="2:11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</row>
    <row r="417" spans="2:11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</row>
    <row r="418" spans="2:11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</row>
    <row r="419" spans="2:11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</row>
    <row r="420" spans="2:11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</row>
    <row r="421" spans="2:11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</row>
    <row r="422" spans="2:11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</row>
    <row r="423" spans="2:11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</row>
    <row r="424" spans="2:11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</row>
    <row r="425" spans="2:11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</row>
    <row r="426" spans="2:11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</row>
    <row r="427" spans="2:11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</row>
    <row r="428" spans="2:11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</row>
    <row r="429" spans="2:11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</row>
    <row r="430" spans="2:11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</row>
    <row r="431" spans="2:11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</row>
    <row r="432" spans="2:11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</row>
    <row r="433" spans="2:11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</row>
    <row r="434" spans="2:11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</row>
    <row r="435" spans="2:11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</row>
    <row r="436" spans="2:11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</row>
    <row r="437" spans="2:11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</row>
    <row r="438" spans="2:11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</row>
    <row r="439" spans="2:11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</row>
    <row r="440" spans="2:11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</row>
    <row r="441" spans="2:11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</row>
    <row r="442" spans="2:11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</row>
    <row r="443" spans="2:11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</row>
    <row r="444" spans="2:11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</row>
    <row r="445" spans="2:11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</row>
    <row r="446" spans="2:11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</row>
    <row r="447" spans="2:11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</row>
    <row r="448" spans="2:11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</row>
    <row r="449" spans="2:11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</row>
    <row r="450" spans="2:11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</row>
    <row r="451" spans="2:11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</row>
    <row r="452" spans="2:11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</row>
    <row r="453" spans="2:11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</row>
    <row r="454" spans="2:11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</row>
    <row r="455" spans="2:11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</row>
    <row r="456" spans="2:11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</row>
    <row r="457" spans="2:11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</row>
    <row r="458" spans="2:11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</row>
    <row r="459" spans="2:11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</row>
    <row r="460" spans="2:11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</row>
    <row r="461" spans="2:11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</row>
    <row r="462" spans="2:11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</row>
    <row r="463" spans="2:11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</row>
    <row r="464" spans="2:11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</row>
    <row r="465" spans="2:11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</row>
    <row r="466" spans="2:11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</row>
    <row r="467" spans="2:11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</row>
    <row r="468" spans="2:11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</row>
    <row r="469" spans="2:11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</row>
    <row r="470" spans="2:11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</row>
    <row r="471" spans="2:11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</row>
    <row r="472" spans="2:11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</row>
    <row r="473" spans="2:11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</row>
    <row r="474" spans="2:11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</row>
    <row r="475" spans="2:11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</row>
    <row r="476" spans="2:11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</row>
    <row r="477" spans="2:11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</row>
    <row r="478" spans="2:11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</row>
    <row r="479" spans="2:11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</row>
    <row r="480" spans="2:11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</row>
    <row r="481" spans="2:11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</row>
    <row r="482" spans="2:11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</row>
    <row r="483" spans="2:11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</row>
    <row r="484" spans="2:11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</row>
    <row r="485" spans="2:11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</row>
    <row r="486" spans="2:11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</row>
    <row r="487" spans="2:11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</row>
    <row r="488" spans="2:11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</row>
    <row r="489" spans="2:11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</row>
    <row r="490" spans="2:11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</row>
    <row r="491" spans="2:11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</row>
    <row r="492" spans="2:11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</row>
    <row r="493" spans="2:11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</row>
    <row r="494" spans="2:11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</row>
    <row r="495" spans="2:11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</row>
    <row r="496" spans="2:11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</row>
    <row r="497" spans="2:11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</row>
    <row r="498" spans="2:11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</row>
    <row r="499" spans="2:11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</row>
    <row r="500" spans="2:11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D38 E1:E13 E15:E38 F1:XFD38 D39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5.5703125" style="2" bestFit="1" customWidth="1"/>
    <col min="3" max="3" width="41.28515625" style="2" customWidth="1"/>
    <col min="4" max="4" width="14.42578125" style="2" bestFit="1" customWidth="1"/>
    <col min="5" max="5" width="9" style="1" bestFit="1" customWidth="1"/>
    <col min="6" max="6" width="11.28515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141</v>
      </c>
      <c r="C1" s="67" t="s" vm="1">
        <v>219</v>
      </c>
    </row>
    <row r="2" spans="2:12">
      <c r="B2" s="46" t="s">
        <v>140</v>
      </c>
      <c r="C2" s="67" t="s">
        <v>220</v>
      </c>
    </row>
    <row r="3" spans="2:12">
      <c r="B3" s="46" t="s">
        <v>142</v>
      </c>
      <c r="C3" s="67" t="s">
        <v>221</v>
      </c>
    </row>
    <row r="4" spans="2:12">
      <c r="B4" s="46" t="s">
        <v>143</v>
      </c>
      <c r="C4" s="67">
        <v>8602</v>
      </c>
    </row>
    <row r="6" spans="2:12" ht="26.25" customHeight="1">
      <c r="B6" s="157" t="s">
        <v>169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2" ht="26.25" customHeight="1">
      <c r="B7" s="157" t="s">
        <v>94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12" s="3" customFormat="1" ht="78.75">
      <c r="B8" s="21" t="s">
        <v>111</v>
      </c>
      <c r="C8" s="29" t="s">
        <v>43</v>
      </c>
      <c r="D8" s="29" t="s">
        <v>63</v>
      </c>
      <c r="E8" s="29" t="s">
        <v>98</v>
      </c>
      <c r="F8" s="29" t="s">
        <v>99</v>
      </c>
      <c r="G8" s="29" t="s">
        <v>196</v>
      </c>
      <c r="H8" s="29" t="s">
        <v>195</v>
      </c>
      <c r="I8" s="29" t="s">
        <v>106</v>
      </c>
      <c r="J8" s="29" t="s">
        <v>57</v>
      </c>
      <c r="K8" s="29" t="s">
        <v>144</v>
      </c>
      <c r="L8" s="30" t="s">
        <v>146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203</v>
      </c>
      <c r="H9" s="15"/>
      <c r="I9" s="15" t="s">
        <v>199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47</v>
      </c>
      <c r="C11" s="69"/>
      <c r="D11" s="69"/>
      <c r="E11" s="69"/>
      <c r="F11" s="69"/>
      <c r="G11" s="76"/>
      <c r="H11" s="78"/>
      <c r="I11" s="76">
        <v>6.703300000000002E-5</v>
      </c>
      <c r="J11" s="69"/>
      <c r="K11" s="77">
        <f>IFERROR(I11/$I$11,0)</f>
        <v>1</v>
      </c>
      <c r="L11" s="77">
        <f>I11/'סכום נכסי הקרן'!$C$42</f>
        <v>8.807007014305525E-10</v>
      </c>
    </row>
    <row r="12" spans="2:12" ht="21" customHeight="1">
      <c r="B12" s="86" t="s">
        <v>1755</v>
      </c>
      <c r="C12" s="69"/>
      <c r="D12" s="69"/>
      <c r="E12" s="69"/>
      <c r="F12" s="69"/>
      <c r="G12" s="76"/>
      <c r="H12" s="78"/>
      <c r="I12" s="76">
        <v>6.703300000000002E-5</v>
      </c>
      <c r="J12" s="69"/>
      <c r="K12" s="77">
        <f t="shared" ref="K12:K14" si="0">IFERROR(I12/$I$11,0)</f>
        <v>1</v>
      </c>
      <c r="L12" s="77">
        <f>I12/'סכום נכסי הקרן'!$C$42</f>
        <v>8.807007014305525E-10</v>
      </c>
    </row>
    <row r="13" spans="2:12">
      <c r="B13" s="72" t="s">
        <v>1756</v>
      </c>
      <c r="C13" s="69">
        <v>8944</v>
      </c>
      <c r="D13" s="82" t="s">
        <v>430</v>
      </c>
      <c r="E13" s="82" t="s">
        <v>128</v>
      </c>
      <c r="F13" s="95">
        <v>44607</v>
      </c>
      <c r="G13" s="76">
        <v>18.369050000000005</v>
      </c>
      <c r="H13" s="78">
        <v>0.3649</v>
      </c>
      <c r="I13" s="76">
        <v>6.7029000000000025E-5</v>
      </c>
      <c r="J13" s="77">
        <v>1.1027601508963683E-7</v>
      </c>
      <c r="K13" s="77">
        <f t="shared" si="0"/>
        <v>0.99994032789819942</v>
      </c>
      <c r="L13" s="77">
        <f>I13/'סכום נכסי הקרן'!$C$42</f>
        <v>8.8064814816864093E-10</v>
      </c>
    </row>
    <row r="14" spans="2:12">
      <c r="B14" s="72" t="s">
        <v>1757</v>
      </c>
      <c r="C14" s="69">
        <v>8731</v>
      </c>
      <c r="D14" s="82" t="s">
        <v>150</v>
      </c>
      <c r="E14" s="82" t="s">
        <v>128</v>
      </c>
      <c r="F14" s="95">
        <v>44537</v>
      </c>
      <c r="G14" s="76">
        <v>3.9108300000000003</v>
      </c>
      <c r="H14" s="78">
        <v>1E-4</v>
      </c>
      <c r="I14" s="76">
        <v>3.9999999999999994E-9</v>
      </c>
      <c r="J14" s="77">
        <v>5.9768045278363702E-7</v>
      </c>
      <c r="K14" s="77">
        <f t="shared" si="0"/>
        <v>5.9672101800605645E-5</v>
      </c>
      <c r="L14" s="77">
        <f>I14/'סכום נכסי הקרן'!$C$42</f>
        <v>5.2553261911628728E-14</v>
      </c>
    </row>
    <row r="15" spans="2:12">
      <c r="B15" s="68"/>
      <c r="C15" s="69"/>
      <c r="D15" s="69"/>
      <c r="E15" s="69"/>
      <c r="F15" s="69"/>
      <c r="G15" s="76"/>
      <c r="H15" s="78"/>
      <c r="I15" s="69"/>
      <c r="J15" s="69"/>
      <c r="K15" s="77"/>
      <c r="L15" s="69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121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21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21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118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2:12">
      <c r="B116" s="118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2:12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2:12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2:12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2:12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2:12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2:12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2:12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2:12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2:12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2:12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2:12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2:12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2:12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</row>
    <row r="441" spans="2:12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</row>
    <row r="442" spans="2:12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</row>
    <row r="443" spans="2:12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</row>
    <row r="444" spans="2:12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</row>
    <row r="445" spans="2:12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</row>
    <row r="446" spans="2:12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</row>
    <row r="447" spans="2:12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</row>
    <row r="448" spans="2:12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</row>
    <row r="449" spans="2:12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</row>
    <row r="450" spans="2:12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</row>
    <row r="451" spans="2:12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</row>
    <row r="452" spans="2:12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</row>
    <row r="453" spans="2:12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</row>
    <row r="454" spans="2:12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</row>
    <row r="455" spans="2:12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</row>
    <row r="456" spans="2:12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</row>
    <row r="457" spans="2:12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</row>
    <row r="458" spans="2:12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</row>
    <row r="459" spans="2:12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</row>
    <row r="460" spans="2:12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</row>
    <row r="461" spans="2:12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</row>
    <row r="462" spans="2:12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</row>
    <row r="463" spans="2:12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</row>
    <row r="464" spans="2:12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</row>
    <row r="465" spans="2:12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</row>
    <row r="466" spans="2:12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</row>
    <row r="467" spans="2:12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</row>
    <row r="468" spans="2:12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</row>
    <row r="469" spans="2:12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</row>
    <row r="470" spans="2:12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</row>
    <row r="471" spans="2:12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</row>
    <row r="472" spans="2:12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</row>
    <row r="473" spans="2:12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</row>
    <row r="474" spans="2:12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</row>
    <row r="475" spans="2:12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</row>
    <row r="476" spans="2:12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</row>
    <row r="477" spans="2:12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</row>
    <row r="478" spans="2:12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</row>
    <row r="479" spans="2:12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</row>
    <row r="480" spans="2:12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</row>
    <row r="481" spans="2:12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</row>
    <row r="482" spans="2:12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</row>
    <row r="483" spans="2:12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</row>
    <row r="484" spans="2:12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</row>
    <row r="485" spans="2:12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</row>
    <row r="486" spans="2:12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</row>
    <row r="487" spans="2:12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</row>
    <row r="488" spans="2:12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</row>
    <row r="489" spans="2:12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</row>
    <row r="490" spans="2:12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</row>
    <row r="491" spans="2:12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</row>
    <row r="492" spans="2:12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</row>
    <row r="493" spans="2:12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</row>
    <row r="494" spans="2:12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</row>
    <row r="495" spans="2:12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</row>
    <row r="496" spans="2:12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</row>
    <row r="497" spans="2:12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</row>
    <row r="498" spans="2:12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</row>
    <row r="499" spans="2:12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</row>
    <row r="500" spans="2:12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</row>
    <row r="501" spans="2:12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</row>
    <row r="502" spans="2:12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</row>
    <row r="503" spans="2:12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</row>
    <row r="504" spans="2:12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</row>
    <row r="505" spans="2:12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</row>
    <row r="506" spans="2:12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</row>
    <row r="507" spans="2:12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</row>
    <row r="508" spans="2:12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</row>
    <row r="509" spans="2:12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</row>
    <row r="510" spans="2:12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</row>
    <row r="511" spans="2:12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</row>
    <row r="512" spans="2:12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</row>
    <row r="513" spans="2:12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</row>
    <row r="514" spans="2:12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</row>
    <row r="515" spans="2:12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</row>
    <row r="516" spans="2:12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</row>
    <row r="517" spans="2:12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</row>
    <row r="518" spans="2:12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</row>
    <row r="519" spans="2:12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</row>
    <row r="520" spans="2:12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</row>
    <row r="521" spans="2:12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</row>
    <row r="522" spans="2:12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</row>
    <row r="523" spans="2:12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</row>
    <row r="524" spans="2:12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</row>
    <row r="525" spans="2:12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</row>
    <row r="526" spans="2:12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</row>
    <row r="527" spans="2:12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</row>
    <row r="528" spans="2:12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</row>
    <row r="529" spans="2:12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</row>
    <row r="530" spans="2:12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</row>
    <row r="531" spans="2:12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</row>
    <row r="532" spans="2:12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</row>
    <row r="533" spans="2:12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</row>
    <row r="534" spans="2:12">
      <c r="B534" s="118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</row>
    <row r="535" spans="2:12">
      <c r="B535" s="118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</row>
    <row r="536" spans="2:12">
      <c r="B536" s="118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</row>
    <row r="537" spans="2:12">
      <c r="B537" s="118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</row>
    <row r="538" spans="2:12">
      <c r="B538" s="118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</row>
    <row r="539" spans="2:12">
      <c r="B539" s="118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</row>
    <row r="540" spans="2:12">
      <c r="B540" s="118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</row>
    <row r="541" spans="2:12">
      <c r="B541" s="118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</row>
    <row r="542" spans="2:12">
      <c r="B542" s="118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</row>
    <row r="543" spans="2:12">
      <c r="B543" s="118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</row>
    <row r="544" spans="2:12">
      <c r="B544" s="118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</row>
    <row r="545" spans="2:12">
      <c r="B545" s="118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</row>
    <row r="546" spans="2:12">
      <c r="B546" s="118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</row>
    <row r="547" spans="2:12">
      <c r="B547" s="118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</row>
    <row r="548" spans="2:12">
      <c r="B548" s="118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</row>
    <row r="549" spans="2:12">
      <c r="B549" s="118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</row>
    <row r="550" spans="2:12">
      <c r="B550" s="118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</row>
    <row r="551" spans="2:12">
      <c r="B551" s="118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</row>
    <row r="552" spans="2:12">
      <c r="B552" s="118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</row>
    <row r="553" spans="2:12">
      <c r="B553" s="118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</row>
    <row r="554" spans="2:12">
      <c r="B554" s="118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</row>
    <row r="555" spans="2:12">
      <c r="B555" s="118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</row>
    <row r="556" spans="2:12">
      <c r="B556" s="118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</row>
    <row r="557" spans="2:12">
      <c r="B557" s="118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</row>
    <row r="558" spans="2:12">
      <c r="B558" s="118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</row>
    <row r="559" spans="2:12">
      <c r="B559" s="118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</row>
    <row r="560" spans="2:12">
      <c r="B560" s="118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</row>
    <row r="561" spans="2:12">
      <c r="B561" s="118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</row>
    <row r="562" spans="2:12">
      <c r="B562" s="118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</row>
    <row r="563" spans="2:12">
      <c r="B563" s="118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</row>
    <row r="564" spans="2:12">
      <c r="B564" s="118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</row>
    <row r="565" spans="2:12">
      <c r="B565" s="118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</row>
    <row r="566" spans="2:12">
      <c r="B566" s="118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</row>
    <row r="567" spans="2:12">
      <c r="B567" s="118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</row>
    <row r="568" spans="2:12">
      <c r="B568" s="118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</row>
    <row r="569" spans="2:12">
      <c r="B569" s="118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</row>
    <row r="570" spans="2:12">
      <c r="B570" s="118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41.28515625" style="2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140625" style="1" bestFit="1" customWidth="1"/>
    <col min="12" max="12" width="11.5703125" style="1" customWidth="1"/>
    <col min="13" max="16384" width="9.140625" style="1"/>
  </cols>
  <sheetData>
    <row r="1" spans="2:12">
      <c r="B1" s="46" t="s">
        <v>141</v>
      </c>
      <c r="C1" s="67" t="s" vm="1">
        <v>219</v>
      </c>
    </row>
    <row r="2" spans="2:12">
      <c r="B2" s="46" t="s">
        <v>140</v>
      </c>
      <c r="C2" s="67" t="s">
        <v>220</v>
      </c>
    </row>
    <row r="3" spans="2:12">
      <c r="B3" s="46" t="s">
        <v>142</v>
      </c>
      <c r="C3" s="67" t="s">
        <v>221</v>
      </c>
    </row>
    <row r="4" spans="2:12">
      <c r="B4" s="46" t="s">
        <v>143</v>
      </c>
      <c r="C4" s="67">
        <v>8602</v>
      </c>
    </row>
    <row r="6" spans="2:12" ht="26.25" customHeight="1">
      <c r="B6" s="157" t="s">
        <v>169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2" ht="26.25" customHeight="1">
      <c r="B7" s="157" t="s">
        <v>95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12" s="3" customFormat="1" ht="63">
      <c r="B8" s="21" t="s">
        <v>111</v>
      </c>
      <c r="C8" s="29" t="s">
        <v>43</v>
      </c>
      <c r="D8" s="29" t="s">
        <v>63</v>
      </c>
      <c r="E8" s="29" t="s">
        <v>98</v>
      </c>
      <c r="F8" s="29" t="s">
        <v>99</v>
      </c>
      <c r="G8" s="29" t="s">
        <v>196</v>
      </c>
      <c r="H8" s="29" t="s">
        <v>195</v>
      </c>
      <c r="I8" s="29" t="s">
        <v>106</v>
      </c>
      <c r="J8" s="29" t="s">
        <v>57</v>
      </c>
      <c r="K8" s="29" t="s">
        <v>144</v>
      </c>
      <c r="L8" s="30" t="s">
        <v>146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203</v>
      </c>
      <c r="H9" s="15"/>
      <c r="I9" s="15" t="s">
        <v>199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49</v>
      </c>
      <c r="C11" s="69"/>
      <c r="D11" s="69"/>
      <c r="E11" s="69"/>
      <c r="F11" s="69"/>
      <c r="G11" s="76"/>
      <c r="H11" s="78"/>
      <c r="I11" s="76">
        <v>0.16786844300000001</v>
      </c>
      <c r="J11" s="69"/>
      <c r="K11" s="77">
        <f>IFERROR(I11/$I$11,0)</f>
        <v>1</v>
      </c>
      <c r="L11" s="77">
        <f>I11/'סכום נכסי הקרן'!$C$42</f>
        <v>2.2055085629190797E-6</v>
      </c>
    </row>
    <row r="12" spans="2:12" ht="19.5" customHeight="1">
      <c r="B12" s="86" t="s">
        <v>192</v>
      </c>
      <c r="C12" s="69"/>
      <c r="D12" s="69"/>
      <c r="E12" s="69"/>
      <c r="F12" s="69"/>
      <c r="G12" s="76"/>
      <c r="H12" s="78"/>
      <c r="I12" s="76">
        <v>0.16786844300000001</v>
      </c>
      <c r="J12" s="69"/>
      <c r="K12" s="77">
        <f t="shared" ref="K12:K19" si="0">IFERROR(I12/$I$11,0)</f>
        <v>1</v>
      </c>
      <c r="L12" s="77">
        <f>I12/'סכום נכסי הקרן'!$C$42</f>
        <v>2.2055085629190797E-6</v>
      </c>
    </row>
    <row r="13" spans="2:12">
      <c r="B13" s="72" t="s">
        <v>1758</v>
      </c>
      <c r="C13" s="69"/>
      <c r="D13" s="69"/>
      <c r="E13" s="69"/>
      <c r="F13" s="69"/>
      <c r="G13" s="76"/>
      <c r="H13" s="78"/>
      <c r="I13" s="76">
        <v>0.16786844300000001</v>
      </c>
      <c r="J13" s="69"/>
      <c r="K13" s="77">
        <f t="shared" si="0"/>
        <v>1</v>
      </c>
      <c r="L13" s="77">
        <f>I13/'סכום נכסי הקרן'!$C$42</f>
        <v>2.2055085629190797E-6</v>
      </c>
    </row>
    <row r="14" spans="2:12">
      <c r="B14" s="75" t="s">
        <v>1759</v>
      </c>
      <c r="C14" s="69" t="s">
        <v>1760</v>
      </c>
      <c r="D14" s="82" t="s">
        <v>466</v>
      </c>
      <c r="E14" s="82" t="s">
        <v>127</v>
      </c>
      <c r="F14" s="95">
        <v>45140</v>
      </c>
      <c r="G14" s="76">
        <v>-3195.1814400000003</v>
      </c>
      <c r="H14" s="78">
        <v>2.6110000000000002</v>
      </c>
      <c r="I14" s="76">
        <v>-8.3426187000000013E-2</v>
      </c>
      <c r="J14" s="69"/>
      <c r="K14" s="77">
        <f t="shared" si="0"/>
        <v>-0.49697361522558475</v>
      </c>
      <c r="L14" s="77">
        <f>I14/'סכום נכסי הקרן'!$C$42</f>
        <v>-1.0960795639248791E-6</v>
      </c>
    </row>
    <row r="15" spans="2:12">
      <c r="B15" s="75" t="s">
        <v>1761</v>
      </c>
      <c r="C15" s="69" t="s">
        <v>1762</v>
      </c>
      <c r="D15" s="82" t="s">
        <v>466</v>
      </c>
      <c r="E15" s="82" t="s">
        <v>127</v>
      </c>
      <c r="F15" s="95">
        <v>45140</v>
      </c>
      <c r="G15" s="76">
        <v>3195.1814400000003</v>
      </c>
      <c r="H15" s="78">
        <v>7.4800000000000005E-2</v>
      </c>
      <c r="I15" s="76">
        <v>2.3899960000000006E-3</v>
      </c>
      <c r="J15" s="69"/>
      <c r="K15" s="77">
        <f t="shared" si="0"/>
        <v>1.4237315586467913E-2</v>
      </c>
      <c r="L15" s="77">
        <f>I15/'סכום נכסי הקרן'!$C$42</f>
        <v>3.1400521438936266E-8</v>
      </c>
    </row>
    <row r="16" spans="2:12" s="6" customFormat="1">
      <c r="B16" s="75" t="s">
        <v>1763</v>
      </c>
      <c r="C16" s="69" t="s">
        <v>1764</v>
      </c>
      <c r="D16" s="82" t="s">
        <v>466</v>
      </c>
      <c r="E16" s="82" t="s">
        <v>127</v>
      </c>
      <c r="F16" s="95">
        <v>45180</v>
      </c>
      <c r="G16" s="76">
        <v>10650.604799999999</v>
      </c>
      <c r="H16" s="78">
        <v>0.62319999999999998</v>
      </c>
      <c r="I16" s="76">
        <v>6.6374569000000008E-2</v>
      </c>
      <c r="J16" s="69"/>
      <c r="K16" s="77">
        <f t="shared" si="0"/>
        <v>0.39539634617329478</v>
      </c>
      <c r="L16" s="77">
        <f>I16/'סכום נכסי הקרן'!$C$42</f>
        <v>8.7205002723211844E-7</v>
      </c>
    </row>
    <row r="17" spans="2:12" s="6" customFormat="1">
      <c r="B17" s="75" t="s">
        <v>1763</v>
      </c>
      <c r="C17" s="69" t="s">
        <v>1765</v>
      </c>
      <c r="D17" s="82" t="s">
        <v>466</v>
      </c>
      <c r="E17" s="82" t="s">
        <v>127</v>
      </c>
      <c r="F17" s="95">
        <v>45180</v>
      </c>
      <c r="G17" s="76">
        <v>10650.604799999999</v>
      </c>
      <c r="H17" s="78">
        <v>0.62319999999999998</v>
      </c>
      <c r="I17" s="76">
        <v>6.6374569000000008E-2</v>
      </c>
      <c r="J17" s="69"/>
      <c r="K17" s="77">
        <f t="shared" si="0"/>
        <v>0.39539634617329478</v>
      </c>
      <c r="L17" s="77">
        <f>I17/'סכום נכסי הקרן'!$C$42</f>
        <v>8.7205002723211844E-7</v>
      </c>
    </row>
    <row r="18" spans="2:12" s="6" customFormat="1">
      <c r="B18" s="75" t="s">
        <v>1766</v>
      </c>
      <c r="C18" s="69" t="s">
        <v>1767</v>
      </c>
      <c r="D18" s="82" t="s">
        <v>466</v>
      </c>
      <c r="E18" s="82" t="s">
        <v>127</v>
      </c>
      <c r="F18" s="95">
        <v>45181</v>
      </c>
      <c r="G18" s="76">
        <v>10650.604799999999</v>
      </c>
      <c r="H18" s="78">
        <v>0.62319999999999998</v>
      </c>
      <c r="I18" s="76">
        <v>6.6374569000000008E-2</v>
      </c>
      <c r="J18" s="69"/>
      <c r="K18" s="77">
        <f t="shared" si="0"/>
        <v>0.39539634617329478</v>
      </c>
      <c r="L18" s="77">
        <f>I18/'סכום נכסי הקרן'!$C$42</f>
        <v>8.7205002723211844E-7</v>
      </c>
    </row>
    <row r="19" spans="2:12">
      <c r="B19" s="75" t="s">
        <v>1766</v>
      </c>
      <c r="C19" s="69" t="s">
        <v>1768</v>
      </c>
      <c r="D19" s="82" t="s">
        <v>466</v>
      </c>
      <c r="E19" s="82" t="s">
        <v>127</v>
      </c>
      <c r="F19" s="95">
        <v>45182</v>
      </c>
      <c r="G19" s="76">
        <v>7987.9536000000007</v>
      </c>
      <c r="H19" s="78">
        <v>0.62319999999999998</v>
      </c>
      <c r="I19" s="76">
        <v>4.9780926999999996E-2</v>
      </c>
      <c r="J19" s="69"/>
      <c r="K19" s="77">
        <f t="shared" si="0"/>
        <v>0.29654726111923246</v>
      </c>
      <c r="L19" s="77">
        <f>I19/'סכום נכסי הקרן'!$C$42</f>
        <v>6.5403752370866753E-7</v>
      </c>
    </row>
    <row r="20" spans="2:12">
      <c r="B20" s="72"/>
      <c r="C20" s="69"/>
      <c r="D20" s="69"/>
      <c r="E20" s="69"/>
      <c r="F20" s="69"/>
      <c r="G20" s="76"/>
      <c r="H20" s="78"/>
      <c r="I20" s="69"/>
      <c r="J20" s="69"/>
      <c r="K20" s="77"/>
      <c r="L20" s="69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123" t="s">
        <v>211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23" t="s">
        <v>107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23" t="s">
        <v>194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23" t="s">
        <v>202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2:12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2:12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2:12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2:12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2:12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2:12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2:12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2:12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2:12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</row>
    <row r="441" spans="2:12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</row>
    <row r="442" spans="2:12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</row>
    <row r="443" spans="2:12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</row>
    <row r="444" spans="2:12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</row>
    <row r="445" spans="2:12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</row>
    <row r="446" spans="2:12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</row>
    <row r="447" spans="2:12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</row>
    <row r="448" spans="2:12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</row>
    <row r="449" spans="2:12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</row>
    <row r="450" spans="2:12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</row>
    <row r="451" spans="2:12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</row>
    <row r="452" spans="2:12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</row>
    <row r="453" spans="2:12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</row>
    <row r="454" spans="2:12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</row>
    <row r="455" spans="2:12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</row>
    <row r="456" spans="2:12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</row>
    <row r="457" spans="2:12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</row>
    <row r="458" spans="2:12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</row>
    <row r="459" spans="2:12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</row>
    <row r="460" spans="2:12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</row>
    <row r="461" spans="2:12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</row>
    <row r="462" spans="2:12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</row>
    <row r="463" spans="2:12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</row>
    <row r="464" spans="2:12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</row>
    <row r="465" spans="2:12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</row>
    <row r="466" spans="2:12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</row>
    <row r="467" spans="2:12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</row>
    <row r="468" spans="2:12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</row>
    <row r="469" spans="2:12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</row>
    <row r="470" spans="2:12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</row>
    <row r="471" spans="2:12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</row>
    <row r="472" spans="2:12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</row>
    <row r="473" spans="2:12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</row>
    <row r="474" spans="2:12">
      <c r="B474" s="118"/>
      <c r="C474" s="118"/>
      <c r="D474" s="118"/>
      <c r="E474" s="119"/>
      <c r="F474" s="119"/>
      <c r="G474" s="119"/>
      <c r="H474" s="119"/>
      <c r="I474" s="119"/>
      <c r="J474" s="119"/>
      <c r="K474" s="119"/>
      <c r="L474" s="119"/>
    </row>
    <row r="475" spans="2:12">
      <c r="B475" s="118"/>
      <c r="C475" s="118"/>
      <c r="D475" s="118"/>
      <c r="E475" s="119"/>
      <c r="F475" s="119"/>
      <c r="G475" s="119"/>
      <c r="H475" s="119"/>
      <c r="I475" s="119"/>
      <c r="J475" s="119"/>
      <c r="K475" s="119"/>
      <c r="L475" s="119"/>
    </row>
    <row r="476" spans="2:12">
      <c r="B476" s="118"/>
      <c r="C476" s="118"/>
      <c r="D476" s="118"/>
      <c r="E476" s="119"/>
      <c r="F476" s="119"/>
      <c r="G476" s="119"/>
      <c r="H476" s="119"/>
      <c r="I476" s="119"/>
      <c r="J476" s="119"/>
      <c r="K476" s="119"/>
      <c r="L476" s="119"/>
    </row>
    <row r="477" spans="2:12">
      <c r="B477" s="118"/>
      <c r="C477" s="118"/>
      <c r="D477" s="118"/>
      <c r="E477" s="119"/>
      <c r="F477" s="119"/>
      <c r="G477" s="119"/>
      <c r="H477" s="119"/>
      <c r="I477" s="119"/>
      <c r="J477" s="119"/>
      <c r="K477" s="119"/>
      <c r="L477" s="119"/>
    </row>
    <row r="478" spans="2:12">
      <c r="B478" s="118"/>
      <c r="C478" s="118"/>
      <c r="D478" s="118"/>
      <c r="E478" s="119"/>
      <c r="F478" s="119"/>
      <c r="G478" s="119"/>
      <c r="H478" s="119"/>
      <c r="I478" s="119"/>
      <c r="J478" s="119"/>
      <c r="K478" s="119"/>
      <c r="L478" s="119"/>
    </row>
    <row r="479" spans="2:12">
      <c r="B479" s="118"/>
      <c r="C479" s="118"/>
      <c r="D479" s="118"/>
      <c r="E479" s="119"/>
      <c r="F479" s="119"/>
      <c r="G479" s="119"/>
      <c r="H479" s="119"/>
      <c r="I479" s="119"/>
      <c r="J479" s="119"/>
      <c r="K479" s="119"/>
      <c r="L479" s="119"/>
    </row>
    <row r="480" spans="2:12">
      <c r="B480" s="118"/>
      <c r="C480" s="118"/>
      <c r="D480" s="118"/>
      <c r="E480" s="119"/>
      <c r="F480" s="119"/>
      <c r="G480" s="119"/>
      <c r="H480" s="119"/>
      <c r="I480" s="119"/>
      <c r="J480" s="119"/>
      <c r="K480" s="119"/>
      <c r="L480" s="119"/>
    </row>
    <row r="481" spans="2:12">
      <c r="B481" s="118"/>
      <c r="C481" s="118"/>
      <c r="D481" s="118"/>
      <c r="E481" s="119"/>
      <c r="F481" s="119"/>
      <c r="G481" s="119"/>
      <c r="H481" s="119"/>
      <c r="I481" s="119"/>
      <c r="J481" s="119"/>
      <c r="K481" s="119"/>
      <c r="L481" s="119"/>
    </row>
    <row r="482" spans="2:12">
      <c r="B482" s="118"/>
      <c r="C482" s="118"/>
      <c r="D482" s="118"/>
      <c r="E482" s="119"/>
      <c r="F482" s="119"/>
      <c r="G482" s="119"/>
      <c r="H482" s="119"/>
      <c r="I482" s="119"/>
      <c r="J482" s="119"/>
      <c r="K482" s="119"/>
      <c r="L482" s="119"/>
    </row>
    <row r="483" spans="2:12">
      <c r="B483" s="118"/>
      <c r="C483" s="118"/>
      <c r="D483" s="118"/>
      <c r="E483" s="119"/>
      <c r="F483" s="119"/>
      <c r="G483" s="119"/>
      <c r="H483" s="119"/>
      <c r="I483" s="119"/>
      <c r="J483" s="119"/>
      <c r="K483" s="119"/>
      <c r="L483" s="119"/>
    </row>
    <row r="484" spans="2:12">
      <c r="B484" s="118"/>
      <c r="C484" s="118"/>
      <c r="D484" s="118"/>
      <c r="E484" s="119"/>
      <c r="F484" s="119"/>
      <c r="G484" s="119"/>
      <c r="H484" s="119"/>
      <c r="I484" s="119"/>
      <c r="J484" s="119"/>
      <c r="K484" s="119"/>
      <c r="L484" s="119"/>
    </row>
    <row r="485" spans="2:12">
      <c r="B485" s="118"/>
      <c r="C485" s="118"/>
      <c r="D485" s="118"/>
      <c r="E485" s="119"/>
      <c r="F485" s="119"/>
      <c r="G485" s="119"/>
      <c r="H485" s="119"/>
      <c r="I485" s="119"/>
      <c r="J485" s="119"/>
      <c r="K485" s="119"/>
      <c r="L485" s="119"/>
    </row>
    <row r="486" spans="2:12">
      <c r="B486" s="118"/>
      <c r="C486" s="118"/>
      <c r="D486" s="118"/>
      <c r="E486" s="119"/>
      <c r="F486" s="119"/>
      <c r="G486" s="119"/>
      <c r="H486" s="119"/>
      <c r="I486" s="119"/>
      <c r="J486" s="119"/>
      <c r="K486" s="119"/>
      <c r="L486" s="119"/>
    </row>
    <row r="487" spans="2:12">
      <c r="B487" s="118"/>
      <c r="C487" s="118"/>
      <c r="D487" s="118"/>
      <c r="E487" s="119"/>
      <c r="F487" s="119"/>
      <c r="G487" s="119"/>
      <c r="H487" s="119"/>
      <c r="I487" s="119"/>
      <c r="J487" s="119"/>
      <c r="K487" s="119"/>
      <c r="L487" s="119"/>
    </row>
    <row r="488" spans="2:12">
      <c r="B488" s="118"/>
      <c r="C488" s="118"/>
      <c r="D488" s="118"/>
      <c r="E488" s="119"/>
      <c r="F488" s="119"/>
      <c r="G488" s="119"/>
      <c r="H488" s="119"/>
      <c r="I488" s="119"/>
      <c r="J488" s="119"/>
      <c r="K488" s="119"/>
      <c r="L488" s="119"/>
    </row>
    <row r="489" spans="2:12">
      <c r="B489" s="118"/>
      <c r="C489" s="118"/>
      <c r="D489" s="118"/>
      <c r="E489" s="119"/>
      <c r="F489" s="119"/>
      <c r="G489" s="119"/>
      <c r="H489" s="119"/>
      <c r="I489" s="119"/>
      <c r="J489" s="119"/>
      <c r="K489" s="119"/>
      <c r="L489" s="119"/>
    </row>
    <row r="490" spans="2:12">
      <c r="B490" s="118"/>
      <c r="C490" s="118"/>
      <c r="D490" s="118"/>
      <c r="E490" s="119"/>
      <c r="F490" s="119"/>
      <c r="G490" s="119"/>
      <c r="H490" s="119"/>
      <c r="I490" s="119"/>
      <c r="J490" s="119"/>
      <c r="K490" s="119"/>
      <c r="L490" s="119"/>
    </row>
    <row r="491" spans="2:12">
      <c r="B491" s="118"/>
      <c r="C491" s="118"/>
      <c r="D491" s="118"/>
      <c r="E491" s="119"/>
      <c r="F491" s="119"/>
      <c r="G491" s="119"/>
      <c r="H491" s="119"/>
      <c r="I491" s="119"/>
      <c r="J491" s="119"/>
      <c r="K491" s="119"/>
      <c r="L491" s="119"/>
    </row>
    <row r="492" spans="2:12">
      <c r="B492" s="118"/>
      <c r="C492" s="118"/>
      <c r="D492" s="118"/>
      <c r="E492" s="119"/>
      <c r="F492" s="119"/>
      <c r="G492" s="119"/>
      <c r="H492" s="119"/>
      <c r="I492" s="119"/>
      <c r="J492" s="119"/>
      <c r="K492" s="119"/>
      <c r="L492" s="119"/>
    </row>
    <row r="493" spans="2:12">
      <c r="B493" s="118"/>
      <c r="C493" s="118"/>
      <c r="D493" s="118"/>
      <c r="E493" s="119"/>
      <c r="F493" s="119"/>
      <c r="G493" s="119"/>
      <c r="H493" s="119"/>
      <c r="I493" s="119"/>
      <c r="J493" s="119"/>
      <c r="K493" s="119"/>
      <c r="L493" s="119"/>
    </row>
    <row r="494" spans="2:12">
      <c r="B494" s="118"/>
      <c r="C494" s="118"/>
      <c r="D494" s="118"/>
      <c r="E494" s="119"/>
      <c r="F494" s="119"/>
      <c r="G494" s="119"/>
      <c r="H494" s="119"/>
      <c r="I494" s="119"/>
      <c r="J494" s="119"/>
      <c r="K494" s="119"/>
      <c r="L494" s="119"/>
    </row>
    <row r="495" spans="2:12">
      <c r="B495" s="118"/>
      <c r="C495" s="118"/>
      <c r="D495" s="118"/>
      <c r="E495" s="119"/>
      <c r="F495" s="119"/>
      <c r="G495" s="119"/>
      <c r="H495" s="119"/>
      <c r="I495" s="119"/>
      <c r="J495" s="119"/>
      <c r="K495" s="119"/>
      <c r="L495" s="119"/>
    </row>
    <row r="496" spans="2:12">
      <c r="B496" s="118"/>
      <c r="C496" s="118"/>
      <c r="D496" s="118"/>
      <c r="E496" s="119"/>
      <c r="F496" s="119"/>
      <c r="G496" s="119"/>
      <c r="H496" s="119"/>
      <c r="I496" s="119"/>
      <c r="J496" s="119"/>
      <c r="K496" s="119"/>
      <c r="L496" s="119"/>
    </row>
    <row r="497" spans="2:12">
      <c r="B497" s="118"/>
      <c r="C497" s="118"/>
      <c r="D497" s="118"/>
      <c r="E497" s="119"/>
      <c r="F497" s="119"/>
      <c r="G497" s="119"/>
      <c r="H497" s="119"/>
      <c r="I497" s="119"/>
      <c r="J497" s="119"/>
      <c r="K497" s="119"/>
      <c r="L497" s="119"/>
    </row>
    <row r="498" spans="2:12">
      <c r="B498" s="118"/>
      <c r="C498" s="118"/>
      <c r="D498" s="118"/>
      <c r="E498" s="119"/>
      <c r="F498" s="119"/>
      <c r="G498" s="119"/>
      <c r="H498" s="119"/>
      <c r="I498" s="119"/>
      <c r="J498" s="119"/>
      <c r="K498" s="119"/>
      <c r="L498" s="119"/>
    </row>
    <row r="499" spans="2:12">
      <c r="B499" s="118"/>
      <c r="C499" s="118"/>
      <c r="D499" s="118"/>
      <c r="E499" s="119"/>
      <c r="F499" s="119"/>
      <c r="G499" s="119"/>
      <c r="H499" s="119"/>
      <c r="I499" s="119"/>
      <c r="J499" s="119"/>
      <c r="K499" s="119"/>
      <c r="L499" s="119"/>
    </row>
    <row r="500" spans="2:12">
      <c r="B500" s="118"/>
      <c r="C500" s="118"/>
      <c r="D500" s="118"/>
      <c r="E500" s="119"/>
      <c r="F500" s="119"/>
      <c r="G500" s="119"/>
      <c r="H500" s="119"/>
      <c r="I500" s="119"/>
      <c r="J500" s="119"/>
      <c r="K500" s="119"/>
      <c r="L500" s="119"/>
    </row>
    <row r="501" spans="2:12">
      <c r="B501" s="118"/>
      <c r="C501" s="118"/>
      <c r="D501" s="118"/>
      <c r="E501" s="119"/>
      <c r="F501" s="119"/>
      <c r="G501" s="119"/>
      <c r="H501" s="119"/>
      <c r="I501" s="119"/>
      <c r="J501" s="119"/>
      <c r="K501" s="119"/>
      <c r="L501" s="119"/>
    </row>
    <row r="502" spans="2:12">
      <c r="B502" s="118"/>
      <c r="C502" s="118"/>
      <c r="D502" s="118"/>
      <c r="E502" s="119"/>
      <c r="F502" s="119"/>
      <c r="G502" s="119"/>
      <c r="H502" s="119"/>
      <c r="I502" s="119"/>
      <c r="J502" s="119"/>
      <c r="K502" s="119"/>
      <c r="L502" s="119"/>
    </row>
    <row r="503" spans="2:12">
      <c r="B503" s="118"/>
      <c r="C503" s="118"/>
      <c r="D503" s="118"/>
      <c r="E503" s="119"/>
      <c r="F503" s="119"/>
      <c r="G503" s="119"/>
      <c r="H503" s="119"/>
      <c r="I503" s="119"/>
      <c r="J503" s="119"/>
      <c r="K503" s="119"/>
      <c r="L503" s="119"/>
    </row>
    <row r="504" spans="2:12">
      <c r="B504" s="118"/>
      <c r="C504" s="118"/>
      <c r="D504" s="118"/>
      <c r="E504" s="119"/>
      <c r="F504" s="119"/>
      <c r="G504" s="119"/>
      <c r="H504" s="119"/>
      <c r="I504" s="119"/>
      <c r="J504" s="119"/>
      <c r="K504" s="119"/>
      <c r="L504" s="119"/>
    </row>
    <row r="505" spans="2:12">
      <c r="B505" s="118"/>
      <c r="C505" s="118"/>
      <c r="D505" s="118"/>
      <c r="E505" s="119"/>
      <c r="F505" s="119"/>
      <c r="G505" s="119"/>
      <c r="H505" s="119"/>
      <c r="I505" s="119"/>
      <c r="J505" s="119"/>
      <c r="K505" s="119"/>
      <c r="L505" s="119"/>
    </row>
    <row r="506" spans="2:12">
      <c r="B506" s="118"/>
      <c r="C506" s="118"/>
      <c r="D506" s="118"/>
      <c r="E506" s="119"/>
      <c r="F506" s="119"/>
      <c r="G506" s="119"/>
      <c r="H506" s="119"/>
      <c r="I506" s="119"/>
      <c r="J506" s="119"/>
      <c r="K506" s="119"/>
      <c r="L506" s="119"/>
    </row>
    <row r="507" spans="2:12">
      <c r="B507" s="118"/>
      <c r="C507" s="118"/>
      <c r="D507" s="118"/>
      <c r="E507" s="119"/>
      <c r="F507" s="119"/>
      <c r="G507" s="119"/>
      <c r="H507" s="119"/>
      <c r="I507" s="119"/>
      <c r="J507" s="119"/>
      <c r="K507" s="119"/>
      <c r="L507" s="119"/>
    </row>
    <row r="508" spans="2:12">
      <c r="B508" s="118"/>
      <c r="C508" s="118"/>
      <c r="D508" s="118"/>
      <c r="E508" s="119"/>
      <c r="F508" s="119"/>
      <c r="G508" s="119"/>
      <c r="H508" s="119"/>
      <c r="I508" s="119"/>
      <c r="J508" s="119"/>
      <c r="K508" s="119"/>
      <c r="L508" s="119"/>
    </row>
    <row r="509" spans="2:12">
      <c r="B509" s="118"/>
      <c r="C509" s="118"/>
      <c r="D509" s="118"/>
      <c r="E509" s="119"/>
      <c r="F509" s="119"/>
      <c r="G509" s="119"/>
      <c r="H509" s="119"/>
      <c r="I509" s="119"/>
      <c r="J509" s="119"/>
      <c r="K509" s="119"/>
      <c r="L509" s="119"/>
    </row>
    <row r="510" spans="2:12">
      <c r="B510" s="118"/>
      <c r="C510" s="118"/>
      <c r="D510" s="118"/>
      <c r="E510" s="119"/>
      <c r="F510" s="119"/>
      <c r="G510" s="119"/>
      <c r="H510" s="119"/>
      <c r="I510" s="119"/>
      <c r="J510" s="119"/>
      <c r="K510" s="119"/>
      <c r="L510" s="119"/>
    </row>
    <row r="511" spans="2:12">
      <c r="B511" s="118"/>
      <c r="C511" s="118"/>
      <c r="D511" s="118"/>
      <c r="E511" s="119"/>
      <c r="F511" s="119"/>
      <c r="G511" s="119"/>
      <c r="H511" s="119"/>
      <c r="I511" s="119"/>
      <c r="J511" s="119"/>
      <c r="K511" s="119"/>
      <c r="L511" s="119"/>
    </row>
    <row r="512" spans="2:12">
      <c r="B512" s="118"/>
      <c r="C512" s="118"/>
      <c r="D512" s="118"/>
      <c r="E512" s="119"/>
      <c r="F512" s="119"/>
      <c r="G512" s="119"/>
      <c r="H512" s="119"/>
      <c r="I512" s="119"/>
      <c r="J512" s="119"/>
      <c r="K512" s="119"/>
      <c r="L512" s="119"/>
    </row>
    <row r="513" spans="2:12">
      <c r="B513" s="118"/>
      <c r="C513" s="118"/>
      <c r="D513" s="118"/>
      <c r="E513" s="119"/>
      <c r="F513" s="119"/>
      <c r="G513" s="119"/>
      <c r="H513" s="119"/>
      <c r="I513" s="119"/>
      <c r="J513" s="119"/>
      <c r="K513" s="119"/>
      <c r="L513" s="119"/>
    </row>
    <row r="514" spans="2:12">
      <c r="B514" s="118"/>
      <c r="C514" s="118"/>
      <c r="D514" s="118"/>
      <c r="E514" s="119"/>
      <c r="F514" s="119"/>
      <c r="G514" s="119"/>
      <c r="H514" s="119"/>
      <c r="I514" s="119"/>
      <c r="J514" s="119"/>
      <c r="K514" s="119"/>
      <c r="L514" s="119"/>
    </row>
    <row r="515" spans="2:12">
      <c r="B515" s="118"/>
      <c r="C515" s="118"/>
      <c r="D515" s="118"/>
      <c r="E515" s="119"/>
      <c r="F515" s="119"/>
      <c r="G515" s="119"/>
      <c r="H515" s="119"/>
      <c r="I515" s="119"/>
      <c r="J515" s="119"/>
      <c r="K515" s="119"/>
      <c r="L515" s="119"/>
    </row>
    <row r="516" spans="2:12">
      <c r="B516" s="118"/>
      <c r="C516" s="118"/>
      <c r="D516" s="118"/>
      <c r="E516" s="119"/>
      <c r="F516" s="119"/>
      <c r="G516" s="119"/>
      <c r="H516" s="119"/>
      <c r="I516" s="119"/>
      <c r="J516" s="119"/>
      <c r="K516" s="119"/>
      <c r="L516" s="119"/>
    </row>
    <row r="517" spans="2:12">
      <c r="B517" s="118"/>
      <c r="C517" s="118"/>
      <c r="D517" s="118"/>
      <c r="E517" s="119"/>
      <c r="F517" s="119"/>
      <c r="G517" s="119"/>
      <c r="H517" s="119"/>
      <c r="I517" s="119"/>
      <c r="J517" s="119"/>
      <c r="K517" s="119"/>
      <c r="L517" s="119"/>
    </row>
    <row r="518" spans="2:12">
      <c r="B518" s="118"/>
      <c r="C518" s="118"/>
      <c r="D518" s="118"/>
      <c r="E518" s="119"/>
      <c r="F518" s="119"/>
      <c r="G518" s="119"/>
      <c r="H518" s="119"/>
      <c r="I518" s="119"/>
      <c r="J518" s="119"/>
      <c r="K518" s="119"/>
      <c r="L518" s="119"/>
    </row>
    <row r="519" spans="2:12">
      <c r="B519" s="118"/>
      <c r="C519" s="118"/>
      <c r="D519" s="118"/>
      <c r="E519" s="119"/>
      <c r="F519" s="119"/>
      <c r="G519" s="119"/>
      <c r="H519" s="119"/>
      <c r="I519" s="119"/>
      <c r="J519" s="119"/>
      <c r="K519" s="119"/>
      <c r="L519" s="119"/>
    </row>
    <row r="520" spans="2:12">
      <c r="B520" s="118"/>
      <c r="C520" s="118"/>
      <c r="D520" s="118"/>
      <c r="E520" s="119"/>
      <c r="F520" s="119"/>
      <c r="G520" s="119"/>
      <c r="H520" s="119"/>
      <c r="I520" s="119"/>
      <c r="J520" s="119"/>
      <c r="K520" s="119"/>
      <c r="L520" s="119"/>
    </row>
    <row r="521" spans="2:12">
      <c r="B521" s="118"/>
      <c r="C521" s="118"/>
      <c r="D521" s="118"/>
      <c r="E521" s="119"/>
      <c r="F521" s="119"/>
      <c r="G521" s="119"/>
      <c r="H521" s="119"/>
      <c r="I521" s="119"/>
      <c r="J521" s="119"/>
      <c r="K521" s="119"/>
      <c r="L521" s="119"/>
    </row>
    <row r="522" spans="2:12">
      <c r="B522" s="118"/>
      <c r="C522" s="118"/>
      <c r="D522" s="118"/>
      <c r="E522" s="119"/>
      <c r="F522" s="119"/>
      <c r="G522" s="119"/>
      <c r="H522" s="119"/>
      <c r="I522" s="119"/>
      <c r="J522" s="119"/>
      <c r="K522" s="119"/>
      <c r="L522" s="119"/>
    </row>
    <row r="523" spans="2:12">
      <c r="B523" s="118"/>
      <c r="C523" s="118"/>
      <c r="D523" s="118"/>
      <c r="E523" s="119"/>
      <c r="F523" s="119"/>
      <c r="G523" s="119"/>
      <c r="H523" s="119"/>
      <c r="I523" s="119"/>
      <c r="J523" s="119"/>
      <c r="K523" s="119"/>
      <c r="L523" s="119"/>
    </row>
    <row r="524" spans="2:12">
      <c r="B524" s="118"/>
      <c r="C524" s="118"/>
      <c r="D524" s="118"/>
      <c r="E524" s="119"/>
      <c r="F524" s="119"/>
      <c r="G524" s="119"/>
      <c r="H524" s="119"/>
      <c r="I524" s="119"/>
      <c r="J524" s="119"/>
      <c r="K524" s="119"/>
      <c r="L524" s="119"/>
    </row>
    <row r="525" spans="2:12">
      <c r="B525" s="118"/>
      <c r="C525" s="118"/>
      <c r="D525" s="118"/>
      <c r="E525" s="119"/>
      <c r="F525" s="119"/>
      <c r="G525" s="119"/>
      <c r="H525" s="119"/>
      <c r="I525" s="119"/>
      <c r="J525" s="119"/>
      <c r="K525" s="119"/>
      <c r="L525" s="119"/>
    </row>
    <row r="526" spans="2:12">
      <c r="B526" s="118"/>
      <c r="C526" s="118"/>
      <c r="D526" s="118"/>
      <c r="E526" s="119"/>
      <c r="F526" s="119"/>
      <c r="G526" s="119"/>
      <c r="H526" s="119"/>
      <c r="I526" s="119"/>
      <c r="J526" s="119"/>
      <c r="K526" s="119"/>
      <c r="L526" s="119"/>
    </row>
    <row r="527" spans="2:12">
      <c r="B527" s="118"/>
      <c r="C527" s="118"/>
      <c r="D527" s="118"/>
      <c r="E527" s="119"/>
      <c r="F527" s="119"/>
      <c r="G527" s="119"/>
      <c r="H527" s="119"/>
      <c r="I527" s="119"/>
      <c r="J527" s="119"/>
      <c r="K527" s="119"/>
      <c r="L527" s="119"/>
    </row>
    <row r="528" spans="2:12">
      <c r="B528" s="118"/>
      <c r="C528" s="118"/>
      <c r="D528" s="118"/>
      <c r="E528" s="119"/>
      <c r="F528" s="119"/>
      <c r="G528" s="119"/>
      <c r="H528" s="119"/>
      <c r="I528" s="119"/>
      <c r="J528" s="119"/>
      <c r="K528" s="119"/>
      <c r="L528" s="119"/>
    </row>
    <row r="529" spans="2:12">
      <c r="B529" s="118"/>
      <c r="C529" s="118"/>
      <c r="D529" s="118"/>
      <c r="E529" s="119"/>
      <c r="F529" s="119"/>
      <c r="G529" s="119"/>
      <c r="H529" s="119"/>
      <c r="I529" s="119"/>
      <c r="J529" s="119"/>
      <c r="K529" s="119"/>
      <c r="L529" s="119"/>
    </row>
    <row r="530" spans="2:12">
      <c r="B530" s="118"/>
      <c r="C530" s="118"/>
      <c r="D530" s="118"/>
      <c r="E530" s="119"/>
      <c r="F530" s="119"/>
      <c r="G530" s="119"/>
      <c r="H530" s="119"/>
      <c r="I530" s="119"/>
      <c r="J530" s="119"/>
      <c r="K530" s="119"/>
      <c r="L530" s="119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5"/>
  <sheetViews>
    <sheetView rightToLeft="1" workbookViewId="0">
      <selection activeCell="J16" sqref="J1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0.8554687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141</v>
      </c>
      <c r="C1" s="67" t="s" vm="1">
        <v>219</v>
      </c>
    </row>
    <row r="2" spans="2:12">
      <c r="B2" s="46" t="s">
        <v>140</v>
      </c>
      <c r="C2" s="67" t="s">
        <v>220</v>
      </c>
    </row>
    <row r="3" spans="2:12">
      <c r="B3" s="46" t="s">
        <v>142</v>
      </c>
      <c r="C3" s="67" t="s">
        <v>221</v>
      </c>
    </row>
    <row r="4" spans="2:12">
      <c r="B4" s="46" t="s">
        <v>143</v>
      </c>
      <c r="C4" s="67">
        <v>8602</v>
      </c>
    </row>
    <row r="6" spans="2:12" ht="26.25" customHeight="1">
      <c r="B6" s="157" t="s">
        <v>167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2" s="3" customFormat="1" ht="63">
      <c r="B7" s="66" t="s">
        <v>110</v>
      </c>
      <c r="C7" s="49" t="s">
        <v>43</v>
      </c>
      <c r="D7" s="49" t="s">
        <v>112</v>
      </c>
      <c r="E7" s="49" t="s">
        <v>14</v>
      </c>
      <c r="F7" s="49" t="s">
        <v>64</v>
      </c>
      <c r="G7" s="49" t="s">
        <v>98</v>
      </c>
      <c r="H7" s="49" t="s">
        <v>16</v>
      </c>
      <c r="I7" s="49" t="s">
        <v>18</v>
      </c>
      <c r="J7" s="49" t="s">
        <v>60</v>
      </c>
      <c r="K7" s="49" t="s">
        <v>144</v>
      </c>
      <c r="L7" s="51" t="s">
        <v>145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199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42</v>
      </c>
      <c r="C10" s="88"/>
      <c r="D10" s="88"/>
      <c r="E10" s="88"/>
      <c r="F10" s="88"/>
      <c r="G10" s="88"/>
      <c r="H10" s="88"/>
      <c r="I10" s="88"/>
      <c r="J10" s="90">
        <f>J11+J54</f>
        <v>1560.2375920950005</v>
      </c>
      <c r="K10" s="93">
        <f>IFERROR(J10/$J$10,0)</f>
        <v>1</v>
      </c>
      <c r="L10" s="93">
        <f>J10/'סכום נכסי הקרן'!$C$42</f>
        <v>2.0498893705434382E-2</v>
      </c>
    </row>
    <row r="11" spans="2:12">
      <c r="B11" s="70" t="s">
        <v>190</v>
      </c>
      <c r="C11" s="71"/>
      <c r="D11" s="71"/>
      <c r="E11" s="71"/>
      <c r="F11" s="71"/>
      <c r="G11" s="71"/>
      <c r="H11" s="71"/>
      <c r="I11" s="71"/>
      <c r="J11" s="79">
        <f>J12+J22</f>
        <v>1541.5451547280006</v>
      </c>
      <c r="K11" s="80">
        <f t="shared" ref="K11:K55" si="0">IFERROR(J11/$J$10,0)</f>
        <v>0.98801949301714953</v>
      </c>
      <c r="L11" s="80">
        <f>J11/'סכום נכסי הקרן'!$C$42</f>
        <v>2.0253306566255715E-2</v>
      </c>
    </row>
    <row r="12" spans="2:12">
      <c r="B12" s="89" t="s">
        <v>40</v>
      </c>
      <c r="C12" s="71"/>
      <c r="D12" s="71"/>
      <c r="E12" s="71"/>
      <c r="F12" s="71"/>
      <c r="G12" s="71"/>
      <c r="H12" s="71"/>
      <c r="I12" s="71"/>
      <c r="J12" s="79">
        <f>SUM(J13:J20)</f>
        <v>1115.0674601770004</v>
      </c>
      <c r="K12" s="80">
        <f t="shared" si="0"/>
        <v>0.7146779861134801</v>
      </c>
      <c r="L12" s="80">
        <f>J12/'סכום נכסי הקרן'!$C$42</f>
        <v>1.4650108070954137E-2</v>
      </c>
    </row>
    <row r="13" spans="2:12">
      <c r="B13" s="75" t="s">
        <v>2287</v>
      </c>
      <c r="C13" s="69">
        <v>30011000</v>
      </c>
      <c r="D13" s="69">
        <v>11</v>
      </c>
      <c r="E13" s="69" t="s">
        <v>255</v>
      </c>
      <c r="F13" s="69" t="s">
        <v>256</v>
      </c>
      <c r="G13" s="82" t="s">
        <v>128</v>
      </c>
      <c r="H13" s="83"/>
      <c r="I13" s="83"/>
      <c r="J13" s="76">
        <v>44.023424961000011</v>
      </c>
      <c r="K13" s="77">
        <f t="shared" si="0"/>
        <v>2.8215846858226121E-2</v>
      </c>
      <c r="L13" s="77">
        <f>J13/'סכום נכסי הקרן'!$C$42</f>
        <v>5.7839364555559191E-4</v>
      </c>
    </row>
    <row r="14" spans="2:12">
      <c r="B14" s="75" t="s">
        <v>2288</v>
      </c>
      <c r="C14" s="69">
        <v>34112000</v>
      </c>
      <c r="D14" s="69">
        <v>12</v>
      </c>
      <c r="E14" s="69" t="s">
        <v>255</v>
      </c>
      <c r="F14" s="69" t="s">
        <v>256</v>
      </c>
      <c r="G14" s="82" t="s">
        <v>128</v>
      </c>
      <c r="H14" s="83"/>
      <c r="I14" s="83"/>
      <c r="J14" s="76">
        <v>23.612290000000005</v>
      </c>
      <c r="K14" s="77">
        <f t="shared" si="0"/>
        <v>1.5133778419153926E-2</v>
      </c>
      <c r="L14" s="77">
        <f>J14/'סכום נכסי הקרן'!$C$42</f>
        <v>3.1022571517583307E-4</v>
      </c>
    </row>
    <row r="15" spans="2:12">
      <c r="B15" s="75" t="s">
        <v>2288</v>
      </c>
      <c r="C15" s="69">
        <v>30012000</v>
      </c>
      <c r="D15" s="69">
        <v>12</v>
      </c>
      <c r="E15" s="69" t="s">
        <v>255</v>
      </c>
      <c r="F15" s="69" t="s">
        <v>256</v>
      </c>
      <c r="G15" s="82" t="s">
        <v>128</v>
      </c>
      <c r="H15" s="83"/>
      <c r="I15" s="83"/>
      <c r="J15" s="76">
        <v>52.795306791000009</v>
      </c>
      <c r="K15" s="77">
        <f t="shared" si="0"/>
        <v>3.383799176387578E-2</v>
      </c>
      <c r="L15" s="77">
        <f>J15/'סכום נכסי הקרן'!$C$42</f>
        <v>6.9364139637305368E-4</v>
      </c>
    </row>
    <row r="16" spans="2:12">
      <c r="B16" s="75" t="s">
        <v>2289</v>
      </c>
      <c r="C16" s="69">
        <v>34810000</v>
      </c>
      <c r="D16" s="69">
        <v>10</v>
      </c>
      <c r="E16" s="69" t="s">
        <v>255</v>
      </c>
      <c r="F16" s="69" t="s">
        <v>256</v>
      </c>
      <c r="G16" s="82" t="s">
        <v>128</v>
      </c>
      <c r="H16" s="83"/>
      <c r="I16" s="83"/>
      <c r="J16" s="76">
        <v>20.222516933000005</v>
      </c>
      <c r="K16" s="77">
        <f t="shared" si="0"/>
        <v>1.296117785871723E-2</v>
      </c>
      <c r="L16" s="77">
        <f>J16/'סכום נכסי הקרן'!$C$42</f>
        <v>2.6568980722307408E-4</v>
      </c>
    </row>
    <row r="17" spans="2:12">
      <c r="B17" s="75" t="s">
        <v>2289</v>
      </c>
      <c r="C17" s="69">
        <v>34110000</v>
      </c>
      <c r="D17" s="69">
        <v>10</v>
      </c>
      <c r="E17" s="69" t="s">
        <v>255</v>
      </c>
      <c r="F17" s="69" t="s">
        <v>256</v>
      </c>
      <c r="G17" s="82" t="s">
        <v>128</v>
      </c>
      <c r="H17" s="83"/>
      <c r="I17" s="83"/>
      <c r="J17" s="76">
        <v>297.59294011800017</v>
      </c>
      <c r="K17" s="77">
        <f t="shared" si="0"/>
        <v>0.19073565566280765</v>
      </c>
      <c r="L17" s="77">
        <f>J17/'סכום נכסי הקרן'!$C$42</f>
        <v>3.9098699312682273E-3</v>
      </c>
    </row>
    <row r="18" spans="2:12">
      <c r="B18" s="75" t="s">
        <v>2289</v>
      </c>
      <c r="C18" s="69">
        <v>30110000</v>
      </c>
      <c r="D18" s="69">
        <v>10</v>
      </c>
      <c r="E18" s="69" t="s">
        <v>255</v>
      </c>
      <c r="F18" s="69" t="s">
        <v>256</v>
      </c>
      <c r="G18" s="82" t="s">
        <v>128</v>
      </c>
      <c r="H18" s="83"/>
      <c r="I18" s="83"/>
      <c r="J18" s="76">
        <v>667.46931000000018</v>
      </c>
      <c r="K18" s="77">
        <f t="shared" si="0"/>
        <v>0.42779978727711554</v>
      </c>
      <c r="L18" s="77">
        <f>J18/'סכום נכסי הקרן'!$C$42</f>
        <v>8.7694223666010297E-3</v>
      </c>
    </row>
    <row r="19" spans="2:12">
      <c r="B19" s="75" t="s">
        <v>2290</v>
      </c>
      <c r="C19" s="69">
        <v>30120000</v>
      </c>
      <c r="D19" s="69">
        <v>20</v>
      </c>
      <c r="E19" s="69" t="s">
        <v>255</v>
      </c>
      <c r="F19" s="69" t="s">
        <v>256</v>
      </c>
      <c r="G19" s="82" t="s">
        <v>128</v>
      </c>
      <c r="H19" s="83"/>
      <c r="I19" s="83"/>
      <c r="J19" s="76">
        <v>7.0908913740000017</v>
      </c>
      <c r="K19" s="77">
        <f t="shared" si="0"/>
        <v>4.5447510109525987E-3</v>
      </c>
      <c r="L19" s="77">
        <f>J19/'סכום נכסי הקרן'!$C$42</f>
        <v>9.3162367891182755E-5</v>
      </c>
    </row>
    <row r="20" spans="2:12">
      <c r="B20" s="75" t="s">
        <v>2291</v>
      </c>
      <c r="C20" s="69">
        <v>30026000</v>
      </c>
      <c r="D20" s="69">
        <v>26</v>
      </c>
      <c r="E20" s="69" t="s">
        <v>255</v>
      </c>
      <c r="F20" s="69" t="s">
        <v>256</v>
      </c>
      <c r="G20" s="82" t="s">
        <v>128</v>
      </c>
      <c r="H20" s="83"/>
      <c r="I20" s="83"/>
      <c r="J20" s="76">
        <v>2.2607800000000005</v>
      </c>
      <c r="K20" s="77">
        <f t="shared" si="0"/>
        <v>1.4489972626312319E-3</v>
      </c>
      <c r="L20" s="77">
        <f>J20/'סכום נכסי הקרן'!$C$42</f>
        <v>2.9702840866143009E-5</v>
      </c>
    </row>
    <row r="21" spans="2:12">
      <c r="B21" s="72"/>
      <c r="C21" s="69"/>
      <c r="D21" s="69"/>
      <c r="E21" s="69"/>
      <c r="F21" s="69"/>
      <c r="G21" s="69"/>
      <c r="H21" s="69"/>
      <c r="I21" s="69"/>
      <c r="J21" s="69"/>
      <c r="K21" s="77"/>
      <c r="L21" s="69"/>
    </row>
    <row r="22" spans="2:12">
      <c r="B22" s="89" t="s">
        <v>41</v>
      </c>
      <c r="C22" s="71"/>
      <c r="D22" s="71"/>
      <c r="E22" s="71"/>
      <c r="F22" s="71"/>
      <c r="G22" s="71"/>
      <c r="H22" s="71"/>
      <c r="I22" s="71"/>
      <c r="J22" s="79">
        <f>SUM(J23:J52)</f>
        <v>426.47769455100018</v>
      </c>
      <c r="K22" s="80">
        <f t="shared" si="0"/>
        <v>0.27334150690366943</v>
      </c>
      <c r="L22" s="80">
        <f>J22/'סכום נכסי הקרן'!$C$42</f>
        <v>5.6031984953015777E-3</v>
      </c>
    </row>
    <row r="23" spans="2:12">
      <c r="B23" s="75" t="s">
        <v>2287</v>
      </c>
      <c r="C23" s="69">
        <v>32011000</v>
      </c>
      <c r="D23" s="69">
        <v>11</v>
      </c>
      <c r="E23" s="69" t="s">
        <v>255</v>
      </c>
      <c r="F23" s="69" t="s">
        <v>256</v>
      </c>
      <c r="G23" s="82" t="s">
        <v>129</v>
      </c>
      <c r="H23" s="83"/>
      <c r="I23" s="83"/>
      <c r="J23" s="76">
        <v>5.1818310000000005E-3</v>
      </c>
      <c r="K23" s="77">
        <f t="shared" si="0"/>
        <v>3.3211807139207082E-6</v>
      </c>
      <c r="L23" s="77">
        <f>J23/'סכום נכסי הקרן'!$C$42</f>
        <v>6.8080530431199263E-8</v>
      </c>
    </row>
    <row r="24" spans="2:12">
      <c r="B24" s="75" t="s">
        <v>2287</v>
      </c>
      <c r="C24" s="69">
        <v>31211000</v>
      </c>
      <c r="D24" s="69">
        <v>11</v>
      </c>
      <c r="E24" s="69" t="s">
        <v>255</v>
      </c>
      <c r="F24" s="69" t="s">
        <v>256</v>
      </c>
      <c r="G24" s="82" t="s">
        <v>131</v>
      </c>
      <c r="H24" s="83"/>
      <c r="I24" s="83"/>
      <c r="J24" s="76">
        <v>9.370000000000002E-7</v>
      </c>
      <c r="K24" s="77">
        <f t="shared" si="0"/>
        <v>6.005495603665391E-10</v>
      </c>
      <c r="L24" s="77">
        <f>J24/'סכום נכסי הקרן'!$C$42</f>
        <v>1.2310601602799034E-11</v>
      </c>
    </row>
    <row r="25" spans="2:12">
      <c r="B25" s="75" t="s">
        <v>2287</v>
      </c>
      <c r="C25" s="69">
        <v>30211000</v>
      </c>
      <c r="D25" s="69">
        <v>11</v>
      </c>
      <c r="E25" s="69" t="s">
        <v>255</v>
      </c>
      <c r="F25" s="69" t="s">
        <v>256</v>
      </c>
      <c r="G25" s="82" t="s">
        <v>130</v>
      </c>
      <c r="H25" s="83"/>
      <c r="I25" s="83"/>
      <c r="J25" s="76">
        <v>5.154000000000001E-6</v>
      </c>
      <c r="K25" s="77">
        <f t="shared" si="0"/>
        <v>3.3033430460289677E-9</v>
      </c>
      <c r="L25" s="77">
        <f>J25/'סכום נכסי הקרן'!$C$42</f>
        <v>6.7714877973133642E-11</v>
      </c>
    </row>
    <row r="26" spans="2:12">
      <c r="B26" s="75" t="s">
        <v>2287</v>
      </c>
      <c r="C26" s="69">
        <v>30311000</v>
      </c>
      <c r="D26" s="69">
        <v>11</v>
      </c>
      <c r="E26" s="69" t="s">
        <v>255</v>
      </c>
      <c r="F26" s="69" t="s">
        <v>256</v>
      </c>
      <c r="G26" s="82" t="s">
        <v>127</v>
      </c>
      <c r="H26" s="83"/>
      <c r="I26" s="83"/>
      <c r="J26" s="76">
        <v>11.312021368000002</v>
      </c>
      <c r="K26" s="77">
        <f t="shared" si="0"/>
        <v>7.2501915255168579E-3</v>
      </c>
      <c r="L26" s="77">
        <f>J26/'סכום נכסי הקרן'!$C$42</f>
        <v>1.4862090542561122E-4</v>
      </c>
    </row>
    <row r="27" spans="2:12">
      <c r="B27" s="75" t="s">
        <v>2288</v>
      </c>
      <c r="C27" s="69">
        <v>32012000</v>
      </c>
      <c r="D27" s="69">
        <v>12</v>
      </c>
      <c r="E27" s="69" t="s">
        <v>255</v>
      </c>
      <c r="F27" s="69" t="s">
        <v>256</v>
      </c>
      <c r="G27" s="82" t="s">
        <v>129</v>
      </c>
      <c r="H27" s="83"/>
      <c r="I27" s="83"/>
      <c r="J27" s="76">
        <v>0.35189544500000003</v>
      </c>
      <c r="K27" s="77">
        <f t="shared" si="0"/>
        <v>2.2553965292394624E-4</v>
      </c>
      <c r="L27" s="77">
        <f>J27/'סכום נכסי הקרן'!$C$42</f>
        <v>4.6233133716485365E-6</v>
      </c>
    </row>
    <row r="28" spans="2:12">
      <c r="B28" s="75" t="s">
        <v>2288</v>
      </c>
      <c r="C28" s="69">
        <v>30212000</v>
      </c>
      <c r="D28" s="69">
        <v>12</v>
      </c>
      <c r="E28" s="69" t="s">
        <v>255</v>
      </c>
      <c r="F28" s="69" t="s">
        <v>256</v>
      </c>
      <c r="G28" s="82" t="s">
        <v>130</v>
      </c>
      <c r="H28" s="83"/>
      <c r="I28" s="83"/>
      <c r="J28" s="76">
        <v>2.3650000000000002E-6</v>
      </c>
      <c r="K28" s="77">
        <f t="shared" si="0"/>
        <v>1.5157947815014567E-9</v>
      </c>
      <c r="L28" s="77">
        <f>J28/'סכום נכסי הקרן'!$C$42</f>
        <v>3.1072116105250489E-11</v>
      </c>
    </row>
    <row r="29" spans="2:12">
      <c r="B29" s="75" t="s">
        <v>2288</v>
      </c>
      <c r="C29" s="69">
        <v>30312000</v>
      </c>
      <c r="D29" s="69">
        <v>12</v>
      </c>
      <c r="E29" s="69" t="s">
        <v>255</v>
      </c>
      <c r="F29" s="69" t="s">
        <v>256</v>
      </c>
      <c r="G29" s="82" t="s">
        <v>127</v>
      </c>
      <c r="H29" s="83"/>
      <c r="I29" s="83"/>
      <c r="J29" s="76">
        <v>288.5032156960001</v>
      </c>
      <c r="K29" s="77">
        <f t="shared" si="0"/>
        <v>0.18490979653208711</v>
      </c>
      <c r="L29" s="77">
        <f>J29/'סכום נכסי הקרן'!$C$42</f>
        <v>3.790446264204753E-3</v>
      </c>
    </row>
    <row r="30" spans="2:12">
      <c r="B30" s="75" t="s">
        <v>2288</v>
      </c>
      <c r="C30" s="69">
        <v>31712000</v>
      </c>
      <c r="D30" s="69">
        <v>12</v>
      </c>
      <c r="E30" s="69" t="s">
        <v>255</v>
      </c>
      <c r="F30" s="69" t="s">
        <v>256</v>
      </c>
      <c r="G30" s="82" t="s">
        <v>136</v>
      </c>
      <c r="H30" s="83"/>
      <c r="I30" s="83"/>
      <c r="J30" s="76">
        <v>3.3840840000000012E-3</v>
      </c>
      <c r="K30" s="77">
        <f t="shared" si="0"/>
        <v>2.1689542779545781E-6</v>
      </c>
      <c r="L30" s="77">
        <f>J30/'סכום נכסי הקרן'!$C$42</f>
        <v>4.446116319573807E-8</v>
      </c>
    </row>
    <row r="31" spans="2:12">
      <c r="B31" s="75" t="s">
        <v>2288</v>
      </c>
      <c r="C31" s="69">
        <v>31112000</v>
      </c>
      <c r="D31" s="69">
        <v>12</v>
      </c>
      <c r="E31" s="69" t="s">
        <v>255</v>
      </c>
      <c r="F31" s="69" t="s">
        <v>256</v>
      </c>
      <c r="G31" s="82" t="s">
        <v>135</v>
      </c>
      <c r="H31" s="83"/>
      <c r="I31" s="83"/>
      <c r="J31" s="76">
        <v>7.9054500000000014E-4</v>
      </c>
      <c r="K31" s="77">
        <f t="shared" si="0"/>
        <v>5.0668244631799969E-7</v>
      </c>
      <c r="L31" s="77">
        <f>J31/'סכום נכסי הקרן'!$C$42</f>
        <v>1.0386429609482136E-8</v>
      </c>
    </row>
    <row r="32" spans="2:12">
      <c r="B32" s="75" t="s">
        <v>2289</v>
      </c>
      <c r="C32" s="69">
        <v>32610000</v>
      </c>
      <c r="D32" s="69">
        <v>10</v>
      </c>
      <c r="E32" s="69" t="s">
        <v>255</v>
      </c>
      <c r="F32" s="69" t="s">
        <v>256</v>
      </c>
      <c r="G32" s="82" t="s">
        <v>132</v>
      </c>
      <c r="H32" s="83"/>
      <c r="I32" s="83"/>
      <c r="J32" s="76">
        <v>1.4905770000000001E-3</v>
      </c>
      <c r="K32" s="77">
        <f t="shared" si="0"/>
        <v>9.5535257421822269E-7</v>
      </c>
      <c r="L32" s="77">
        <f>J32/'סכום נכסי הקרן'!$C$42</f>
        <v>1.9583670870112457E-8</v>
      </c>
    </row>
    <row r="33" spans="2:12">
      <c r="B33" s="75" t="s">
        <v>2289</v>
      </c>
      <c r="C33" s="69">
        <v>34510000</v>
      </c>
      <c r="D33" s="69">
        <v>10</v>
      </c>
      <c r="E33" s="69" t="s">
        <v>255</v>
      </c>
      <c r="F33" s="69" t="s">
        <v>256</v>
      </c>
      <c r="G33" s="82" t="s">
        <v>129</v>
      </c>
      <c r="H33" s="83"/>
      <c r="I33" s="83"/>
      <c r="J33" s="76">
        <v>0.50427645500000007</v>
      </c>
      <c r="K33" s="77">
        <f t="shared" si="0"/>
        <v>3.2320491286387071E-4</v>
      </c>
      <c r="L33" s="77">
        <f>J33/'סכום נכסי הקרן'!$C$42</f>
        <v>6.6253431538706661E-6</v>
      </c>
    </row>
    <row r="34" spans="2:12">
      <c r="B34" s="75" t="s">
        <v>2289</v>
      </c>
      <c r="C34" s="69">
        <v>30310000</v>
      </c>
      <c r="D34" s="69">
        <v>10</v>
      </c>
      <c r="E34" s="69" t="s">
        <v>255</v>
      </c>
      <c r="F34" s="69" t="s">
        <v>256</v>
      </c>
      <c r="G34" s="82" t="s">
        <v>127</v>
      </c>
      <c r="H34" s="83"/>
      <c r="I34" s="83"/>
      <c r="J34" s="76">
        <v>74.514470775000007</v>
      </c>
      <c r="K34" s="77">
        <f t="shared" si="0"/>
        <v>4.7758412662616406E-2</v>
      </c>
      <c r="L34" s="77">
        <f>J34/'סכום נכסי הקרן'!$C$42</f>
        <v>9.7899462471124515E-4</v>
      </c>
    </row>
    <row r="35" spans="2:12">
      <c r="B35" s="75" t="s">
        <v>2289</v>
      </c>
      <c r="C35" s="69">
        <v>33810000</v>
      </c>
      <c r="D35" s="69">
        <v>10</v>
      </c>
      <c r="E35" s="69" t="s">
        <v>255</v>
      </c>
      <c r="F35" s="69" t="s">
        <v>256</v>
      </c>
      <c r="G35" s="82" t="s">
        <v>130</v>
      </c>
      <c r="H35" s="83"/>
      <c r="I35" s="83"/>
      <c r="J35" s="76">
        <v>1.0646931000000002E-2</v>
      </c>
      <c r="K35" s="77">
        <f t="shared" si="0"/>
        <v>6.8239164688397832E-6</v>
      </c>
      <c r="L35" s="77">
        <f>J35/'סכום נכסי הקרן'!$C$42</f>
        <v>1.3988273834950984E-7</v>
      </c>
    </row>
    <row r="36" spans="2:12">
      <c r="B36" s="75" t="s">
        <v>2289</v>
      </c>
      <c r="C36" s="69">
        <v>31110000</v>
      </c>
      <c r="D36" s="69">
        <v>10</v>
      </c>
      <c r="E36" s="69" t="s">
        <v>255</v>
      </c>
      <c r="F36" s="69" t="s">
        <v>256</v>
      </c>
      <c r="G36" s="82" t="s">
        <v>135</v>
      </c>
      <c r="H36" s="83"/>
      <c r="I36" s="83"/>
      <c r="J36" s="76">
        <v>1.7501000000000004</v>
      </c>
      <c r="K36" s="77">
        <f t="shared" si="0"/>
        <v>1.1216881383110781E-3</v>
      </c>
      <c r="L36" s="77">
        <f>J36/'סכום נכסי הקרן'!$C$42</f>
        <v>2.299336591788537E-5</v>
      </c>
    </row>
    <row r="37" spans="2:12">
      <c r="B37" s="75" t="s">
        <v>2289</v>
      </c>
      <c r="C37" s="69">
        <v>34610000</v>
      </c>
      <c r="D37" s="69">
        <v>10</v>
      </c>
      <c r="E37" s="69" t="s">
        <v>255</v>
      </c>
      <c r="F37" s="69" t="s">
        <v>256</v>
      </c>
      <c r="G37" s="82" t="s">
        <v>131</v>
      </c>
      <c r="H37" s="83"/>
      <c r="I37" s="83"/>
      <c r="J37" s="76">
        <v>9.1954500000000002E-4</v>
      </c>
      <c r="K37" s="77">
        <f t="shared" si="0"/>
        <v>5.893621616726245E-7</v>
      </c>
      <c r="L37" s="77">
        <f>J37/'סכום נכסי הקרן'!$C$42</f>
        <v>1.2081272306132161E-8</v>
      </c>
    </row>
    <row r="38" spans="2:12">
      <c r="B38" s="75" t="s">
        <v>2289</v>
      </c>
      <c r="C38" s="69">
        <v>31710000</v>
      </c>
      <c r="D38" s="69">
        <v>10</v>
      </c>
      <c r="E38" s="69" t="s">
        <v>255</v>
      </c>
      <c r="F38" s="69" t="s">
        <v>256</v>
      </c>
      <c r="G38" s="82" t="s">
        <v>136</v>
      </c>
      <c r="H38" s="83"/>
      <c r="I38" s="83"/>
      <c r="J38" s="76">
        <v>0.33758866400000004</v>
      </c>
      <c r="K38" s="77">
        <f t="shared" si="0"/>
        <v>2.1637003601913263E-4</v>
      </c>
      <c r="L38" s="77">
        <f>J38/'סכום נכסי הקרן'!$C$42</f>
        <v>4.4353463693972081E-6</v>
      </c>
    </row>
    <row r="39" spans="2:12">
      <c r="B39" s="75" t="s">
        <v>2289</v>
      </c>
      <c r="C39" s="69">
        <v>30710000</v>
      </c>
      <c r="D39" s="69">
        <v>10</v>
      </c>
      <c r="E39" s="69" t="s">
        <v>255</v>
      </c>
      <c r="F39" s="69" t="s">
        <v>256</v>
      </c>
      <c r="G39" s="82" t="s">
        <v>1202</v>
      </c>
      <c r="H39" s="83"/>
      <c r="I39" s="83"/>
      <c r="J39" s="76">
        <v>1.6854815000000002E-2</v>
      </c>
      <c r="K39" s="77">
        <f t="shared" si="0"/>
        <v>1.0802723306626839E-5</v>
      </c>
      <c r="L39" s="77">
        <f>J39/'סכום נכסי הקרן'!$C$42</f>
        <v>2.214438767917622E-7</v>
      </c>
    </row>
    <row r="40" spans="2:12">
      <c r="B40" s="75" t="s">
        <v>2289</v>
      </c>
      <c r="C40" s="69">
        <v>30210000</v>
      </c>
      <c r="D40" s="69">
        <v>10</v>
      </c>
      <c r="E40" s="69" t="s">
        <v>255</v>
      </c>
      <c r="F40" s="69" t="s">
        <v>256</v>
      </c>
      <c r="G40" s="82" t="s">
        <v>130</v>
      </c>
      <c r="H40" s="83"/>
      <c r="I40" s="83"/>
      <c r="J40" s="76">
        <v>0.12392000000000002</v>
      </c>
      <c r="K40" s="77">
        <f t="shared" si="0"/>
        <v>7.9423800982520302E-5</v>
      </c>
      <c r="L40" s="77">
        <f>J40/'סכום נכסי הקרן'!$C$42</f>
        <v>1.6281000540222584E-6</v>
      </c>
    </row>
    <row r="41" spans="2:12">
      <c r="B41" s="75" t="s">
        <v>2289</v>
      </c>
      <c r="C41" s="69">
        <v>34710000</v>
      </c>
      <c r="D41" s="69">
        <v>10</v>
      </c>
      <c r="E41" s="69" t="s">
        <v>255</v>
      </c>
      <c r="F41" s="69" t="s">
        <v>256</v>
      </c>
      <c r="G41" s="82" t="s">
        <v>135</v>
      </c>
      <c r="H41" s="83"/>
      <c r="I41" s="83"/>
      <c r="J41" s="76">
        <v>3.3289960000000012E-3</v>
      </c>
      <c r="K41" s="77">
        <f t="shared" si="0"/>
        <v>2.1336468348580233E-6</v>
      </c>
      <c r="L41" s="77">
        <f>J41/'סכום נכסי הקרן'!$C$42</f>
        <v>4.3737399672691115E-8</v>
      </c>
    </row>
    <row r="42" spans="2:12">
      <c r="B42" s="75" t="s">
        <v>2289</v>
      </c>
      <c r="C42" s="69">
        <v>30910000</v>
      </c>
      <c r="D42" s="69">
        <v>10</v>
      </c>
      <c r="E42" s="69" t="s">
        <v>255</v>
      </c>
      <c r="F42" s="69" t="s">
        <v>256</v>
      </c>
      <c r="G42" s="82" t="s">
        <v>2284</v>
      </c>
      <c r="H42" s="83"/>
      <c r="I42" s="83"/>
      <c r="J42" s="76">
        <v>4.3943190000000016E-3</v>
      </c>
      <c r="K42" s="77">
        <f t="shared" si="0"/>
        <v>2.8164422023055818E-6</v>
      </c>
      <c r="L42" s="77">
        <f>J42/'סכום נכסי הקרן'!$C$42</f>
        <v>5.7733949332561639E-8</v>
      </c>
    </row>
    <row r="43" spans="2:12">
      <c r="B43" s="75" t="s">
        <v>2289</v>
      </c>
      <c r="C43" s="69">
        <v>34010000</v>
      </c>
      <c r="D43" s="69">
        <v>10</v>
      </c>
      <c r="E43" s="69" t="s">
        <v>255</v>
      </c>
      <c r="F43" s="69" t="s">
        <v>256</v>
      </c>
      <c r="G43" s="82" t="s">
        <v>127</v>
      </c>
      <c r="H43" s="83"/>
      <c r="I43" s="83"/>
      <c r="J43" s="76">
        <v>19.449438271000002</v>
      </c>
      <c r="K43" s="77">
        <f t="shared" si="0"/>
        <v>1.2465690077935101E-2</v>
      </c>
      <c r="L43" s="77">
        <f>J43/'סכום נכסי הקרן'!$C$42</f>
        <v>2.5553285587247965E-4</v>
      </c>
    </row>
    <row r="44" spans="2:12">
      <c r="B44" s="75" t="s">
        <v>2289</v>
      </c>
      <c r="C44" s="69">
        <v>30810000</v>
      </c>
      <c r="D44" s="69">
        <v>10</v>
      </c>
      <c r="E44" s="69" t="s">
        <v>255</v>
      </c>
      <c r="F44" s="69" t="s">
        <v>256</v>
      </c>
      <c r="G44" s="82" t="s">
        <v>133</v>
      </c>
      <c r="H44" s="83"/>
      <c r="I44" s="83"/>
      <c r="J44" s="76">
        <v>1.6798599999999999E-4</v>
      </c>
      <c r="K44" s="77">
        <f t="shared" si="0"/>
        <v>1.0766693537644975E-7</v>
      </c>
      <c r="L44" s="77">
        <f>J44/'סכום נכסי הקרן'!$C$42</f>
        <v>2.2070530638717162E-9</v>
      </c>
    </row>
    <row r="45" spans="2:12">
      <c r="B45" s="75" t="s">
        <v>2290</v>
      </c>
      <c r="C45" s="69">
        <v>31720000</v>
      </c>
      <c r="D45" s="69">
        <v>20</v>
      </c>
      <c r="E45" s="69" t="s">
        <v>255</v>
      </c>
      <c r="F45" s="69" t="s">
        <v>256</v>
      </c>
      <c r="G45" s="82" t="s">
        <v>136</v>
      </c>
      <c r="H45" s="83"/>
      <c r="I45" s="83"/>
      <c r="J45" s="76">
        <v>1.3790000000000003E-6</v>
      </c>
      <c r="K45" s="77">
        <f t="shared" si="0"/>
        <v>8.838397478606803E-10</v>
      </c>
      <c r="L45" s="77">
        <f>J45/'סכום נכסי הקרן'!$C$42</f>
        <v>1.811773704403401E-11</v>
      </c>
    </row>
    <row r="46" spans="2:12">
      <c r="B46" s="75" t="s">
        <v>2290</v>
      </c>
      <c r="C46" s="69">
        <v>34020000</v>
      </c>
      <c r="D46" s="69">
        <v>20</v>
      </c>
      <c r="E46" s="69" t="s">
        <v>255</v>
      </c>
      <c r="F46" s="69" t="s">
        <v>256</v>
      </c>
      <c r="G46" s="82" t="s">
        <v>127</v>
      </c>
      <c r="H46" s="83"/>
      <c r="I46" s="83"/>
      <c r="J46" s="76">
        <v>29.300478083000002</v>
      </c>
      <c r="K46" s="77">
        <f t="shared" si="0"/>
        <v>1.8779497578735392E-2</v>
      </c>
      <c r="L46" s="77">
        <f>J46/'סכום נכסי הקרן'!$C$42</f>
        <v>3.8495892470795915E-4</v>
      </c>
    </row>
    <row r="47" spans="2:12">
      <c r="B47" s="75" t="s">
        <v>2290</v>
      </c>
      <c r="C47" s="69">
        <v>30820000</v>
      </c>
      <c r="D47" s="69">
        <v>20</v>
      </c>
      <c r="E47" s="69" t="s">
        <v>255</v>
      </c>
      <c r="F47" s="69" t="s">
        <v>256</v>
      </c>
      <c r="G47" s="82" t="s">
        <v>133</v>
      </c>
      <c r="H47" s="83"/>
      <c r="I47" s="83"/>
      <c r="J47" s="76">
        <v>1.3000000000000001E-8</v>
      </c>
      <c r="K47" s="77">
        <f t="shared" si="0"/>
        <v>8.3320643380629756E-12</v>
      </c>
      <c r="L47" s="77">
        <f>J47/'סכום נכסי הקרן'!$C$42</f>
        <v>1.707981012127934E-13</v>
      </c>
    </row>
    <row r="48" spans="2:12">
      <c r="B48" s="75" t="s">
        <v>2290</v>
      </c>
      <c r="C48" s="69">
        <v>34520000</v>
      </c>
      <c r="D48" s="69">
        <v>20</v>
      </c>
      <c r="E48" s="69" t="s">
        <v>255</v>
      </c>
      <c r="F48" s="69" t="s">
        <v>256</v>
      </c>
      <c r="G48" s="82" t="s">
        <v>129</v>
      </c>
      <c r="H48" s="83"/>
      <c r="I48" s="83"/>
      <c r="J48" s="76">
        <v>1.2021374000000001E-2</v>
      </c>
      <c r="K48" s="77">
        <f t="shared" si="0"/>
        <v>7.7048355076859583E-6</v>
      </c>
      <c r="L48" s="77">
        <f>J48/'סכום נכסי הקרן'!$C$42</f>
        <v>1.57940604089911E-7</v>
      </c>
    </row>
    <row r="49" spans="2:12">
      <c r="B49" s="75" t="s">
        <v>2290</v>
      </c>
      <c r="C49" s="69">
        <v>31120000</v>
      </c>
      <c r="D49" s="69">
        <v>20</v>
      </c>
      <c r="E49" s="69" t="s">
        <v>255</v>
      </c>
      <c r="F49" s="69" t="s">
        <v>256</v>
      </c>
      <c r="G49" s="82" t="s">
        <v>135</v>
      </c>
      <c r="H49" s="83"/>
      <c r="I49" s="83"/>
      <c r="J49" s="76">
        <v>1.1541898000000002E-2</v>
      </c>
      <c r="K49" s="77">
        <f t="shared" si="0"/>
        <v>7.3975259014892604E-6</v>
      </c>
      <c r="L49" s="77">
        <f>J49/'סכום נכסי הקרן'!$C$42</f>
        <v>1.5164109713782598E-7</v>
      </c>
    </row>
    <row r="50" spans="2:12">
      <c r="B50" s="75" t="s">
        <v>2290</v>
      </c>
      <c r="C50" s="69">
        <v>31220000</v>
      </c>
      <c r="D50" s="69">
        <v>20</v>
      </c>
      <c r="E50" s="69" t="s">
        <v>255</v>
      </c>
      <c r="F50" s="69" t="s">
        <v>256</v>
      </c>
      <c r="G50" s="82" t="s">
        <v>131</v>
      </c>
      <c r="H50" s="83"/>
      <c r="I50" s="83"/>
      <c r="J50" s="76">
        <v>1.6704500000000002E-4</v>
      </c>
      <c r="K50" s="77">
        <f t="shared" si="0"/>
        <v>1.0706382210397921E-7</v>
      </c>
      <c r="L50" s="77">
        <f>J50/'סכום נכסי הקרן'!$C$42</f>
        <v>2.1946899090070059E-9</v>
      </c>
    </row>
    <row r="51" spans="2:12">
      <c r="B51" s="75" t="s">
        <v>2291</v>
      </c>
      <c r="C51" s="69">
        <v>30326000</v>
      </c>
      <c r="D51" s="69">
        <v>26</v>
      </c>
      <c r="E51" s="69" t="s">
        <v>255</v>
      </c>
      <c r="F51" s="69" t="s">
        <v>256</v>
      </c>
      <c r="G51" s="82" t="s">
        <v>127</v>
      </c>
      <c r="H51" s="83"/>
      <c r="I51" s="83"/>
      <c r="J51" s="76">
        <v>0.25933999999999996</v>
      </c>
      <c r="K51" s="77">
        <f t="shared" si="0"/>
        <v>1.6621827426409626E-4</v>
      </c>
      <c r="L51" s="77">
        <f>J51/'סכום נכסי הקרן'!$C$42</f>
        <v>3.4072907360404486E-6</v>
      </c>
    </row>
    <row r="52" spans="2:12">
      <c r="B52" s="75" t="s">
        <v>2291</v>
      </c>
      <c r="C52" s="69">
        <v>31726000</v>
      </c>
      <c r="D52" s="69">
        <v>26</v>
      </c>
      <c r="E52" s="69" t="s">
        <v>255</v>
      </c>
      <c r="F52" s="69" t="s">
        <v>256</v>
      </c>
      <c r="G52" s="82" t="s">
        <v>136</v>
      </c>
      <c r="H52" s="83"/>
      <c r="I52" s="83"/>
      <c r="J52" s="76">
        <v>5.0000000000000009E-5</v>
      </c>
      <c r="K52" s="77">
        <f t="shared" si="0"/>
        <v>3.2046401300242217E-8</v>
      </c>
      <c r="L52" s="77">
        <f>J52/'סכום נכסי הקרן'!$C$42</f>
        <v>6.5691577389535927E-10</v>
      </c>
    </row>
    <row r="53" spans="2:12">
      <c r="B53" s="75"/>
      <c r="C53" s="69"/>
      <c r="D53" s="69"/>
      <c r="E53" s="69"/>
      <c r="F53" s="69"/>
      <c r="G53" s="82"/>
      <c r="H53" s="83"/>
      <c r="I53" s="83"/>
      <c r="J53" s="76"/>
      <c r="K53" s="77"/>
      <c r="L53" s="77"/>
    </row>
    <row r="54" spans="2:12">
      <c r="B54" s="70" t="s">
        <v>189</v>
      </c>
      <c r="C54" s="71"/>
      <c r="D54" s="71"/>
      <c r="E54" s="71"/>
      <c r="F54" s="71"/>
      <c r="G54" s="71"/>
      <c r="H54" s="71"/>
      <c r="I54" s="71"/>
      <c r="J54" s="79">
        <f>J55</f>
        <v>18.692437367000004</v>
      </c>
      <c r="K54" s="80">
        <f t="shared" si="0"/>
        <v>1.1980506982850499E-2</v>
      </c>
      <c r="L54" s="80">
        <f>J54/'סכום נכסי הקרן'!$C$42</f>
        <v>2.4558713917866677E-4</v>
      </c>
    </row>
    <row r="55" spans="2:12">
      <c r="B55" s="117" t="s">
        <v>41</v>
      </c>
      <c r="C55" s="71"/>
      <c r="D55" s="71"/>
      <c r="E55" s="71"/>
      <c r="F55" s="71"/>
      <c r="G55" s="71"/>
      <c r="H55" s="71"/>
      <c r="I55" s="71"/>
      <c r="J55" s="79">
        <f>SUM(J56:J58)</f>
        <v>18.692437367000004</v>
      </c>
      <c r="K55" s="80">
        <f t="shared" si="0"/>
        <v>1.1980506982850499E-2</v>
      </c>
      <c r="L55" s="80">
        <f>J55/'סכום נכסי הקרן'!$C$42</f>
        <v>2.4558713917866677E-4</v>
      </c>
    </row>
    <row r="56" spans="2:12">
      <c r="B56" s="75" t="s">
        <v>2292</v>
      </c>
      <c r="C56" s="69">
        <v>31785000</v>
      </c>
      <c r="D56" s="69">
        <v>85</v>
      </c>
      <c r="E56" s="69" t="s">
        <v>2293</v>
      </c>
      <c r="F56" s="69" t="s">
        <v>2294</v>
      </c>
      <c r="G56" s="82" t="s">
        <v>136</v>
      </c>
      <c r="H56" s="83"/>
      <c r="I56" s="83"/>
      <c r="J56" s="76">
        <v>0.73530334800000019</v>
      </c>
      <c r="K56" s="77">
        <f t="shared" ref="K56:K58" si="1">IFERROR(J56/$J$10,0)</f>
        <v>4.7127652334839312E-4</v>
      </c>
      <c r="L56" s="77">
        <f>J56/'סכום נכסי הקרן'!$C$42</f>
        <v>9.6606473579853755E-6</v>
      </c>
    </row>
    <row r="57" spans="2:12">
      <c r="B57" s="75" t="s">
        <v>2292</v>
      </c>
      <c r="C57" s="69">
        <v>32085000</v>
      </c>
      <c r="D57" s="69">
        <v>85</v>
      </c>
      <c r="E57" s="69" t="s">
        <v>2293</v>
      </c>
      <c r="F57" s="69" t="s">
        <v>2294</v>
      </c>
      <c r="G57" s="82" t="s">
        <v>129</v>
      </c>
      <c r="H57" s="83"/>
      <c r="I57" s="83"/>
      <c r="J57" s="76">
        <v>2.6960132970000004</v>
      </c>
      <c r="K57" s="77">
        <f t="shared" si="1"/>
        <v>1.727950480529022E-3</v>
      </c>
      <c r="L57" s="77">
        <f>J57/'סכום נכסי הקרן'!$C$42</f>
        <v>3.5421073228618683E-5</v>
      </c>
    </row>
    <row r="58" spans="2:12">
      <c r="B58" s="75" t="s">
        <v>2292</v>
      </c>
      <c r="C58" s="69">
        <v>30385000</v>
      </c>
      <c r="D58" s="69">
        <v>85</v>
      </c>
      <c r="E58" s="69" t="s">
        <v>2293</v>
      </c>
      <c r="F58" s="69" t="s">
        <v>2294</v>
      </c>
      <c r="G58" s="82" t="s">
        <v>127</v>
      </c>
      <c r="H58" s="83"/>
      <c r="I58" s="83"/>
      <c r="J58" s="76">
        <v>15.261120722000003</v>
      </c>
      <c r="K58" s="77">
        <f t="shared" si="1"/>
        <v>9.7812799789730853E-3</v>
      </c>
      <c r="L58" s="77">
        <f>J58/'סכום נכסי הקרן'!$C$42</f>
        <v>2.005054185920627E-4</v>
      </c>
    </row>
    <row r="59" spans="2:12">
      <c r="B59" s="118"/>
      <c r="C59" s="118"/>
      <c r="D59" s="119"/>
      <c r="E59" s="119"/>
      <c r="F59" s="119"/>
      <c r="G59" s="119"/>
      <c r="H59" s="119"/>
      <c r="I59" s="119"/>
      <c r="J59" s="119"/>
      <c r="K59" s="119"/>
      <c r="L59" s="119"/>
    </row>
    <row r="60" spans="2:12">
      <c r="B60" s="120" t="s">
        <v>211</v>
      </c>
      <c r="C60" s="118"/>
      <c r="D60" s="119"/>
      <c r="E60" s="119"/>
      <c r="F60" s="119"/>
      <c r="G60" s="119"/>
      <c r="H60" s="119"/>
      <c r="I60" s="119"/>
      <c r="J60" s="119"/>
      <c r="K60" s="119"/>
      <c r="L60" s="119"/>
    </row>
    <row r="61" spans="2:12">
      <c r="B61" s="121"/>
      <c r="C61" s="118"/>
      <c r="D61" s="119"/>
      <c r="E61" s="119"/>
      <c r="F61" s="119"/>
      <c r="G61" s="119"/>
      <c r="H61" s="119"/>
      <c r="I61" s="119"/>
      <c r="J61" s="119"/>
      <c r="K61" s="119"/>
      <c r="L61" s="119"/>
    </row>
    <row r="62" spans="2:12">
      <c r="B62" s="118"/>
      <c r="C62" s="118"/>
      <c r="D62" s="119"/>
      <c r="E62" s="119"/>
      <c r="F62" s="119"/>
      <c r="G62" s="119"/>
      <c r="H62" s="119"/>
      <c r="I62" s="119"/>
      <c r="J62" s="119"/>
      <c r="K62" s="119"/>
      <c r="L62" s="119"/>
    </row>
    <row r="63" spans="2:12">
      <c r="B63" s="118"/>
      <c r="C63" s="118"/>
      <c r="D63" s="119"/>
      <c r="E63" s="119"/>
      <c r="F63" s="119"/>
      <c r="G63" s="119"/>
      <c r="H63" s="119"/>
      <c r="I63" s="119"/>
      <c r="J63" s="119"/>
      <c r="K63" s="119"/>
      <c r="L63" s="119"/>
    </row>
    <row r="64" spans="2:12">
      <c r="B64" s="118"/>
      <c r="C64" s="118"/>
      <c r="D64" s="119"/>
      <c r="E64" s="119"/>
      <c r="F64" s="119"/>
      <c r="G64" s="119"/>
      <c r="H64" s="119"/>
      <c r="I64" s="119"/>
      <c r="J64" s="119"/>
      <c r="K64" s="119"/>
      <c r="L64" s="119"/>
    </row>
    <row r="65" spans="2:12">
      <c r="B65" s="118"/>
      <c r="C65" s="118"/>
      <c r="D65" s="119"/>
      <c r="E65" s="119"/>
      <c r="F65" s="119"/>
      <c r="G65" s="119"/>
      <c r="H65" s="119"/>
      <c r="I65" s="119"/>
      <c r="J65" s="119"/>
      <c r="K65" s="119"/>
      <c r="L65" s="119"/>
    </row>
    <row r="66" spans="2:12">
      <c r="B66" s="118"/>
      <c r="C66" s="118"/>
      <c r="D66" s="119"/>
      <c r="E66" s="119"/>
      <c r="F66" s="119"/>
      <c r="G66" s="119"/>
      <c r="H66" s="119"/>
      <c r="I66" s="119"/>
      <c r="J66" s="119"/>
      <c r="K66" s="119"/>
      <c r="L66" s="119"/>
    </row>
    <row r="67" spans="2:12">
      <c r="B67" s="118"/>
      <c r="C67" s="118"/>
      <c r="D67" s="119"/>
      <c r="E67" s="119"/>
      <c r="F67" s="119"/>
      <c r="G67" s="119"/>
      <c r="H67" s="119"/>
      <c r="I67" s="119"/>
      <c r="J67" s="119"/>
      <c r="K67" s="119"/>
      <c r="L67" s="119"/>
    </row>
    <row r="68" spans="2:12">
      <c r="B68" s="118"/>
      <c r="C68" s="118"/>
      <c r="D68" s="119"/>
      <c r="E68" s="119"/>
      <c r="F68" s="119"/>
      <c r="G68" s="119"/>
      <c r="H68" s="119"/>
      <c r="I68" s="119"/>
      <c r="J68" s="119"/>
      <c r="K68" s="119"/>
      <c r="L68" s="119"/>
    </row>
    <row r="69" spans="2:12">
      <c r="B69" s="118"/>
      <c r="C69" s="118"/>
      <c r="D69" s="119"/>
      <c r="E69" s="119"/>
      <c r="F69" s="119"/>
      <c r="G69" s="119"/>
      <c r="H69" s="119"/>
      <c r="I69" s="119"/>
      <c r="J69" s="119"/>
      <c r="K69" s="119"/>
      <c r="L69" s="119"/>
    </row>
    <row r="70" spans="2:12">
      <c r="B70" s="118"/>
      <c r="C70" s="118"/>
      <c r="D70" s="119"/>
      <c r="E70" s="119"/>
      <c r="F70" s="119"/>
      <c r="G70" s="119"/>
      <c r="H70" s="119"/>
      <c r="I70" s="119"/>
      <c r="J70" s="119"/>
      <c r="K70" s="119"/>
      <c r="L70" s="119"/>
    </row>
    <row r="71" spans="2:12">
      <c r="B71" s="118"/>
      <c r="C71" s="118"/>
      <c r="D71" s="119"/>
      <c r="E71" s="119"/>
      <c r="F71" s="119"/>
      <c r="G71" s="119"/>
      <c r="H71" s="119"/>
      <c r="I71" s="119"/>
      <c r="J71" s="119"/>
      <c r="K71" s="119"/>
      <c r="L71" s="119"/>
    </row>
    <row r="72" spans="2:12">
      <c r="B72" s="118"/>
      <c r="C72" s="118"/>
      <c r="D72" s="119"/>
      <c r="E72" s="119"/>
      <c r="F72" s="119"/>
      <c r="G72" s="119"/>
      <c r="H72" s="119"/>
      <c r="I72" s="119"/>
      <c r="J72" s="119"/>
      <c r="K72" s="119"/>
      <c r="L72" s="119"/>
    </row>
    <row r="73" spans="2:12">
      <c r="B73" s="118"/>
      <c r="C73" s="118"/>
      <c r="D73" s="119"/>
      <c r="E73" s="119"/>
      <c r="F73" s="119"/>
      <c r="G73" s="119"/>
      <c r="H73" s="119"/>
      <c r="I73" s="119"/>
      <c r="J73" s="119"/>
      <c r="K73" s="119"/>
      <c r="L73" s="119"/>
    </row>
    <row r="74" spans="2:12">
      <c r="B74" s="118"/>
      <c r="C74" s="118"/>
      <c r="D74" s="119"/>
      <c r="E74" s="119"/>
      <c r="F74" s="119"/>
      <c r="G74" s="119"/>
      <c r="H74" s="119"/>
      <c r="I74" s="119"/>
      <c r="J74" s="119"/>
      <c r="K74" s="119"/>
      <c r="L74" s="119"/>
    </row>
    <row r="75" spans="2:12">
      <c r="B75" s="118"/>
      <c r="C75" s="118"/>
      <c r="D75" s="119"/>
      <c r="E75" s="119"/>
      <c r="F75" s="119"/>
      <c r="G75" s="119"/>
      <c r="H75" s="119"/>
      <c r="I75" s="119"/>
      <c r="J75" s="119"/>
      <c r="K75" s="119"/>
      <c r="L75" s="119"/>
    </row>
    <row r="76" spans="2:12">
      <c r="B76" s="118"/>
      <c r="C76" s="118"/>
      <c r="D76" s="119"/>
      <c r="E76" s="119"/>
      <c r="F76" s="119"/>
      <c r="G76" s="119"/>
      <c r="H76" s="119"/>
      <c r="I76" s="119"/>
      <c r="J76" s="119"/>
      <c r="K76" s="119"/>
      <c r="L76" s="119"/>
    </row>
    <row r="77" spans="2:12">
      <c r="B77" s="118"/>
      <c r="C77" s="118"/>
      <c r="D77" s="119"/>
      <c r="E77" s="119"/>
      <c r="F77" s="119"/>
      <c r="G77" s="119"/>
      <c r="H77" s="119"/>
      <c r="I77" s="119"/>
      <c r="J77" s="119"/>
      <c r="K77" s="119"/>
      <c r="L77" s="119"/>
    </row>
    <row r="78" spans="2:12">
      <c r="B78" s="118"/>
      <c r="C78" s="118"/>
      <c r="D78" s="119"/>
      <c r="E78" s="119"/>
      <c r="F78" s="119"/>
      <c r="G78" s="119"/>
      <c r="H78" s="119"/>
      <c r="I78" s="119"/>
      <c r="J78" s="119"/>
      <c r="K78" s="119"/>
      <c r="L78" s="119"/>
    </row>
    <row r="79" spans="2:12">
      <c r="B79" s="118"/>
      <c r="C79" s="118"/>
      <c r="D79" s="119"/>
      <c r="E79" s="119"/>
      <c r="F79" s="119"/>
      <c r="G79" s="119"/>
      <c r="H79" s="119"/>
      <c r="I79" s="119"/>
      <c r="J79" s="119"/>
      <c r="K79" s="119"/>
      <c r="L79" s="119"/>
    </row>
    <row r="80" spans="2:12">
      <c r="B80" s="118"/>
      <c r="C80" s="118"/>
      <c r="D80" s="119"/>
      <c r="E80" s="119"/>
      <c r="F80" s="119"/>
      <c r="G80" s="119"/>
      <c r="H80" s="119"/>
      <c r="I80" s="119"/>
      <c r="J80" s="119"/>
      <c r="K80" s="119"/>
      <c r="L80" s="119"/>
    </row>
    <row r="81" spans="2:12">
      <c r="B81" s="118"/>
      <c r="C81" s="118"/>
      <c r="D81" s="119"/>
      <c r="E81" s="119"/>
      <c r="F81" s="119"/>
      <c r="G81" s="119"/>
      <c r="H81" s="119"/>
      <c r="I81" s="119"/>
      <c r="J81" s="119"/>
      <c r="K81" s="119"/>
      <c r="L81" s="119"/>
    </row>
    <row r="82" spans="2:12">
      <c r="B82" s="118"/>
      <c r="C82" s="118"/>
      <c r="D82" s="119"/>
      <c r="E82" s="119"/>
      <c r="F82" s="119"/>
      <c r="G82" s="119"/>
      <c r="H82" s="119"/>
      <c r="I82" s="119"/>
      <c r="J82" s="119"/>
      <c r="K82" s="119"/>
      <c r="L82" s="119"/>
    </row>
    <row r="83" spans="2:12">
      <c r="B83" s="118"/>
      <c r="C83" s="118"/>
      <c r="D83" s="119"/>
      <c r="E83" s="119"/>
      <c r="F83" s="119"/>
      <c r="G83" s="119"/>
      <c r="H83" s="119"/>
      <c r="I83" s="119"/>
      <c r="J83" s="119"/>
      <c r="K83" s="119"/>
      <c r="L83" s="119"/>
    </row>
    <row r="84" spans="2:12">
      <c r="B84" s="118"/>
      <c r="C84" s="118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2:12">
      <c r="B85" s="118"/>
      <c r="C85" s="118"/>
      <c r="D85" s="119"/>
      <c r="E85" s="119"/>
      <c r="F85" s="119"/>
      <c r="G85" s="119"/>
      <c r="H85" s="119"/>
      <c r="I85" s="119"/>
      <c r="J85" s="119"/>
      <c r="K85" s="119"/>
      <c r="L85" s="119"/>
    </row>
    <row r="86" spans="2:12">
      <c r="B86" s="118"/>
      <c r="C86" s="118"/>
      <c r="D86" s="119"/>
      <c r="E86" s="119"/>
      <c r="F86" s="119"/>
      <c r="G86" s="119"/>
      <c r="H86" s="119"/>
      <c r="I86" s="119"/>
      <c r="J86" s="119"/>
      <c r="K86" s="119"/>
      <c r="L86" s="119"/>
    </row>
    <row r="87" spans="2:12">
      <c r="B87" s="118"/>
      <c r="C87" s="118"/>
      <c r="D87" s="119"/>
      <c r="E87" s="119"/>
      <c r="F87" s="119"/>
      <c r="G87" s="119"/>
      <c r="H87" s="119"/>
      <c r="I87" s="119"/>
      <c r="J87" s="119"/>
      <c r="K87" s="119"/>
      <c r="L87" s="119"/>
    </row>
    <row r="88" spans="2:12">
      <c r="B88" s="118"/>
      <c r="C88" s="118"/>
      <c r="D88" s="119"/>
      <c r="E88" s="119"/>
      <c r="F88" s="119"/>
      <c r="G88" s="119"/>
      <c r="H88" s="119"/>
      <c r="I88" s="119"/>
      <c r="J88" s="119"/>
      <c r="K88" s="119"/>
      <c r="L88" s="119"/>
    </row>
    <row r="89" spans="2:12">
      <c r="B89" s="118"/>
      <c r="C89" s="118"/>
      <c r="D89" s="119"/>
      <c r="E89" s="119"/>
      <c r="F89" s="119"/>
      <c r="G89" s="119"/>
      <c r="H89" s="119"/>
      <c r="I89" s="119"/>
      <c r="J89" s="119"/>
      <c r="K89" s="119"/>
      <c r="L89" s="119"/>
    </row>
    <row r="90" spans="2:12">
      <c r="B90" s="118"/>
      <c r="C90" s="118"/>
      <c r="D90" s="119"/>
      <c r="E90" s="119"/>
      <c r="F90" s="119"/>
      <c r="G90" s="119"/>
      <c r="H90" s="119"/>
      <c r="I90" s="119"/>
      <c r="J90" s="119"/>
      <c r="K90" s="119"/>
      <c r="L90" s="119"/>
    </row>
    <row r="91" spans="2:12">
      <c r="B91" s="118"/>
      <c r="C91" s="118"/>
      <c r="D91" s="119"/>
      <c r="E91" s="119"/>
      <c r="F91" s="119"/>
      <c r="G91" s="119"/>
      <c r="H91" s="119"/>
      <c r="I91" s="119"/>
      <c r="J91" s="119"/>
      <c r="K91" s="119"/>
      <c r="L91" s="119"/>
    </row>
    <row r="92" spans="2:12">
      <c r="B92" s="118"/>
      <c r="C92" s="118"/>
      <c r="D92" s="119"/>
      <c r="E92" s="119"/>
      <c r="F92" s="119"/>
      <c r="G92" s="119"/>
      <c r="H92" s="119"/>
      <c r="I92" s="119"/>
      <c r="J92" s="119"/>
      <c r="K92" s="119"/>
      <c r="L92" s="119"/>
    </row>
    <row r="93" spans="2:12">
      <c r="B93" s="118"/>
      <c r="C93" s="118"/>
      <c r="D93" s="119"/>
      <c r="E93" s="119"/>
      <c r="F93" s="119"/>
      <c r="G93" s="119"/>
      <c r="H93" s="119"/>
      <c r="I93" s="119"/>
      <c r="J93" s="119"/>
      <c r="K93" s="119"/>
      <c r="L93" s="119"/>
    </row>
    <row r="94" spans="2:12">
      <c r="B94" s="118"/>
      <c r="C94" s="118"/>
      <c r="D94" s="119"/>
      <c r="E94" s="119"/>
      <c r="F94" s="119"/>
      <c r="G94" s="119"/>
      <c r="H94" s="119"/>
      <c r="I94" s="119"/>
      <c r="J94" s="119"/>
      <c r="K94" s="119"/>
      <c r="L94" s="119"/>
    </row>
    <row r="95" spans="2:12">
      <c r="B95" s="118"/>
      <c r="C95" s="118"/>
      <c r="D95" s="119"/>
      <c r="E95" s="119"/>
      <c r="F95" s="119"/>
      <c r="G95" s="119"/>
      <c r="H95" s="119"/>
      <c r="I95" s="119"/>
      <c r="J95" s="119"/>
      <c r="K95" s="119"/>
      <c r="L95" s="119"/>
    </row>
    <row r="96" spans="2:12">
      <c r="B96" s="118"/>
      <c r="C96" s="118"/>
      <c r="D96" s="119"/>
      <c r="E96" s="119"/>
      <c r="F96" s="119"/>
      <c r="G96" s="119"/>
      <c r="H96" s="119"/>
      <c r="I96" s="119"/>
      <c r="J96" s="119"/>
      <c r="K96" s="119"/>
      <c r="L96" s="119"/>
    </row>
    <row r="97" spans="2:12">
      <c r="B97" s="118"/>
      <c r="C97" s="118"/>
      <c r="D97" s="119"/>
      <c r="E97" s="119"/>
      <c r="F97" s="119"/>
      <c r="G97" s="119"/>
      <c r="H97" s="119"/>
      <c r="I97" s="119"/>
      <c r="J97" s="119"/>
      <c r="K97" s="119"/>
      <c r="L97" s="119"/>
    </row>
    <row r="98" spans="2:12">
      <c r="B98" s="118"/>
      <c r="C98" s="118"/>
      <c r="D98" s="119"/>
      <c r="E98" s="119"/>
      <c r="F98" s="119"/>
      <c r="G98" s="119"/>
      <c r="H98" s="119"/>
      <c r="I98" s="119"/>
      <c r="J98" s="119"/>
      <c r="K98" s="119"/>
      <c r="L98" s="119"/>
    </row>
    <row r="99" spans="2:12">
      <c r="B99" s="118"/>
      <c r="C99" s="118"/>
      <c r="D99" s="119"/>
      <c r="E99" s="119"/>
      <c r="F99" s="119"/>
      <c r="G99" s="119"/>
      <c r="H99" s="119"/>
      <c r="I99" s="119"/>
      <c r="J99" s="119"/>
      <c r="K99" s="119"/>
      <c r="L99" s="119"/>
    </row>
    <row r="100" spans="2:12">
      <c r="B100" s="118"/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</row>
    <row r="101" spans="2:12">
      <c r="B101" s="118"/>
      <c r="C101" s="118"/>
      <c r="D101" s="119"/>
      <c r="E101" s="119"/>
      <c r="F101" s="119"/>
      <c r="G101" s="119"/>
      <c r="H101" s="119"/>
      <c r="I101" s="119"/>
      <c r="J101" s="119"/>
      <c r="K101" s="119"/>
      <c r="L101" s="119"/>
    </row>
    <row r="102" spans="2:12">
      <c r="B102" s="118"/>
      <c r="C102" s="118"/>
      <c r="D102" s="119"/>
      <c r="E102" s="119"/>
      <c r="F102" s="119"/>
      <c r="G102" s="119"/>
      <c r="H102" s="119"/>
      <c r="I102" s="119"/>
      <c r="J102" s="119"/>
      <c r="K102" s="119"/>
      <c r="L102" s="119"/>
    </row>
    <row r="103" spans="2:12">
      <c r="B103" s="118"/>
      <c r="C103" s="118"/>
      <c r="D103" s="119"/>
      <c r="E103" s="119"/>
      <c r="F103" s="119"/>
      <c r="G103" s="119"/>
      <c r="H103" s="119"/>
      <c r="I103" s="119"/>
      <c r="J103" s="119"/>
      <c r="K103" s="119"/>
      <c r="L103" s="119"/>
    </row>
    <row r="104" spans="2:12">
      <c r="B104" s="118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</row>
    <row r="105" spans="2:12">
      <c r="B105" s="118"/>
      <c r="C105" s="118"/>
      <c r="D105" s="119"/>
      <c r="E105" s="119"/>
      <c r="F105" s="119"/>
      <c r="G105" s="119"/>
      <c r="H105" s="119"/>
      <c r="I105" s="119"/>
      <c r="J105" s="119"/>
      <c r="K105" s="119"/>
      <c r="L105" s="119"/>
    </row>
    <row r="106" spans="2:12">
      <c r="B106" s="118"/>
      <c r="C106" s="118"/>
      <c r="D106" s="119"/>
      <c r="E106" s="119"/>
      <c r="F106" s="119"/>
      <c r="G106" s="119"/>
      <c r="H106" s="119"/>
      <c r="I106" s="119"/>
      <c r="J106" s="119"/>
      <c r="K106" s="119"/>
      <c r="L106" s="119"/>
    </row>
    <row r="107" spans="2:12">
      <c r="B107" s="118"/>
      <c r="C107" s="118"/>
      <c r="D107" s="119"/>
      <c r="E107" s="119"/>
      <c r="F107" s="119"/>
      <c r="G107" s="119"/>
      <c r="H107" s="119"/>
      <c r="I107" s="119"/>
      <c r="J107" s="119"/>
      <c r="K107" s="119"/>
      <c r="L107" s="119"/>
    </row>
    <row r="108" spans="2:12">
      <c r="B108" s="118"/>
      <c r="C108" s="118"/>
      <c r="D108" s="119"/>
      <c r="E108" s="119"/>
      <c r="F108" s="119"/>
      <c r="G108" s="119"/>
      <c r="H108" s="119"/>
      <c r="I108" s="119"/>
      <c r="J108" s="119"/>
      <c r="K108" s="119"/>
      <c r="L108" s="119"/>
    </row>
    <row r="109" spans="2:12">
      <c r="B109" s="118"/>
      <c r="C109" s="118"/>
      <c r="D109" s="119"/>
      <c r="E109" s="119"/>
      <c r="F109" s="119"/>
      <c r="G109" s="119"/>
      <c r="H109" s="119"/>
      <c r="I109" s="119"/>
      <c r="J109" s="119"/>
      <c r="K109" s="119"/>
      <c r="L109" s="119"/>
    </row>
    <row r="110" spans="2:12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</row>
    <row r="111" spans="2:12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</row>
    <row r="112" spans="2:12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</row>
    <row r="113" spans="2:12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</row>
    <row r="114" spans="2:12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</row>
    <row r="115" spans="2:12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</row>
    <row r="116" spans="2:12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</row>
    <row r="117" spans="2:12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</row>
    <row r="118" spans="2:12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</row>
    <row r="119" spans="2:12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</row>
    <row r="120" spans="2:12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</row>
    <row r="121" spans="2:12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8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8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8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8"/>
      <c r="C410" s="118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8"/>
      <c r="C411" s="118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8"/>
      <c r="C412" s="118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8"/>
      <c r="C413" s="118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8"/>
      <c r="C414" s="118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8"/>
      <c r="C415" s="118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8"/>
      <c r="C416" s="118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8"/>
      <c r="C417" s="118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8"/>
      <c r="C418" s="118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8"/>
      <c r="C419" s="118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8"/>
      <c r="C420" s="118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8"/>
      <c r="C421" s="118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8"/>
      <c r="C422" s="118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8"/>
      <c r="C423" s="118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8"/>
      <c r="C424" s="118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8"/>
      <c r="C425" s="118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8"/>
      <c r="C426" s="118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8"/>
      <c r="C427" s="118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8"/>
      <c r="C428" s="118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8"/>
      <c r="C429" s="118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8"/>
      <c r="C430" s="118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8"/>
      <c r="C431" s="118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B432" s="118"/>
      <c r="C432" s="118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2:12">
      <c r="B433" s="118"/>
      <c r="C433" s="118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2:12">
      <c r="B434" s="118"/>
      <c r="C434" s="118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2:12">
      <c r="B435" s="118"/>
      <c r="C435" s="118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2:12">
      <c r="B436" s="118"/>
      <c r="C436" s="118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2:12">
      <c r="B437" s="118"/>
      <c r="C437" s="118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2:12">
      <c r="B438" s="118"/>
      <c r="C438" s="118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2:12">
      <c r="B439" s="118"/>
      <c r="C439" s="118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2:12">
      <c r="B440" s="118"/>
      <c r="C440" s="118"/>
      <c r="D440" s="119"/>
      <c r="E440" s="119"/>
      <c r="F440" s="119"/>
      <c r="G440" s="119"/>
      <c r="H440" s="119"/>
      <c r="I440" s="119"/>
      <c r="J440" s="119"/>
      <c r="K440" s="119"/>
      <c r="L440" s="119"/>
    </row>
    <row r="441" spans="2:12">
      <c r="B441" s="118"/>
      <c r="C441" s="118"/>
      <c r="D441" s="119"/>
      <c r="E441" s="119"/>
      <c r="F441" s="119"/>
      <c r="G441" s="119"/>
      <c r="H441" s="119"/>
      <c r="I441" s="119"/>
      <c r="J441" s="119"/>
      <c r="K441" s="119"/>
      <c r="L441" s="119"/>
    </row>
    <row r="442" spans="2:12">
      <c r="B442" s="118"/>
      <c r="C442" s="118"/>
      <c r="D442" s="119"/>
      <c r="E442" s="119"/>
      <c r="F442" s="119"/>
      <c r="G442" s="119"/>
      <c r="H442" s="119"/>
      <c r="I442" s="119"/>
      <c r="J442" s="119"/>
      <c r="K442" s="119"/>
      <c r="L442" s="119"/>
    </row>
    <row r="443" spans="2:12">
      <c r="B443" s="118"/>
      <c r="C443" s="118"/>
      <c r="D443" s="119"/>
      <c r="E443" s="119"/>
      <c r="F443" s="119"/>
      <c r="G443" s="119"/>
      <c r="H443" s="119"/>
      <c r="I443" s="119"/>
      <c r="J443" s="119"/>
      <c r="K443" s="119"/>
      <c r="L443" s="119"/>
    </row>
    <row r="444" spans="2:12">
      <c r="B444" s="118"/>
      <c r="C444" s="118"/>
      <c r="D444" s="119"/>
      <c r="E444" s="119"/>
      <c r="F444" s="119"/>
      <c r="G444" s="119"/>
      <c r="H444" s="119"/>
      <c r="I444" s="119"/>
      <c r="J444" s="119"/>
      <c r="K444" s="119"/>
      <c r="L444" s="119"/>
    </row>
    <row r="445" spans="2:12">
      <c r="B445" s="118"/>
      <c r="C445" s="118"/>
      <c r="D445" s="119"/>
      <c r="E445" s="119"/>
      <c r="F445" s="119"/>
      <c r="G445" s="119"/>
      <c r="H445" s="119"/>
      <c r="I445" s="119"/>
      <c r="J445" s="119"/>
      <c r="K445" s="119"/>
      <c r="L445" s="119"/>
    </row>
    <row r="446" spans="2:12">
      <c r="B446" s="118"/>
      <c r="C446" s="118"/>
      <c r="D446" s="119"/>
      <c r="E446" s="119"/>
      <c r="F446" s="119"/>
      <c r="G446" s="119"/>
      <c r="H446" s="119"/>
      <c r="I446" s="119"/>
      <c r="J446" s="119"/>
      <c r="K446" s="119"/>
      <c r="L446" s="119"/>
    </row>
    <row r="447" spans="2:12">
      <c r="B447" s="118"/>
      <c r="C447" s="118"/>
      <c r="D447" s="119"/>
      <c r="E447" s="119"/>
      <c r="F447" s="119"/>
      <c r="G447" s="119"/>
      <c r="H447" s="119"/>
      <c r="I447" s="119"/>
      <c r="J447" s="119"/>
      <c r="K447" s="119"/>
      <c r="L447" s="119"/>
    </row>
    <row r="448" spans="2:12">
      <c r="B448" s="118"/>
      <c r="C448" s="118"/>
      <c r="D448" s="119"/>
      <c r="E448" s="119"/>
      <c r="F448" s="119"/>
      <c r="G448" s="119"/>
      <c r="H448" s="119"/>
      <c r="I448" s="119"/>
      <c r="J448" s="119"/>
      <c r="K448" s="119"/>
      <c r="L448" s="119"/>
    </row>
    <row r="449" spans="2:12">
      <c r="B449" s="118"/>
      <c r="C449" s="118"/>
      <c r="D449" s="119"/>
      <c r="E449" s="119"/>
      <c r="F449" s="119"/>
      <c r="G449" s="119"/>
      <c r="H449" s="119"/>
      <c r="I449" s="119"/>
      <c r="J449" s="119"/>
      <c r="K449" s="119"/>
      <c r="L449" s="119"/>
    </row>
    <row r="450" spans="2:12">
      <c r="B450" s="118"/>
      <c r="C450" s="118"/>
      <c r="D450" s="119"/>
      <c r="E450" s="119"/>
      <c r="F450" s="119"/>
      <c r="G450" s="119"/>
      <c r="H450" s="119"/>
      <c r="I450" s="119"/>
      <c r="J450" s="119"/>
      <c r="K450" s="119"/>
      <c r="L450" s="119"/>
    </row>
    <row r="451" spans="2:12">
      <c r="B451" s="118"/>
      <c r="C451" s="118"/>
      <c r="D451" s="119"/>
      <c r="E451" s="119"/>
      <c r="F451" s="119"/>
      <c r="G451" s="119"/>
      <c r="H451" s="119"/>
      <c r="I451" s="119"/>
      <c r="J451" s="119"/>
      <c r="K451" s="119"/>
      <c r="L451" s="119"/>
    </row>
    <row r="452" spans="2:12">
      <c r="B452" s="118"/>
      <c r="C452" s="118"/>
      <c r="D452" s="119"/>
      <c r="E452" s="119"/>
      <c r="F452" s="119"/>
      <c r="G452" s="119"/>
      <c r="H452" s="119"/>
      <c r="I452" s="119"/>
      <c r="J452" s="119"/>
      <c r="K452" s="119"/>
      <c r="L452" s="119"/>
    </row>
    <row r="453" spans="2:12">
      <c r="B453" s="118"/>
      <c r="C453" s="118"/>
      <c r="D453" s="119"/>
      <c r="E453" s="119"/>
      <c r="F453" s="119"/>
      <c r="G453" s="119"/>
      <c r="H453" s="119"/>
      <c r="I453" s="119"/>
      <c r="J453" s="119"/>
      <c r="K453" s="119"/>
      <c r="L453" s="119"/>
    </row>
    <row r="454" spans="2:12">
      <c r="B454" s="118"/>
      <c r="C454" s="118"/>
      <c r="D454" s="119"/>
      <c r="E454" s="119"/>
      <c r="F454" s="119"/>
      <c r="G454" s="119"/>
      <c r="H454" s="119"/>
      <c r="I454" s="119"/>
      <c r="J454" s="119"/>
      <c r="K454" s="119"/>
      <c r="L454" s="119"/>
    </row>
    <row r="455" spans="2:12">
      <c r="B455" s="118"/>
      <c r="C455" s="118"/>
      <c r="D455" s="119"/>
      <c r="E455" s="119"/>
      <c r="F455" s="119"/>
      <c r="G455" s="119"/>
      <c r="H455" s="119"/>
      <c r="I455" s="119"/>
      <c r="J455" s="119"/>
      <c r="K455" s="119"/>
      <c r="L455" s="119"/>
    </row>
    <row r="456" spans="2:12">
      <c r="B456" s="118"/>
      <c r="C456" s="118"/>
      <c r="D456" s="119"/>
      <c r="E456" s="119"/>
      <c r="F456" s="119"/>
      <c r="G456" s="119"/>
      <c r="H456" s="119"/>
      <c r="I456" s="119"/>
      <c r="J456" s="119"/>
      <c r="K456" s="119"/>
      <c r="L456" s="119"/>
    </row>
    <row r="457" spans="2:12">
      <c r="B457" s="118"/>
      <c r="C457" s="118"/>
      <c r="D457" s="119"/>
      <c r="E457" s="119"/>
      <c r="F457" s="119"/>
      <c r="G457" s="119"/>
      <c r="H457" s="119"/>
      <c r="I457" s="119"/>
      <c r="J457" s="119"/>
      <c r="K457" s="119"/>
      <c r="L457" s="119"/>
    </row>
    <row r="458" spans="2:12">
      <c r="B458" s="118"/>
      <c r="C458" s="118"/>
      <c r="D458" s="119"/>
      <c r="E458" s="119"/>
      <c r="F458" s="119"/>
      <c r="G458" s="119"/>
      <c r="H458" s="119"/>
      <c r="I458" s="119"/>
      <c r="J458" s="119"/>
      <c r="K458" s="119"/>
      <c r="L458" s="119"/>
    </row>
    <row r="459" spans="2:12">
      <c r="B459" s="118"/>
      <c r="C459" s="118"/>
      <c r="D459" s="119"/>
      <c r="E459" s="119"/>
      <c r="F459" s="119"/>
      <c r="G459" s="119"/>
      <c r="H459" s="119"/>
      <c r="I459" s="119"/>
      <c r="J459" s="119"/>
      <c r="K459" s="119"/>
      <c r="L459" s="119"/>
    </row>
    <row r="460" spans="2:12">
      <c r="B460" s="118"/>
      <c r="C460" s="118"/>
      <c r="D460" s="119"/>
      <c r="E460" s="119"/>
      <c r="F460" s="119"/>
      <c r="G460" s="119"/>
      <c r="H460" s="119"/>
      <c r="I460" s="119"/>
      <c r="J460" s="119"/>
      <c r="K460" s="119"/>
      <c r="L460" s="119"/>
    </row>
    <row r="461" spans="2:12">
      <c r="B461" s="118"/>
      <c r="C461" s="118"/>
      <c r="D461" s="119"/>
      <c r="E461" s="119"/>
      <c r="F461" s="119"/>
      <c r="G461" s="119"/>
      <c r="H461" s="119"/>
      <c r="I461" s="119"/>
      <c r="J461" s="119"/>
      <c r="K461" s="119"/>
      <c r="L461" s="119"/>
    </row>
    <row r="462" spans="2:12">
      <c r="B462" s="118"/>
      <c r="C462" s="118"/>
      <c r="D462" s="119"/>
      <c r="E462" s="119"/>
      <c r="F462" s="119"/>
      <c r="G462" s="119"/>
      <c r="H462" s="119"/>
      <c r="I462" s="119"/>
      <c r="J462" s="119"/>
      <c r="K462" s="119"/>
      <c r="L462" s="119"/>
    </row>
    <row r="463" spans="2:12">
      <c r="B463" s="118"/>
      <c r="C463" s="118"/>
      <c r="D463" s="119"/>
      <c r="E463" s="119"/>
      <c r="F463" s="119"/>
      <c r="G463" s="119"/>
      <c r="H463" s="119"/>
      <c r="I463" s="119"/>
      <c r="J463" s="119"/>
      <c r="K463" s="119"/>
      <c r="L463" s="119"/>
    </row>
    <row r="464" spans="2:12">
      <c r="B464" s="118"/>
      <c r="C464" s="118"/>
      <c r="D464" s="119"/>
      <c r="E464" s="119"/>
      <c r="F464" s="119"/>
      <c r="G464" s="119"/>
      <c r="H464" s="119"/>
      <c r="I464" s="119"/>
      <c r="J464" s="119"/>
      <c r="K464" s="119"/>
      <c r="L464" s="119"/>
    </row>
    <row r="465" spans="2:12">
      <c r="B465" s="118"/>
      <c r="C465" s="118"/>
      <c r="D465" s="119"/>
      <c r="E465" s="119"/>
      <c r="F465" s="119"/>
      <c r="G465" s="119"/>
      <c r="H465" s="119"/>
      <c r="I465" s="119"/>
      <c r="J465" s="119"/>
      <c r="K465" s="119"/>
      <c r="L465" s="119"/>
    </row>
    <row r="466" spans="2:12">
      <c r="B466" s="118"/>
      <c r="C466" s="118"/>
      <c r="D466" s="119"/>
      <c r="E466" s="119"/>
      <c r="F466" s="119"/>
      <c r="G466" s="119"/>
      <c r="H466" s="119"/>
      <c r="I466" s="119"/>
      <c r="J466" s="119"/>
      <c r="K466" s="119"/>
      <c r="L466" s="119"/>
    </row>
    <row r="467" spans="2:12">
      <c r="B467" s="118"/>
      <c r="C467" s="118"/>
      <c r="D467" s="119"/>
      <c r="E467" s="119"/>
      <c r="F467" s="119"/>
      <c r="G467" s="119"/>
      <c r="H467" s="119"/>
      <c r="I467" s="119"/>
      <c r="J467" s="119"/>
      <c r="K467" s="119"/>
      <c r="L467" s="119"/>
    </row>
    <row r="468" spans="2:12">
      <c r="B468" s="118"/>
      <c r="C468" s="118"/>
      <c r="D468" s="119"/>
      <c r="E468" s="119"/>
      <c r="F468" s="119"/>
      <c r="G468" s="119"/>
      <c r="H468" s="119"/>
      <c r="I468" s="119"/>
      <c r="J468" s="119"/>
      <c r="K468" s="119"/>
      <c r="L468" s="119"/>
    </row>
    <row r="469" spans="2:12">
      <c r="B469" s="118"/>
      <c r="C469" s="118"/>
      <c r="D469" s="119"/>
      <c r="E469" s="119"/>
      <c r="F469" s="119"/>
      <c r="G469" s="119"/>
      <c r="H469" s="119"/>
      <c r="I469" s="119"/>
      <c r="J469" s="119"/>
      <c r="K469" s="119"/>
      <c r="L469" s="119"/>
    </row>
    <row r="470" spans="2:12">
      <c r="B470" s="118"/>
      <c r="C470" s="118"/>
      <c r="D470" s="119"/>
      <c r="E470" s="119"/>
      <c r="F470" s="119"/>
      <c r="G470" s="119"/>
      <c r="H470" s="119"/>
      <c r="I470" s="119"/>
      <c r="J470" s="119"/>
      <c r="K470" s="119"/>
      <c r="L470" s="119"/>
    </row>
    <row r="471" spans="2:12">
      <c r="B471" s="118"/>
      <c r="C471" s="118"/>
      <c r="D471" s="119"/>
      <c r="E471" s="119"/>
      <c r="F471" s="119"/>
      <c r="G471" s="119"/>
      <c r="H471" s="119"/>
      <c r="I471" s="119"/>
      <c r="J471" s="119"/>
      <c r="K471" s="119"/>
      <c r="L471" s="119"/>
    </row>
    <row r="472" spans="2:12">
      <c r="B472" s="118"/>
      <c r="C472" s="118"/>
      <c r="D472" s="119"/>
      <c r="E472" s="119"/>
      <c r="F472" s="119"/>
      <c r="G472" s="119"/>
      <c r="H472" s="119"/>
      <c r="I472" s="119"/>
      <c r="J472" s="119"/>
      <c r="K472" s="119"/>
      <c r="L472" s="119"/>
    </row>
    <row r="473" spans="2:12">
      <c r="B473" s="118"/>
      <c r="C473" s="118"/>
      <c r="D473" s="119"/>
      <c r="E473" s="119"/>
      <c r="F473" s="119"/>
      <c r="G473" s="119"/>
      <c r="H473" s="119"/>
      <c r="I473" s="119"/>
      <c r="J473" s="119"/>
      <c r="K473" s="119"/>
      <c r="L473" s="119"/>
    </row>
    <row r="474" spans="2:12">
      <c r="B474" s="118"/>
      <c r="C474" s="118"/>
      <c r="D474" s="119"/>
      <c r="E474" s="119"/>
      <c r="F474" s="119"/>
      <c r="G474" s="119"/>
      <c r="H474" s="119"/>
      <c r="I474" s="119"/>
      <c r="J474" s="119"/>
      <c r="K474" s="119"/>
      <c r="L474" s="119"/>
    </row>
    <row r="475" spans="2:12">
      <c r="B475" s="118"/>
      <c r="C475" s="118"/>
      <c r="D475" s="119"/>
      <c r="E475" s="119"/>
      <c r="F475" s="119"/>
      <c r="G475" s="119"/>
      <c r="H475" s="119"/>
      <c r="I475" s="119"/>
      <c r="J475" s="119"/>
      <c r="K475" s="119"/>
      <c r="L475" s="119"/>
    </row>
    <row r="476" spans="2:12">
      <c r="B476" s="118"/>
      <c r="C476" s="118"/>
      <c r="D476" s="119"/>
      <c r="E476" s="119"/>
      <c r="F476" s="119"/>
      <c r="G476" s="119"/>
      <c r="H476" s="119"/>
      <c r="I476" s="119"/>
      <c r="J476" s="119"/>
      <c r="K476" s="119"/>
      <c r="L476" s="119"/>
    </row>
    <row r="477" spans="2:12">
      <c r="B477" s="118"/>
      <c r="C477" s="118"/>
      <c r="D477" s="119"/>
      <c r="E477" s="119"/>
      <c r="F477" s="119"/>
      <c r="G477" s="119"/>
      <c r="H477" s="119"/>
      <c r="I477" s="119"/>
      <c r="J477" s="119"/>
      <c r="K477" s="119"/>
      <c r="L477" s="119"/>
    </row>
    <row r="478" spans="2:12">
      <c r="B478" s="118"/>
      <c r="C478" s="118"/>
      <c r="D478" s="119"/>
      <c r="E478" s="119"/>
      <c r="F478" s="119"/>
      <c r="G478" s="119"/>
      <c r="H478" s="119"/>
      <c r="I478" s="119"/>
      <c r="J478" s="119"/>
      <c r="K478" s="119"/>
      <c r="L478" s="119"/>
    </row>
    <row r="479" spans="2:12">
      <c r="B479" s="118"/>
      <c r="C479" s="118"/>
      <c r="D479" s="119"/>
      <c r="E479" s="119"/>
      <c r="F479" s="119"/>
      <c r="G479" s="119"/>
      <c r="H479" s="119"/>
      <c r="I479" s="119"/>
      <c r="J479" s="119"/>
      <c r="K479" s="119"/>
      <c r="L479" s="119"/>
    </row>
    <row r="480" spans="2:12">
      <c r="B480" s="118"/>
      <c r="C480" s="118"/>
      <c r="D480" s="119"/>
      <c r="E480" s="119"/>
      <c r="F480" s="119"/>
      <c r="G480" s="119"/>
      <c r="H480" s="119"/>
      <c r="I480" s="119"/>
      <c r="J480" s="119"/>
      <c r="K480" s="119"/>
      <c r="L480" s="119"/>
    </row>
    <row r="481" spans="2:12">
      <c r="B481" s="118"/>
      <c r="C481" s="118"/>
      <c r="D481" s="119"/>
      <c r="E481" s="119"/>
      <c r="F481" s="119"/>
      <c r="G481" s="119"/>
      <c r="H481" s="119"/>
      <c r="I481" s="119"/>
      <c r="J481" s="119"/>
      <c r="K481" s="119"/>
      <c r="L481" s="119"/>
    </row>
    <row r="482" spans="2:12">
      <c r="B482" s="118"/>
      <c r="C482" s="118"/>
      <c r="D482" s="119"/>
      <c r="E482" s="119"/>
      <c r="F482" s="119"/>
      <c r="G482" s="119"/>
      <c r="H482" s="119"/>
      <c r="I482" s="119"/>
      <c r="J482" s="119"/>
      <c r="K482" s="119"/>
      <c r="L482" s="119"/>
    </row>
    <row r="483" spans="2:12">
      <c r="B483" s="118"/>
      <c r="C483" s="118"/>
      <c r="D483" s="119"/>
      <c r="E483" s="119"/>
      <c r="F483" s="119"/>
      <c r="G483" s="119"/>
      <c r="H483" s="119"/>
      <c r="I483" s="119"/>
      <c r="J483" s="119"/>
      <c r="K483" s="119"/>
      <c r="L483" s="119"/>
    </row>
    <row r="484" spans="2:12">
      <c r="B484" s="118"/>
      <c r="C484" s="118"/>
      <c r="D484" s="119"/>
      <c r="E484" s="119"/>
      <c r="F484" s="119"/>
      <c r="G484" s="119"/>
      <c r="H484" s="119"/>
      <c r="I484" s="119"/>
      <c r="J484" s="119"/>
      <c r="K484" s="119"/>
      <c r="L484" s="119"/>
    </row>
    <row r="485" spans="2:12">
      <c r="B485" s="118"/>
      <c r="C485" s="118"/>
      <c r="D485" s="119"/>
      <c r="E485" s="119"/>
      <c r="F485" s="119"/>
      <c r="G485" s="119"/>
      <c r="H485" s="119"/>
      <c r="I485" s="119"/>
      <c r="J485" s="119"/>
      <c r="K485" s="119"/>
      <c r="L485" s="119"/>
    </row>
    <row r="486" spans="2:12">
      <c r="B486" s="118"/>
      <c r="C486" s="118"/>
      <c r="D486" s="119"/>
      <c r="E486" s="119"/>
      <c r="F486" s="119"/>
      <c r="G486" s="119"/>
      <c r="H486" s="119"/>
      <c r="I486" s="119"/>
      <c r="J486" s="119"/>
      <c r="K486" s="119"/>
      <c r="L486" s="119"/>
    </row>
    <row r="487" spans="2:12">
      <c r="B487" s="118"/>
      <c r="C487" s="118"/>
      <c r="D487" s="119"/>
      <c r="E487" s="119"/>
      <c r="F487" s="119"/>
      <c r="G487" s="119"/>
      <c r="H487" s="119"/>
      <c r="I487" s="119"/>
      <c r="J487" s="119"/>
      <c r="K487" s="119"/>
      <c r="L487" s="119"/>
    </row>
    <row r="488" spans="2:12">
      <c r="B488" s="118"/>
      <c r="C488" s="118"/>
      <c r="D488" s="119"/>
      <c r="E488" s="119"/>
      <c r="F488" s="119"/>
      <c r="G488" s="119"/>
      <c r="H488" s="119"/>
      <c r="I488" s="119"/>
      <c r="J488" s="119"/>
      <c r="K488" s="119"/>
      <c r="L488" s="119"/>
    </row>
    <row r="489" spans="2:12">
      <c r="B489" s="118"/>
      <c r="C489" s="118"/>
      <c r="D489" s="119"/>
      <c r="E489" s="119"/>
      <c r="F489" s="119"/>
      <c r="G489" s="119"/>
      <c r="H489" s="119"/>
      <c r="I489" s="119"/>
      <c r="J489" s="119"/>
      <c r="K489" s="119"/>
      <c r="L489" s="119"/>
    </row>
    <row r="490" spans="2:12">
      <c r="B490" s="118"/>
      <c r="C490" s="118"/>
      <c r="D490" s="119"/>
      <c r="E490" s="119"/>
      <c r="F490" s="119"/>
      <c r="G490" s="119"/>
      <c r="H490" s="119"/>
      <c r="I490" s="119"/>
      <c r="J490" s="119"/>
      <c r="K490" s="119"/>
      <c r="L490" s="119"/>
    </row>
    <row r="491" spans="2:12">
      <c r="B491" s="118"/>
      <c r="C491" s="118"/>
      <c r="D491" s="119"/>
      <c r="E491" s="119"/>
      <c r="F491" s="119"/>
      <c r="G491" s="119"/>
      <c r="H491" s="119"/>
      <c r="I491" s="119"/>
      <c r="J491" s="119"/>
      <c r="K491" s="119"/>
      <c r="L491" s="119"/>
    </row>
    <row r="492" spans="2:12">
      <c r="B492" s="118"/>
      <c r="C492" s="118"/>
      <c r="D492" s="119"/>
      <c r="E492" s="119"/>
      <c r="F492" s="119"/>
      <c r="G492" s="119"/>
      <c r="H492" s="119"/>
      <c r="I492" s="119"/>
      <c r="J492" s="119"/>
      <c r="K492" s="119"/>
      <c r="L492" s="119"/>
    </row>
    <row r="493" spans="2:12">
      <c r="B493" s="118"/>
      <c r="C493" s="118"/>
      <c r="D493" s="119"/>
      <c r="E493" s="119"/>
      <c r="F493" s="119"/>
      <c r="G493" s="119"/>
      <c r="H493" s="119"/>
      <c r="I493" s="119"/>
      <c r="J493" s="119"/>
      <c r="K493" s="119"/>
      <c r="L493" s="119"/>
    </row>
    <row r="494" spans="2:12">
      <c r="B494" s="118"/>
      <c r="C494" s="118"/>
      <c r="D494" s="119"/>
      <c r="E494" s="119"/>
      <c r="F494" s="119"/>
      <c r="G494" s="119"/>
      <c r="H494" s="119"/>
      <c r="I494" s="119"/>
      <c r="J494" s="119"/>
      <c r="K494" s="119"/>
      <c r="L494" s="119"/>
    </row>
    <row r="495" spans="2:12">
      <c r="B495" s="118"/>
      <c r="C495" s="118"/>
      <c r="D495" s="119"/>
      <c r="E495" s="119"/>
      <c r="F495" s="119"/>
      <c r="G495" s="119"/>
      <c r="H495" s="119"/>
      <c r="I495" s="119"/>
      <c r="J495" s="119"/>
      <c r="K495" s="119"/>
      <c r="L495" s="119"/>
    </row>
    <row r="496" spans="2:12">
      <c r="B496" s="118"/>
      <c r="C496" s="118"/>
      <c r="D496" s="119"/>
      <c r="E496" s="119"/>
      <c r="F496" s="119"/>
      <c r="G496" s="119"/>
      <c r="H496" s="119"/>
      <c r="I496" s="119"/>
      <c r="J496" s="119"/>
      <c r="K496" s="119"/>
      <c r="L496" s="119"/>
    </row>
    <row r="497" spans="2:12">
      <c r="B497" s="118"/>
      <c r="C497" s="118"/>
      <c r="D497" s="119"/>
      <c r="E497" s="119"/>
      <c r="F497" s="119"/>
      <c r="G497" s="119"/>
      <c r="H497" s="119"/>
      <c r="I497" s="119"/>
      <c r="J497" s="119"/>
      <c r="K497" s="119"/>
      <c r="L497" s="119"/>
    </row>
    <row r="498" spans="2:12">
      <c r="B498" s="118"/>
      <c r="C498" s="118"/>
      <c r="D498" s="119"/>
      <c r="E498" s="119"/>
      <c r="F498" s="119"/>
      <c r="G498" s="119"/>
      <c r="H498" s="119"/>
      <c r="I498" s="119"/>
      <c r="J498" s="119"/>
      <c r="K498" s="119"/>
      <c r="L498" s="119"/>
    </row>
    <row r="499" spans="2:12">
      <c r="B499" s="118"/>
      <c r="C499" s="118"/>
      <c r="D499" s="119"/>
      <c r="E499" s="119"/>
      <c r="F499" s="119"/>
      <c r="G499" s="119"/>
      <c r="H499" s="119"/>
      <c r="I499" s="119"/>
      <c r="J499" s="119"/>
      <c r="K499" s="119"/>
      <c r="L499" s="119"/>
    </row>
    <row r="500" spans="2:12">
      <c r="B500" s="118"/>
      <c r="C500" s="118"/>
      <c r="D500" s="119"/>
      <c r="E500" s="119"/>
      <c r="F500" s="119"/>
      <c r="G500" s="119"/>
      <c r="H500" s="119"/>
      <c r="I500" s="119"/>
      <c r="J500" s="119"/>
      <c r="K500" s="119"/>
      <c r="L500" s="119"/>
    </row>
    <row r="501" spans="2:12">
      <c r="B501" s="118"/>
      <c r="C501" s="118"/>
      <c r="D501" s="119"/>
      <c r="E501" s="119"/>
      <c r="F501" s="119"/>
      <c r="G501" s="119"/>
      <c r="H501" s="119"/>
      <c r="I501" s="119"/>
      <c r="J501" s="119"/>
      <c r="K501" s="119"/>
      <c r="L501" s="119"/>
    </row>
    <row r="502" spans="2:12">
      <c r="B502" s="118"/>
      <c r="C502" s="118"/>
      <c r="D502" s="119"/>
      <c r="E502" s="119"/>
      <c r="F502" s="119"/>
      <c r="G502" s="119"/>
      <c r="H502" s="119"/>
      <c r="I502" s="119"/>
      <c r="J502" s="119"/>
      <c r="K502" s="119"/>
      <c r="L502" s="119"/>
    </row>
    <row r="503" spans="2:12">
      <c r="B503" s="118"/>
      <c r="C503" s="118"/>
      <c r="D503" s="119"/>
      <c r="E503" s="119"/>
      <c r="F503" s="119"/>
      <c r="G503" s="119"/>
      <c r="H503" s="119"/>
      <c r="I503" s="119"/>
      <c r="J503" s="119"/>
      <c r="K503" s="119"/>
      <c r="L503" s="119"/>
    </row>
    <row r="504" spans="2:12">
      <c r="B504" s="118"/>
      <c r="C504" s="118"/>
      <c r="D504" s="119"/>
      <c r="E504" s="119"/>
      <c r="F504" s="119"/>
      <c r="G504" s="119"/>
      <c r="H504" s="119"/>
      <c r="I504" s="119"/>
      <c r="J504" s="119"/>
      <c r="K504" s="119"/>
      <c r="L504" s="119"/>
    </row>
    <row r="505" spans="2:12">
      <c r="B505" s="118"/>
      <c r="C505" s="118"/>
      <c r="D505" s="118"/>
      <c r="E505" s="118"/>
      <c r="F505" s="119"/>
      <c r="G505" s="119"/>
      <c r="H505" s="119"/>
      <c r="I505" s="119"/>
      <c r="J505" s="119"/>
      <c r="K505" s="119"/>
      <c r="L505" s="119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44.140625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0.140625" style="1" bestFit="1" customWidth="1"/>
    <col min="8" max="8" width="6.8554687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141</v>
      </c>
      <c r="C1" s="67" t="s" vm="1">
        <v>219</v>
      </c>
    </row>
    <row r="2" spans="2:11">
      <c r="B2" s="46" t="s">
        <v>140</v>
      </c>
      <c r="C2" s="67" t="s">
        <v>220</v>
      </c>
    </row>
    <row r="3" spans="2:11">
      <c r="B3" s="46" t="s">
        <v>142</v>
      </c>
      <c r="C3" s="67" t="s">
        <v>221</v>
      </c>
    </row>
    <row r="4" spans="2:11">
      <c r="B4" s="46" t="s">
        <v>143</v>
      </c>
      <c r="C4" s="67">
        <v>8602</v>
      </c>
    </row>
    <row r="6" spans="2:11" ht="26.25" customHeight="1">
      <c r="B6" s="157" t="s">
        <v>169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11" ht="26.25" customHeight="1">
      <c r="B7" s="157" t="s">
        <v>96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2:11" s="3" customFormat="1" ht="63">
      <c r="B8" s="21" t="s">
        <v>111</v>
      </c>
      <c r="C8" s="29" t="s">
        <v>43</v>
      </c>
      <c r="D8" s="29" t="s">
        <v>63</v>
      </c>
      <c r="E8" s="29" t="s">
        <v>98</v>
      </c>
      <c r="F8" s="29" t="s">
        <v>99</v>
      </c>
      <c r="G8" s="29" t="s">
        <v>196</v>
      </c>
      <c r="H8" s="29" t="s">
        <v>195</v>
      </c>
      <c r="I8" s="29" t="s">
        <v>106</v>
      </c>
      <c r="J8" s="29" t="s">
        <v>144</v>
      </c>
      <c r="K8" s="30" t="s">
        <v>146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203</v>
      </c>
      <c r="H9" s="15"/>
      <c r="I9" s="15" t="s">
        <v>199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7" t="s">
        <v>48</v>
      </c>
      <c r="C11" s="88"/>
      <c r="D11" s="88"/>
      <c r="E11" s="88"/>
      <c r="F11" s="88"/>
      <c r="G11" s="90"/>
      <c r="H11" s="92"/>
      <c r="I11" s="90">
        <v>-15.638785992000004</v>
      </c>
      <c r="J11" s="93">
        <f>IFERROR(I11/$I$11,0)</f>
        <v>1</v>
      </c>
      <c r="K11" s="93">
        <f>I11/'סכום נכסי הקרן'!$C$42</f>
        <v>-2.0546730405437172E-4</v>
      </c>
    </row>
    <row r="12" spans="2:11" ht="19.5" customHeight="1">
      <c r="B12" s="70" t="s">
        <v>32</v>
      </c>
      <c r="C12" s="71"/>
      <c r="D12" s="71"/>
      <c r="E12" s="71"/>
      <c r="F12" s="71"/>
      <c r="G12" s="79"/>
      <c r="H12" s="81"/>
      <c r="I12" s="79">
        <v>-17.707306619000004</v>
      </c>
      <c r="J12" s="80">
        <f t="shared" ref="J12:J75" si="0">IFERROR(I12/$I$11,0)</f>
        <v>1.1322686190640467</v>
      </c>
      <c r="K12" s="80">
        <f>I12/'סכום נכסי הקרן'!$C$42</f>
        <v>-2.3264418062445607E-4</v>
      </c>
    </row>
    <row r="13" spans="2:11">
      <c r="B13" s="89" t="s">
        <v>186</v>
      </c>
      <c r="C13" s="71"/>
      <c r="D13" s="71"/>
      <c r="E13" s="71"/>
      <c r="F13" s="71"/>
      <c r="G13" s="79"/>
      <c r="H13" s="81"/>
      <c r="I13" s="79">
        <v>0.40042351500000006</v>
      </c>
      <c r="J13" s="80">
        <f t="shared" si="0"/>
        <v>-2.560451400798221E-2</v>
      </c>
      <c r="K13" s="80">
        <f>I13/'סכום נכסי הקרן'!$C$42</f>
        <v>5.2608904648425005E-6</v>
      </c>
    </row>
    <row r="14" spans="2:11">
      <c r="B14" s="75" t="s">
        <v>1769</v>
      </c>
      <c r="C14" s="69" t="s">
        <v>1770</v>
      </c>
      <c r="D14" s="82" t="s">
        <v>466</v>
      </c>
      <c r="E14" s="82" t="s">
        <v>128</v>
      </c>
      <c r="F14" s="95">
        <v>44952</v>
      </c>
      <c r="G14" s="76">
        <v>1147.4957150000002</v>
      </c>
      <c r="H14" s="78">
        <v>-35.132581999999999</v>
      </c>
      <c r="I14" s="76">
        <v>-0.40314487300000007</v>
      </c>
      <c r="J14" s="77">
        <f t="shared" si="0"/>
        <v>2.5778527387370617E-2</v>
      </c>
      <c r="K14" s="77">
        <f>I14/'סכום נכסי הקרן'!$C$42</f>
        <v>-5.2966445247748272E-6</v>
      </c>
    </row>
    <row r="15" spans="2:11">
      <c r="B15" s="75" t="s">
        <v>623</v>
      </c>
      <c r="C15" s="69" t="s">
        <v>1771</v>
      </c>
      <c r="D15" s="82" t="s">
        <v>466</v>
      </c>
      <c r="E15" s="82" t="s">
        <v>128</v>
      </c>
      <c r="F15" s="95">
        <v>44952</v>
      </c>
      <c r="G15" s="76">
        <v>1909.8667040000003</v>
      </c>
      <c r="H15" s="78">
        <v>-6.1673660000000003</v>
      </c>
      <c r="I15" s="76">
        <v>-0.11778847500000002</v>
      </c>
      <c r="J15" s="77">
        <f t="shared" si="0"/>
        <v>7.5318170515444437E-3</v>
      </c>
      <c r="K15" s="77">
        <f>I15/'סכום נכסי הקרן'!$C$42</f>
        <v>-1.5475421442115835E-6</v>
      </c>
    </row>
    <row r="16" spans="2:11" s="6" customFormat="1">
      <c r="B16" s="75" t="s">
        <v>636</v>
      </c>
      <c r="C16" s="69" t="s">
        <v>1772</v>
      </c>
      <c r="D16" s="82" t="s">
        <v>466</v>
      </c>
      <c r="E16" s="82" t="s">
        <v>128</v>
      </c>
      <c r="F16" s="95">
        <v>44882</v>
      </c>
      <c r="G16" s="76">
        <v>516.25326200000006</v>
      </c>
      <c r="H16" s="78">
        <v>1.585175</v>
      </c>
      <c r="I16" s="76">
        <v>8.1835190000000002E-3</v>
      </c>
      <c r="J16" s="77">
        <f t="shared" si="0"/>
        <v>-5.2328352112409921E-4</v>
      </c>
      <c r="K16" s="77">
        <f>I16/'סכום נכסי הקרן'!$C$42</f>
        <v>1.0751765434144752E-7</v>
      </c>
    </row>
    <row r="17" spans="2:11" s="6" customFormat="1">
      <c r="B17" s="75" t="s">
        <v>636</v>
      </c>
      <c r="C17" s="69" t="s">
        <v>1773</v>
      </c>
      <c r="D17" s="82" t="s">
        <v>466</v>
      </c>
      <c r="E17" s="82" t="s">
        <v>128</v>
      </c>
      <c r="F17" s="95">
        <v>44965</v>
      </c>
      <c r="G17" s="76">
        <v>536.70808800000009</v>
      </c>
      <c r="H17" s="78">
        <v>2.1349860000000001</v>
      </c>
      <c r="I17" s="76">
        <v>1.1458644000000002E-2</v>
      </c>
      <c r="J17" s="77">
        <f t="shared" si="0"/>
        <v>-7.3270674628207418E-4</v>
      </c>
      <c r="K17" s="77">
        <f>I17/'סכום נכסי הקרן'!$C$42</f>
        <v>1.5054727982102831E-7</v>
      </c>
    </row>
    <row r="18" spans="2:11" s="6" customFormat="1">
      <c r="B18" s="75" t="s">
        <v>754</v>
      </c>
      <c r="C18" s="69" t="s">
        <v>1774</v>
      </c>
      <c r="D18" s="82" t="s">
        <v>466</v>
      </c>
      <c r="E18" s="82" t="s">
        <v>128</v>
      </c>
      <c r="F18" s="95">
        <v>44965</v>
      </c>
      <c r="G18" s="76">
        <v>458.98923000000008</v>
      </c>
      <c r="H18" s="78">
        <v>19.151985</v>
      </c>
      <c r="I18" s="76">
        <v>8.7905549000000013E-2</v>
      </c>
      <c r="J18" s="77">
        <f t="shared" si="0"/>
        <v>-5.6209957118773766E-3</v>
      </c>
      <c r="K18" s="77">
        <f>I18/'סכום נכסי הקרן'!$C$42</f>
        <v>1.1549308350206285E-6</v>
      </c>
    </row>
    <row r="19" spans="2:11">
      <c r="B19" s="75" t="s">
        <v>754</v>
      </c>
      <c r="C19" s="69" t="s">
        <v>1775</v>
      </c>
      <c r="D19" s="82" t="s">
        <v>466</v>
      </c>
      <c r="E19" s="82" t="s">
        <v>128</v>
      </c>
      <c r="F19" s="95">
        <v>44952</v>
      </c>
      <c r="G19" s="76">
        <v>1321.4705910000002</v>
      </c>
      <c r="H19" s="78">
        <v>31.591823000000002</v>
      </c>
      <c r="I19" s="76">
        <v>0.41747665000000006</v>
      </c>
      <c r="J19" s="77">
        <f t="shared" si="0"/>
        <v>-2.6694952550252914E-2</v>
      </c>
      <c r="K19" s="77">
        <f>I19/'סכום נכסי הקרן'!$C$42</f>
        <v>5.484939932359841E-6</v>
      </c>
    </row>
    <row r="20" spans="2:11">
      <c r="B20" s="75" t="s">
        <v>651</v>
      </c>
      <c r="C20" s="69" t="s">
        <v>1776</v>
      </c>
      <c r="D20" s="82" t="s">
        <v>466</v>
      </c>
      <c r="E20" s="82" t="s">
        <v>128</v>
      </c>
      <c r="F20" s="95">
        <v>45091</v>
      </c>
      <c r="G20" s="76">
        <v>1124.4821350000002</v>
      </c>
      <c r="H20" s="78">
        <v>14.614584000000001</v>
      </c>
      <c r="I20" s="76">
        <v>0.16433839000000003</v>
      </c>
      <c r="J20" s="77">
        <f t="shared" si="0"/>
        <v>-1.050838537493045E-2</v>
      </c>
      <c r="K20" s="77">
        <f>I20/'סכום נכסי הקרן'!$C$42</f>
        <v>2.1591296129513477E-6</v>
      </c>
    </row>
    <row r="21" spans="2:11">
      <c r="B21" s="75" t="s">
        <v>671</v>
      </c>
      <c r="C21" s="69" t="s">
        <v>1777</v>
      </c>
      <c r="D21" s="82" t="s">
        <v>466</v>
      </c>
      <c r="E21" s="82" t="s">
        <v>128</v>
      </c>
      <c r="F21" s="95">
        <v>44917</v>
      </c>
      <c r="G21" s="76">
        <v>1817.9204140000002</v>
      </c>
      <c r="H21" s="78">
        <v>4.195055</v>
      </c>
      <c r="I21" s="76">
        <v>7.6262754000000016E-2</v>
      </c>
      <c r="J21" s="77">
        <f t="shared" si="0"/>
        <v>-4.8765136909611848E-3</v>
      </c>
      <c r="K21" s="77">
        <f>I21/'סכום נכסי הקרן'!$C$42</f>
        <v>1.0019641212660281E-6</v>
      </c>
    </row>
    <row r="22" spans="2:11">
      <c r="B22" s="75" t="s">
        <v>671</v>
      </c>
      <c r="C22" s="69" t="s">
        <v>1778</v>
      </c>
      <c r="D22" s="82" t="s">
        <v>466</v>
      </c>
      <c r="E22" s="82" t="s">
        <v>128</v>
      </c>
      <c r="F22" s="95">
        <v>45043</v>
      </c>
      <c r="G22" s="76">
        <v>1498.2034200000003</v>
      </c>
      <c r="H22" s="78">
        <v>10.394539999999999</v>
      </c>
      <c r="I22" s="76">
        <v>0.15573135700000004</v>
      </c>
      <c r="J22" s="77">
        <f t="shared" si="0"/>
        <v>-9.9580208514691727E-3</v>
      </c>
      <c r="K22" s="77">
        <f>I22/'סכום נכסי הקרן'!$C$42</f>
        <v>2.0460476980685898E-6</v>
      </c>
    </row>
    <row r="23" spans="2:11">
      <c r="B23" s="72"/>
      <c r="C23" s="69"/>
      <c r="D23" s="69"/>
      <c r="E23" s="69"/>
      <c r="F23" s="69"/>
      <c r="G23" s="76"/>
      <c r="H23" s="78"/>
      <c r="I23" s="69"/>
      <c r="J23" s="77"/>
      <c r="K23" s="69"/>
    </row>
    <row r="24" spans="2:11">
      <c r="B24" s="89" t="s">
        <v>1758</v>
      </c>
      <c r="C24" s="71"/>
      <c r="D24" s="71"/>
      <c r="E24" s="71"/>
      <c r="F24" s="71"/>
      <c r="G24" s="79"/>
      <c r="H24" s="81"/>
      <c r="I24" s="79">
        <v>-19.940801469000004</v>
      </c>
      <c r="J24" s="80">
        <f t="shared" si="0"/>
        <v>1.2750862809428232</v>
      </c>
      <c r="K24" s="80">
        <f>I24/'סכום נכסי הקרן'!$C$42</f>
        <v>-2.6198854058203703E-4</v>
      </c>
    </row>
    <row r="25" spans="2:11">
      <c r="B25" s="75" t="s">
        <v>1779</v>
      </c>
      <c r="C25" s="69" t="s">
        <v>1780</v>
      </c>
      <c r="D25" s="82" t="s">
        <v>466</v>
      </c>
      <c r="E25" s="82" t="s">
        <v>127</v>
      </c>
      <c r="F25" s="95">
        <v>44951</v>
      </c>
      <c r="G25" s="76">
        <v>15072.308808000002</v>
      </c>
      <c r="H25" s="78">
        <v>-15.408134</v>
      </c>
      <c r="I25" s="76">
        <v>-2.3223615350000006</v>
      </c>
      <c r="J25" s="77">
        <f t="shared" si="0"/>
        <v>0.14850011606962338</v>
      </c>
      <c r="K25" s="77">
        <f>I25/'סכום נכסי הקרן'!$C$42</f>
        <v>-3.0511918500586793E-5</v>
      </c>
    </row>
    <row r="26" spans="2:11">
      <c r="B26" s="75" t="s">
        <v>1781</v>
      </c>
      <c r="C26" s="69" t="s">
        <v>1782</v>
      </c>
      <c r="D26" s="82" t="s">
        <v>466</v>
      </c>
      <c r="E26" s="82" t="s">
        <v>127</v>
      </c>
      <c r="F26" s="95">
        <v>44964</v>
      </c>
      <c r="G26" s="76">
        <v>13358.407089000002</v>
      </c>
      <c r="H26" s="78">
        <v>-11.543341</v>
      </c>
      <c r="I26" s="76">
        <v>-1.5420065480000003</v>
      </c>
      <c r="J26" s="77">
        <f t="shared" si="0"/>
        <v>9.8601422692836338E-2</v>
      </c>
      <c r="K26" s="77">
        <f>I26/'סכום נכסי הקרן'!$C$42</f>
        <v>-2.0259368496622631E-5</v>
      </c>
    </row>
    <row r="27" spans="2:11">
      <c r="B27" s="75" t="s">
        <v>1783</v>
      </c>
      <c r="C27" s="69" t="s">
        <v>1784</v>
      </c>
      <c r="D27" s="82" t="s">
        <v>466</v>
      </c>
      <c r="E27" s="82" t="s">
        <v>127</v>
      </c>
      <c r="F27" s="95">
        <v>45035</v>
      </c>
      <c r="G27" s="76">
        <v>2351.1774400000004</v>
      </c>
      <c r="H27" s="78">
        <v>-5.4511339999999997</v>
      </c>
      <c r="I27" s="76">
        <v>-0.12816582900000001</v>
      </c>
      <c r="J27" s="77">
        <f t="shared" si="0"/>
        <v>8.1953822416626857E-3</v>
      </c>
      <c r="K27" s="77">
        <f>I27/'סכום נכסי הקרן'!$C$42</f>
        <v>-1.6838830948895055E-6</v>
      </c>
    </row>
    <row r="28" spans="2:11">
      <c r="B28" s="75" t="s">
        <v>1785</v>
      </c>
      <c r="C28" s="69" t="s">
        <v>1786</v>
      </c>
      <c r="D28" s="82" t="s">
        <v>466</v>
      </c>
      <c r="E28" s="82" t="s">
        <v>127</v>
      </c>
      <c r="F28" s="95">
        <v>45105</v>
      </c>
      <c r="G28" s="76">
        <v>13923.964096000002</v>
      </c>
      <c r="H28" s="78">
        <v>4.6741729999999997</v>
      </c>
      <c r="I28" s="76">
        <v>0.6508301030000001</v>
      </c>
      <c r="J28" s="77">
        <f t="shared" si="0"/>
        <v>-4.1616408289807866E-2</v>
      </c>
      <c r="K28" s="77">
        <f>I28/'סכום נכסי הקרן'!$C$42</f>
        <v>8.5508112157328284E-6</v>
      </c>
    </row>
    <row r="29" spans="2:11">
      <c r="B29" s="75" t="s">
        <v>1787</v>
      </c>
      <c r="C29" s="69" t="s">
        <v>1788</v>
      </c>
      <c r="D29" s="82" t="s">
        <v>466</v>
      </c>
      <c r="E29" s="82" t="s">
        <v>127</v>
      </c>
      <c r="F29" s="95">
        <v>45173</v>
      </c>
      <c r="G29" s="76">
        <v>3480.9910240000004</v>
      </c>
      <c r="H29" s="78">
        <v>0.29394199999999998</v>
      </c>
      <c r="I29" s="76">
        <v>1.0232108000000002E-2</v>
      </c>
      <c r="J29" s="77">
        <f t="shared" si="0"/>
        <v>-6.5427764055561732E-4</v>
      </c>
      <c r="K29" s="77">
        <f>I29/'סכום נכסי הקרן'!$C$42</f>
        <v>1.3443266290801793E-7</v>
      </c>
    </row>
    <row r="30" spans="2:11">
      <c r="B30" s="75" t="s">
        <v>1789</v>
      </c>
      <c r="C30" s="69" t="s">
        <v>1790</v>
      </c>
      <c r="D30" s="82" t="s">
        <v>466</v>
      </c>
      <c r="E30" s="82" t="s">
        <v>127</v>
      </c>
      <c r="F30" s="95">
        <v>45176</v>
      </c>
      <c r="G30" s="76">
        <v>7459.266480000002</v>
      </c>
      <c r="H30" s="78">
        <v>-0.59739699999999996</v>
      </c>
      <c r="I30" s="76">
        <v>-4.4561400000000008E-2</v>
      </c>
      <c r="J30" s="77">
        <f t="shared" si="0"/>
        <v>2.8494155507208371E-3</v>
      </c>
      <c r="K30" s="77">
        <f>I30/'סכום נכסי הקרן'!$C$42</f>
        <v>-5.8546173133721327E-7</v>
      </c>
    </row>
    <row r="31" spans="2:11">
      <c r="B31" s="75" t="s">
        <v>1791</v>
      </c>
      <c r="C31" s="69" t="s">
        <v>1792</v>
      </c>
      <c r="D31" s="82" t="s">
        <v>466</v>
      </c>
      <c r="E31" s="82" t="s">
        <v>127</v>
      </c>
      <c r="F31" s="95">
        <v>44951</v>
      </c>
      <c r="G31" s="76">
        <v>1613.3271000000002</v>
      </c>
      <c r="H31" s="78">
        <v>-15.460433999999999</v>
      </c>
      <c r="I31" s="76">
        <v>-0.24942736700000007</v>
      </c>
      <c r="J31" s="77">
        <f t="shared" si="0"/>
        <v>1.5949279383169142E-2</v>
      </c>
      <c r="K31" s="77">
        <f>I31/'סכום נכסי הקרן'!$C$42</f>
        <v>-3.2770554364697366E-6</v>
      </c>
    </row>
    <row r="32" spans="2:11">
      <c r="B32" s="75" t="s">
        <v>1791</v>
      </c>
      <c r="C32" s="69" t="s">
        <v>1793</v>
      </c>
      <c r="D32" s="82" t="s">
        <v>466</v>
      </c>
      <c r="E32" s="82" t="s">
        <v>127</v>
      </c>
      <c r="F32" s="95">
        <v>44951</v>
      </c>
      <c r="G32" s="76">
        <v>588.40215000000012</v>
      </c>
      <c r="H32" s="78">
        <v>-15.460433999999999</v>
      </c>
      <c r="I32" s="76">
        <v>-9.0969525000000023E-2</v>
      </c>
      <c r="J32" s="77">
        <f t="shared" si="0"/>
        <v>5.8169173135648343E-3</v>
      </c>
      <c r="K32" s="77">
        <f>I32/'סכום נכסי הקרן'!$C$42</f>
        <v>-1.1951863183253648E-6</v>
      </c>
    </row>
    <row r="33" spans="2:11">
      <c r="B33" s="75" t="s">
        <v>1794</v>
      </c>
      <c r="C33" s="69" t="s">
        <v>1795</v>
      </c>
      <c r="D33" s="82" t="s">
        <v>466</v>
      </c>
      <c r="E33" s="82" t="s">
        <v>127</v>
      </c>
      <c r="F33" s="95">
        <v>44951</v>
      </c>
      <c r="G33" s="76">
        <v>1843.8024000000003</v>
      </c>
      <c r="H33" s="78">
        <v>-15.460433999999999</v>
      </c>
      <c r="I33" s="76">
        <v>-0.28505984800000006</v>
      </c>
      <c r="J33" s="77">
        <f t="shared" si="0"/>
        <v>1.8227747866479019E-2</v>
      </c>
      <c r="K33" s="77">
        <f>I33/'סכום נכסי הקרן'!$C$42</f>
        <v>-3.74520621310827E-6</v>
      </c>
    </row>
    <row r="34" spans="2:11">
      <c r="B34" s="75" t="s">
        <v>1779</v>
      </c>
      <c r="C34" s="69" t="s">
        <v>1796</v>
      </c>
      <c r="D34" s="82" t="s">
        <v>466</v>
      </c>
      <c r="E34" s="82" t="s">
        <v>127</v>
      </c>
      <c r="F34" s="95">
        <v>44951</v>
      </c>
      <c r="G34" s="76">
        <v>3458.6961750000005</v>
      </c>
      <c r="H34" s="78">
        <v>-15.408134</v>
      </c>
      <c r="I34" s="76">
        <v>-0.53292054099999997</v>
      </c>
      <c r="J34" s="77">
        <f t="shared" si="0"/>
        <v>3.4076848501706884E-2</v>
      </c>
      <c r="K34" s="77">
        <f>I34/'סכום נכסי הקרן'!$C$42</f>
        <v>-7.0016781923149691E-6</v>
      </c>
    </row>
    <row r="35" spans="2:11">
      <c r="B35" s="75" t="s">
        <v>1797</v>
      </c>
      <c r="C35" s="69" t="s">
        <v>1798</v>
      </c>
      <c r="D35" s="82" t="s">
        <v>466</v>
      </c>
      <c r="E35" s="82" t="s">
        <v>127</v>
      </c>
      <c r="F35" s="95">
        <v>44950</v>
      </c>
      <c r="G35" s="76">
        <v>1776.9389400000002</v>
      </c>
      <c r="H35" s="78">
        <v>-14.7034</v>
      </c>
      <c r="I35" s="76">
        <v>-0.26127043900000008</v>
      </c>
      <c r="J35" s="77">
        <f t="shared" si="0"/>
        <v>1.6706567832928499E-2</v>
      </c>
      <c r="K35" s="77">
        <f>I35/'סכום נכסי הקרן'!$C$42</f>
        <v>-3.4326534526333057E-6</v>
      </c>
    </row>
    <row r="36" spans="2:11">
      <c r="B36" s="75" t="s">
        <v>1799</v>
      </c>
      <c r="C36" s="69" t="s">
        <v>1800</v>
      </c>
      <c r="D36" s="82" t="s">
        <v>466</v>
      </c>
      <c r="E36" s="82" t="s">
        <v>127</v>
      </c>
      <c r="F36" s="95">
        <v>44950</v>
      </c>
      <c r="G36" s="76">
        <v>2787.2610480000003</v>
      </c>
      <c r="H36" s="78">
        <v>-14.572735</v>
      </c>
      <c r="I36" s="76">
        <v>-0.40618015900000004</v>
      </c>
      <c r="J36" s="77">
        <f t="shared" si="0"/>
        <v>2.5972614447680328E-2</v>
      </c>
      <c r="K36" s="77">
        <f>I36/'סכום נכסי הקרן'!$C$42</f>
        <v>-5.3365230698085016E-6</v>
      </c>
    </row>
    <row r="37" spans="2:11">
      <c r="B37" s="75" t="s">
        <v>1801</v>
      </c>
      <c r="C37" s="69" t="s">
        <v>1802</v>
      </c>
      <c r="D37" s="82" t="s">
        <v>466</v>
      </c>
      <c r="E37" s="82" t="s">
        <v>127</v>
      </c>
      <c r="F37" s="95">
        <v>44950</v>
      </c>
      <c r="G37" s="76">
        <v>1625.9997600000002</v>
      </c>
      <c r="H37" s="78">
        <v>-14.565866</v>
      </c>
      <c r="I37" s="76">
        <v>-0.23684094400000005</v>
      </c>
      <c r="J37" s="77">
        <f t="shared" si="0"/>
        <v>1.5144458407523171E-2</v>
      </c>
      <c r="K37" s="77">
        <f>I37/'סכום נכסי הקרן'!$C$42</f>
        <v>-3.1116910403573491E-6</v>
      </c>
    </row>
    <row r="38" spans="2:11">
      <c r="B38" s="75" t="s">
        <v>1803</v>
      </c>
      <c r="C38" s="69" t="s">
        <v>1804</v>
      </c>
      <c r="D38" s="82" t="s">
        <v>466</v>
      </c>
      <c r="E38" s="82" t="s">
        <v>127</v>
      </c>
      <c r="F38" s="95">
        <v>44952</v>
      </c>
      <c r="G38" s="76">
        <v>2185.5798620000005</v>
      </c>
      <c r="H38" s="78">
        <v>-14.445479000000001</v>
      </c>
      <c r="I38" s="76">
        <v>-0.31571747600000005</v>
      </c>
      <c r="J38" s="77">
        <f t="shared" si="0"/>
        <v>2.0188106427283092E-2</v>
      </c>
      <c r="K38" s="77">
        <f>I38/'סכום נכסי הקרן'!$C$42</f>
        <v>-4.1479958015765908E-6</v>
      </c>
    </row>
    <row r="39" spans="2:11">
      <c r="B39" s="75" t="s">
        <v>1805</v>
      </c>
      <c r="C39" s="69" t="s">
        <v>1806</v>
      </c>
      <c r="D39" s="82" t="s">
        <v>466</v>
      </c>
      <c r="E39" s="82" t="s">
        <v>127</v>
      </c>
      <c r="F39" s="95">
        <v>44952</v>
      </c>
      <c r="G39" s="76">
        <v>4418.7198000000008</v>
      </c>
      <c r="H39" s="78">
        <v>-14.418067000000001</v>
      </c>
      <c r="I39" s="76">
        <v>-0.63709397000000012</v>
      </c>
      <c r="J39" s="77">
        <f t="shared" si="0"/>
        <v>4.0738070738093386E-2</v>
      </c>
      <c r="K39" s="77">
        <f>I39/'סכום נכסי הקרן'!$C$42</f>
        <v>-8.3703415669323372E-6</v>
      </c>
    </row>
    <row r="40" spans="2:11">
      <c r="B40" s="75" t="s">
        <v>1807</v>
      </c>
      <c r="C40" s="69" t="s">
        <v>1808</v>
      </c>
      <c r="D40" s="82" t="s">
        <v>466</v>
      </c>
      <c r="E40" s="82" t="s">
        <v>127</v>
      </c>
      <c r="F40" s="95">
        <v>44952</v>
      </c>
      <c r="G40" s="76">
        <v>2233.4853020000005</v>
      </c>
      <c r="H40" s="78">
        <v>-14.37355</v>
      </c>
      <c r="I40" s="76">
        <v>-0.32103112900000008</v>
      </c>
      <c r="J40" s="77">
        <f t="shared" si="0"/>
        <v>2.052788043549052E-2</v>
      </c>
      <c r="K40" s="77">
        <f>I40/'סכום נכסי הקרן'!$C$42</f>
        <v>-4.2178082510307186E-6</v>
      </c>
    </row>
    <row r="41" spans="2:11">
      <c r="B41" s="75" t="s">
        <v>1809</v>
      </c>
      <c r="C41" s="69" t="s">
        <v>1810</v>
      </c>
      <c r="D41" s="82" t="s">
        <v>466</v>
      </c>
      <c r="E41" s="82" t="s">
        <v>127</v>
      </c>
      <c r="F41" s="95">
        <v>44959</v>
      </c>
      <c r="G41" s="76">
        <v>2912.8067230000001</v>
      </c>
      <c r="H41" s="78">
        <v>-13.245649</v>
      </c>
      <c r="I41" s="76">
        <v>-0.38582015400000008</v>
      </c>
      <c r="J41" s="77">
        <f t="shared" si="0"/>
        <v>2.4670722791229817E-2</v>
      </c>
      <c r="K41" s="77">
        <f>I41/'סכום נכסי הקרן'!$C$42</f>
        <v>-5.0690269009867339E-6</v>
      </c>
    </row>
    <row r="42" spans="2:11">
      <c r="B42" s="75" t="s">
        <v>1811</v>
      </c>
      <c r="C42" s="69" t="s">
        <v>1812</v>
      </c>
      <c r="D42" s="82" t="s">
        <v>466</v>
      </c>
      <c r="E42" s="82" t="s">
        <v>127</v>
      </c>
      <c r="F42" s="95">
        <v>44959</v>
      </c>
      <c r="G42" s="76">
        <v>2351.1962100000005</v>
      </c>
      <c r="H42" s="78">
        <v>-13.141683</v>
      </c>
      <c r="I42" s="76">
        <v>-0.30898675600000008</v>
      </c>
      <c r="J42" s="77">
        <f t="shared" si="0"/>
        <v>1.9757720078659672E-2</v>
      </c>
      <c r="K42" s="77">
        <f>I42/'סכום נכסי הקרן'!$C$42</f>
        <v>-4.0595654788231318E-6</v>
      </c>
    </row>
    <row r="43" spans="2:11">
      <c r="B43" s="75" t="s">
        <v>1811</v>
      </c>
      <c r="C43" s="69" t="s">
        <v>1813</v>
      </c>
      <c r="D43" s="82" t="s">
        <v>466</v>
      </c>
      <c r="E43" s="82" t="s">
        <v>127</v>
      </c>
      <c r="F43" s="95">
        <v>44959</v>
      </c>
      <c r="G43" s="76">
        <v>1600.6908680000001</v>
      </c>
      <c r="H43" s="78">
        <v>-13.141683</v>
      </c>
      <c r="I43" s="76">
        <v>-0.21035772200000002</v>
      </c>
      <c r="J43" s="77">
        <f t="shared" si="0"/>
        <v>1.3451026320560187E-2</v>
      </c>
      <c r="K43" s="77">
        <f>I43/'סכום נכסי הקרן'!$C$42</f>
        <v>-2.7637461148498969E-6</v>
      </c>
    </row>
    <row r="44" spans="2:11">
      <c r="B44" s="75" t="s">
        <v>1814</v>
      </c>
      <c r="C44" s="69" t="s">
        <v>1815</v>
      </c>
      <c r="D44" s="82" t="s">
        <v>466</v>
      </c>
      <c r="E44" s="82" t="s">
        <v>127</v>
      </c>
      <c r="F44" s="95">
        <v>44958</v>
      </c>
      <c r="G44" s="76">
        <v>1205.7799950000001</v>
      </c>
      <c r="H44" s="78">
        <v>-12.652526</v>
      </c>
      <c r="I44" s="76">
        <v>-0.15256163100000003</v>
      </c>
      <c r="J44" s="77">
        <f t="shared" si="0"/>
        <v>9.7553372159477521E-3</v>
      </c>
      <c r="K44" s="77">
        <f>I44/'סכום נכסי הקרן'!$C$42</f>
        <v>-2.0044028379020649E-6</v>
      </c>
    </row>
    <row r="45" spans="2:11">
      <c r="B45" s="75" t="s">
        <v>1814</v>
      </c>
      <c r="C45" s="69" t="s">
        <v>1816</v>
      </c>
      <c r="D45" s="82" t="s">
        <v>466</v>
      </c>
      <c r="E45" s="82" t="s">
        <v>127</v>
      </c>
      <c r="F45" s="95">
        <v>44958</v>
      </c>
      <c r="G45" s="76">
        <v>3400.5620880000006</v>
      </c>
      <c r="H45" s="78">
        <v>-12.652526</v>
      </c>
      <c r="I45" s="76">
        <v>-0.43025701200000005</v>
      </c>
      <c r="J45" s="77">
        <f t="shared" si="0"/>
        <v>2.7512174680317088E-2</v>
      </c>
      <c r="K45" s="77">
        <f>I45/'סכום נכסי הקרן'!$C$42</f>
        <v>-5.6528523602376975E-6</v>
      </c>
    </row>
    <row r="46" spans="2:11">
      <c r="B46" s="75" t="s">
        <v>1817</v>
      </c>
      <c r="C46" s="69" t="s">
        <v>1818</v>
      </c>
      <c r="D46" s="82" t="s">
        <v>466</v>
      </c>
      <c r="E46" s="82" t="s">
        <v>127</v>
      </c>
      <c r="F46" s="95">
        <v>44958</v>
      </c>
      <c r="G46" s="76">
        <v>2126.2913100000001</v>
      </c>
      <c r="H46" s="78">
        <v>-12.602724</v>
      </c>
      <c r="I46" s="76">
        <v>-0.26797062700000002</v>
      </c>
      <c r="J46" s="77">
        <f t="shared" si="0"/>
        <v>1.7135001856095476E-2</v>
      </c>
      <c r="K46" s="77">
        <f>I46/'סכום נכסי הקרן'!$C$42</f>
        <v>-3.5206826363385931E-6</v>
      </c>
    </row>
    <row r="47" spans="2:11">
      <c r="B47" s="75" t="s">
        <v>1819</v>
      </c>
      <c r="C47" s="69" t="s">
        <v>1820</v>
      </c>
      <c r="D47" s="82" t="s">
        <v>466</v>
      </c>
      <c r="E47" s="82" t="s">
        <v>127</v>
      </c>
      <c r="F47" s="95">
        <v>44958</v>
      </c>
      <c r="G47" s="76">
        <v>1748.4385450000002</v>
      </c>
      <c r="H47" s="78">
        <v>-12.592769000000001</v>
      </c>
      <c r="I47" s="76">
        <v>-0.22017682600000005</v>
      </c>
      <c r="J47" s="77">
        <f t="shared" si="0"/>
        <v>1.407889500582917E-2</v>
      </c>
      <c r="K47" s="77">
        <f>I47/'סכום נכסי הקרן'!$C$42</f>
        <v>-2.8927526009122774E-6</v>
      </c>
    </row>
    <row r="48" spans="2:11">
      <c r="B48" s="75" t="s">
        <v>1821</v>
      </c>
      <c r="C48" s="69" t="s">
        <v>1822</v>
      </c>
      <c r="D48" s="82" t="s">
        <v>466</v>
      </c>
      <c r="E48" s="82" t="s">
        <v>127</v>
      </c>
      <c r="F48" s="95">
        <v>44963</v>
      </c>
      <c r="G48" s="76">
        <v>2127.231315</v>
      </c>
      <c r="H48" s="78">
        <v>-12.527127</v>
      </c>
      <c r="I48" s="76">
        <v>-0.26648097300000007</v>
      </c>
      <c r="J48" s="77">
        <f t="shared" si="0"/>
        <v>1.7039748042867137E-2</v>
      </c>
      <c r="K48" s="77">
        <f>I48/'סכום נכסי הקרן'!$C$42</f>
        <v>-3.5011110921336671E-6</v>
      </c>
    </row>
    <row r="49" spans="2:11">
      <c r="B49" s="75" t="s">
        <v>1823</v>
      </c>
      <c r="C49" s="69" t="s">
        <v>1824</v>
      </c>
      <c r="D49" s="82" t="s">
        <v>466</v>
      </c>
      <c r="E49" s="82" t="s">
        <v>127</v>
      </c>
      <c r="F49" s="95">
        <v>44963</v>
      </c>
      <c r="G49" s="76">
        <v>1892.2648800000002</v>
      </c>
      <c r="H49" s="78">
        <v>-12.444314</v>
      </c>
      <c r="I49" s="76">
        <v>-0.23547937600000005</v>
      </c>
      <c r="J49" s="77">
        <f t="shared" si="0"/>
        <v>1.5057394871984254E-2</v>
      </c>
      <c r="K49" s="77">
        <f>I49/'סכום נכסי הקרן'!$C$42</f>
        <v>-3.0938023304287258E-6</v>
      </c>
    </row>
    <row r="50" spans="2:11">
      <c r="B50" s="75" t="s">
        <v>1825</v>
      </c>
      <c r="C50" s="69" t="s">
        <v>1826</v>
      </c>
      <c r="D50" s="82" t="s">
        <v>466</v>
      </c>
      <c r="E50" s="82" t="s">
        <v>127</v>
      </c>
      <c r="F50" s="95">
        <v>44963</v>
      </c>
      <c r="G50" s="76">
        <v>2935.6008000000006</v>
      </c>
      <c r="H50" s="78">
        <v>-12.345098</v>
      </c>
      <c r="I50" s="76">
        <v>-0.36240279700000005</v>
      </c>
      <c r="J50" s="77">
        <f t="shared" si="0"/>
        <v>2.3173333095381356E-2</v>
      </c>
      <c r="K50" s="77">
        <f>I50/'סכום נכסי הקרן'!$C$42</f>
        <v>-4.7613622770619555E-6</v>
      </c>
    </row>
    <row r="51" spans="2:11">
      <c r="B51" s="75" t="s">
        <v>1827</v>
      </c>
      <c r="C51" s="69" t="s">
        <v>1828</v>
      </c>
      <c r="D51" s="82" t="s">
        <v>466</v>
      </c>
      <c r="E51" s="82" t="s">
        <v>127</v>
      </c>
      <c r="F51" s="95">
        <v>44964</v>
      </c>
      <c r="G51" s="76">
        <v>954.0145560000002</v>
      </c>
      <c r="H51" s="78">
        <v>-11.504263999999999</v>
      </c>
      <c r="I51" s="76">
        <v>-0.10975235300000002</v>
      </c>
      <c r="J51" s="77">
        <f t="shared" si="0"/>
        <v>7.0179586226286148E-3</v>
      </c>
      <c r="K51" s="77">
        <f>I51/'סכום נכסי הקרן'!$C$42</f>
        <v>-1.4419610381566332E-6</v>
      </c>
    </row>
    <row r="52" spans="2:11">
      <c r="B52" s="75" t="s">
        <v>1827</v>
      </c>
      <c r="C52" s="69" t="s">
        <v>1829</v>
      </c>
      <c r="D52" s="82" t="s">
        <v>466</v>
      </c>
      <c r="E52" s="82" t="s">
        <v>127</v>
      </c>
      <c r="F52" s="95">
        <v>44964</v>
      </c>
      <c r="G52" s="76">
        <v>811.86460600000009</v>
      </c>
      <c r="H52" s="78">
        <v>-11.504263999999999</v>
      </c>
      <c r="I52" s="76">
        <v>-9.3399048000000012E-2</v>
      </c>
      <c r="J52" s="77">
        <f t="shared" si="0"/>
        <v>5.972269717596887E-3</v>
      </c>
      <c r="K52" s="77">
        <f>I52/'סכום נכסי הקרן'!$C$42</f>
        <v>-1.2271061579601962E-6</v>
      </c>
    </row>
    <row r="53" spans="2:11">
      <c r="B53" s="75" t="s">
        <v>1830</v>
      </c>
      <c r="C53" s="69" t="s">
        <v>1831</v>
      </c>
      <c r="D53" s="82" t="s">
        <v>466</v>
      </c>
      <c r="E53" s="82" t="s">
        <v>127</v>
      </c>
      <c r="F53" s="95">
        <v>44964</v>
      </c>
      <c r="G53" s="76">
        <v>1671.2801490000002</v>
      </c>
      <c r="H53" s="78">
        <v>-11.392704</v>
      </c>
      <c r="I53" s="76">
        <v>-0.19040400800000004</v>
      </c>
      <c r="J53" s="77">
        <f t="shared" si="0"/>
        <v>1.2175114366127966E-2</v>
      </c>
      <c r="K53" s="77">
        <f>I53/'סכום נכסי הקרן'!$C$42</f>
        <v>-2.5015879253619639E-6</v>
      </c>
    </row>
    <row r="54" spans="2:11">
      <c r="B54" s="75" t="s">
        <v>1832</v>
      </c>
      <c r="C54" s="69" t="s">
        <v>1833</v>
      </c>
      <c r="D54" s="82" t="s">
        <v>466</v>
      </c>
      <c r="E54" s="82" t="s">
        <v>127</v>
      </c>
      <c r="F54" s="95">
        <v>44956</v>
      </c>
      <c r="G54" s="76">
        <v>2149.4780999999998</v>
      </c>
      <c r="H54" s="78">
        <v>-11.39711</v>
      </c>
      <c r="I54" s="76">
        <v>-0.24497837300000003</v>
      </c>
      <c r="J54" s="77">
        <f t="shared" si="0"/>
        <v>1.566479476893656E-2</v>
      </c>
      <c r="K54" s="77">
        <f>I54/'סכום נכסי הקרן'!$C$42</f>
        <v>-3.2186031497384195E-6</v>
      </c>
    </row>
    <row r="55" spans="2:11">
      <c r="B55" s="75" t="s">
        <v>1834</v>
      </c>
      <c r="C55" s="69" t="s">
        <v>1835</v>
      </c>
      <c r="D55" s="82" t="s">
        <v>466</v>
      </c>
      <c r="E55" s="82" t="s">
        <v>127</v>
      </c>
      <c r="F55" s="95">
        <v>44956</v>
      </c>
      <c r="G55" s="76">
        <v>955.32360000000017</v>
      </c>
      <c r="H55" s="78">
        <v>-11.39711</v>
      </c>
      <c r="I55" s="76">
        <v>-0.10887927700000001</v>
      </c>
      <c r="J55" s="77">
        <f t="shared" si="0"/>
        <v>6.9621310155210912E-3</v>
      </c>
      <c r="K55" s="77">
        <f>I55/'סכום נכסי הקרן'!$C$42</f>
        <v>-1.4304902902324437E-6</v>
      </c>
    </row>
    <row r="56" spans="2:11">
      <c r="B56" s="75" t="s">
        <v>1836</v>
      </c>
      <c r="C56" s="69" t="s">
        <v>1837</v>
      </c>
      <c r="D56" s="82" t="s">
        <v>466</v>
      </c>
      <c r="E56" s="82" t="s">
        <v>127</v>
      </c>
      <c r="F56" s="95">
        <v>44957</v>
      </c>
      <c r="G56" s="76">
        <v>7408.0749600000008</v>
      </c>
      <c r="H56" s="78">
        <v>-11.327669999999999</v>
      </c>
      <c r="I56" s="76">
        <v>-0.83916230300000005</v>
      </c>
      <c r="J56" s="77">
        <f t="shared" si="0"/>
        <v>5.3659043830465623E-2</v>
      </c>
      <c r="K56" s="77">
        <f>I56/'סכום נכסי הקרן'!$C$42</f>
        <v>-1.1025179073981138E-5</v>
      </c>
    </row>
    <row r="57" spans="2:11">
      <c r="B57" s="75" t="s">
        <v>1838</v>
      </c>
      <c r="C57" s="69" t="s">
        <v>1839</v>
      </c>
      <c r="D57" s="82" t="s">
        <v>466</v>
      </c>
      <c r="E57" s="82" t="s">
        <v>127</v>
      </c>
      <c r="F57" s="95">
        <v>44956</v>
      </c>
      <c r="G57" s="76">
        <v>2199.4863660000001</v>
      </c>
      <c r="H57" s="78">
        <v>-11.283555</v>
      </c>
      <c r="I57" s="76">
        <v>-0.24818025100000002</v>
      </c>
      <c r="J57" s="77">
        <f t="shared" si="0"/>
        <v>1.5869534318517831E-2</v>
      </c>
      <c r="K57" s="77">
        <f>I57/'סכום נכסי הקרן'!$C$42</f>
        <v>-3.2606704330241902E-6</v>
      </c>
    </row>
    <row r="58" spans="2:11">
      <c r="B58" s="75" t="s">
        <v>1840</v>
      </c>
      <c r="C58" s="69" t="s">
        <v>1841</v>
      </c>
      <c r="D58" s="82" t="s">
        <v>466</v>
      </c>
      <c r="E58" s="82" t="s">
        <v>127</v>
      </c>
      <c r="F58" s="95">
        <v>44956</v>
      </c>
      <c r="G58" s="76">
        <v>1721.3872900000001</v>
      </c>
      <c r="H58" s="78">
        <v>-11.280314000000001</v>
      </c>
      <c r="I58" s="76">
        <v>-0.19417788900000002</v>
      </c>
      <c r="J58" s="77">
        <f t="shared" si="0"/>
        <v>1.2416429836646618E-2</v>
      </c>
      <c r="K58" s="77">
        <f>I58/'סכום נכסי הקרן'!$C$42</f>
        <v>-2.5511703645160433E-6</v>
      </c>
    </row>
    <row r="59" spans="2:11">
      <c r="B59" s="75" t="s">
        <v>1842</v>
      </c>
      <c r="C59" s="69" t="s">
        <v>1843</v>
      </c>
      <c r="D59" s="82" t="s">
        <v>466</v>
      </c>
      <c r="E59" s="82" t="s">
        <v>127</v>
      </c>
      <c r="F59" s="95">
        <v>44972</v>
      </c>
      <c r="G59" s="76">
        <v>2430.7833000000005</v>
      </c>
      <c r="H59" s="78">
        <v>-9.4003630000000005</v>
      </c>
      <c r="I59" s="76">
        <v>-0.22850245000000005</v>
      </c>
      <c r="J59" s="77">
        <f t="shared" si="0"/>
        <v>1.4611265229723721E-2</v>
      </c>
      <c r="K59" s="77">
        <f>I59/'סכום נכסי הקרן'!$C$42</f>
        <v>-3.0021372755747129E-6</v>
      </c>
    </row>
    <row r="60" spans="2:11">
      <c r="B60" s="75" t="s">
        <v>1842</v>
      </c>
      <c r="C60" s="69" t="s">
        <v>1844</v>
      </c>
      <c r="D60" s="82" t="s">
        <v>466</v>
      </c>
      <c r="E60" s="82" t="s">
        <v>127</v>
      </c>
      <c r="F60" s="95">
        <v>44972</v>
      </c>
      <c r="G60" s="76">
        <v>1654.8736400000003</v>
      </c>
      <c r="H60" s="78">
        <v>-9.4003630000000005</v>
      </c>
      <c r="I60" s="76">
        <v>-0.15556412700000005</v>
      </c>
      <c r="J60" s="77">
        <f t="shared" si="0"/>
        <v>9.9473275661920713E-3</v>
      </c>
      <c r="K60" s="77">
        <f>I60/'סכום נכסי הקרן'!$C$42</f>
        <v>-2.0438505775712193E-6</v>
      </c>
    </row>
    <row r="61" spans="2:11">
      <c r="B61" s="75" t="s">
        <v>1845</v>
      </c>
      <c r="C61" s="69" t="s">
        <v>1846</v>
      </c>
      <c r="D61" s="82" t="s">
        <v>466</v>
      </c>
      <c r="E61" s="82" t="s">
        <v>127</v>
      </c>
      <c r="F61" s="95">
        <v>44972</v>
      </c>
      <c r="G61" s="76">
        <v>486.24021600000009</v>
      </c>
      <c r="H61" s="78">
        <v>-9.3815629999999999</v>
      </c>
      <c r="I61" s="76">
        <v>-4.5616934000000005E-2</v>
      </c>
      <c r="J61" s="77">
        <f t="shared" si="0"/>
        <v>2.916910175977552E-3</v>
      </c>
      <c r="K61" s="77">
        <f>I61/'סכום נכסי הקרן'!$C$42</f>
        <v>-5.9932967002687051E-7</v>
      </c>
    </row>
    <row r="62" spans="2:11">
      <c r="B62" s="75" t="s">
        <v>1847</v>
      </c>
      <c r="C62" s="69" t="s">
        <v>1848</v>
      </c>
      <c r="D62" s="82" t="s">
        <v>466</v>
      </c>
      <c r="E62" s="82" t="s">
        <v>127</v>
      </c>
      <c r="F62" s="95">
        <v>44973</v>
      </c>
      <c r="G62" s="76">
        <v>2438.4426000000003</v>
      </c>
      <c r="H62" s="78">
        <v>-9.0248799999999996</v>
      </c>
      <c r="I62" s="76">
        <v>-0.22006652000000002</v>
      </c>
      <c r="J62" s="77">
        <f t="shared" si="0"/>
        <v>1.4071841645034E-2</v>
      </c>
      <c r="K62" s="77">
        <f>I62/'סכום נכסי הקרן'!$C$42</f>
        <v>-2.891303365885171E-6</v>
      </c>
    </row>
    <row r="63" spans="2:11">
      <c r="B63" s="75" t="s">
        <v>1849</v>
      </c>
      <c r="C63" s="69" t="s">
        <v>1850</v>
      </c>
      <c r="D63" s="82" t="s">
        <v>466</v>
      </c>
      <c r="E63" s="82" t="s">
        <v>127</v>
      </c>
      <c r="F63" s="95">
        <v>44973</v>
      </c>
      <c r="G63" s="76">
        <v>6048.0283780000009</v>
      </c>
      <c r="H63" s="78">
        <v>-9.0124289999999991</v>
      </c>
      <c r="I63" s="76">
        <v>-0.54507424000000015</v>
      </c>
      <c r="J63" s="77">
        <f t="shared" si="0"/>
        <v>3.4853999554622206E-2</v>
      </c>
      <c r="K63" s="77">
        <f>I63/'סכום נכסי הקרן'!$C$42</f>
        <v>-7.1613573240004967E-6</v>
      </c>
    </row>
    <row r="64" spans="2:11">
      <c r="B64" s="75" t="s">
        <v>1851</v>
      </c>
      <c r="C64" s="69" t="s">
        <v>1852</v>
      </c>
      <c r="D64" s="82" t="s">
        <v>466</v>
      </c>
      <c r="E64" s="82" t="s">
        <v>127</v>
      </c>
      <c r="F64" s="95">
        <v>44977</v>
      </c>
      <c r="G64" s="76">
        <v>4256.3384620000006</v>
      </c>
      <c r="H64" s="78">
        <v>-8.6751989999999992</v>
      </c>
      <c r="I64" s="76">
        <v>-0.36924581200000006</v>
      </c>
      <c r="J64" s="77">
        <f t="shared" si="0"/>
        <v>2.361089998858525E-2</v>
      </c>
      <c r="K64" s="77">
        <f>I64/'סכום נכסי הקרן'!$C$42</f>
        <v>-4.8512679669520071E-6</v>
      </c>
    </row>
    <row r="65" spans="2:11">
      <c r="B65" s="75" t="s">
        <v>1853</v>
      </c>
      <c r="C65" s="69" t="s">
        <v>1854</v>
      </c>
      <c r="D65" s="82" t="s">
        <v>466</v>
      </c>
      <c r="E65" s="82" t="s">
        <v>127</v>
      </c>
      <c r="F65" s="95">
        <v>44977</v>
      </c>
      <c r="G65" s="76">
        <v>3914.9091140000005</v>
      </c>
      <c r="H65" s="78">
        <v>-8.63809</v>
      </c>
      <c r="I65" s="76">
        <v>-0.33817337600000008</v>
      </c>
      <c r="J65" s="77">
        <f t="shared" si="0"/>
        <v>2.1624017118271978E-2</v>
      </c>
      <c r="K65" s="77">
        <f>I65/'סכום נכסי הקרן'!$C$42</f>
        <v>-4.4430285001169271E-6</v>
      </c>
    </row>
    <row r="66" spans="2:11">
      <c r="B66" s="75" t="s">
        <v>1855</v>
      </c>
      <c r="C66" s="69" t="s">
        <v>1856</v>
      </c>
      <c r="D66" s="82" t="s">
        <v>466</v>
      </c>
      <c r="E66" s="82" t="s">
        <v>127</v>
      </c>
      <c r="F66" s="95">
        <v>45013</v>
      </c>
      <c r="G66" s="76">
        <v>2448.8871000000004</v>
      </c>
      <c r="H66" s="78">
        <v>-8.4818820000000006</v>
      </c>
      <c r="I66" s="76">
        <v>-0.20771172100000004</v>
      </c>
      <c r="J66" s="77">
        <f t="shared" si="0"/>
        <v>1.3281831537707251E-2</v>
      </c>
      <c r="K66" s="77">
        <f>I66/'סכום נכסי הקרן'!$C$42</f>
        <v>-2.728982118957039E-6</v>
      </c>
    </row>
    <row r="67" spans="2:11">
      <c r="B67" s="75" t="s">
        <v>1855</v>
      </c>
      <c r="C67" s="69" t="s">
        <v>1857</v>
      </c>
      <c r="D67" s="82" t="s">
        <v>466</v>
      </c>
      <c r="E67" s="82" t="s">
        <v>127</v>
      </c>
      <c r="F67" s="95">
        <v>45013</v>
      </c>
      <c r="G67" s="76">
        <v>625.19950500000016</v>
      </c>
      <c r="H67" s="78">
        <v>-8.4818820000000006</v>
      </c>
      <c r="I67" s="76">
        <v>-5.3028686000000005E-2</v>
      </c>
      <c r="J67" s="77">
        <f t="shared" si="0"/>
        <v>3.3908441503788557E-3</v>
      </c>
      <c r="K67" s="77">
        <f>I67/'סכום נכסי הקרן'!$C$42</f>
        <v>-6.9670760604688009E-7</v>
      </c>
    </row>
    <row r="68" spans="2:11">
      <c r="B68" s="75" t="s">
        <v>1858</v>
      </c>
      <c r="C68" s="69" t="s">
        <v>1859</v>
      </c>
      <c r="D68" s="82" t="s">
        <v>466</v>
      </c>
      <c r="E68" s="82" t="s">
        <v>127</v>
      </c>
      <c r="F68" s="95">
        <v>45013</v>
      </c>
      <c r="G68" s="76">
        <v>833.33184000000028</v>
      </c>
      <c r="H68" s="78">
        <v>-8.3894260000000003</v>
      </c>
      <c r="I68" s="76">
        <v>-6.9911759000000018E-2</v>
      </c>
      <c r="J68" s="77">
        <f t="shared" si="0"/>
        <v>4.4704083191472324E-3</v>
      </c>
      <c r="K68" s="77">
        <f>I68/'סכום נכסי הקרן'!$C$42</f>
        <v>-9.1852274535741709E-7</v>
      </c>
    </row>
    <row r="69" spans="2:11">
      <c r="B69" s="75" t="s">
        <v>1860</v>
      </c>
      <c r="C69" s="69" t="s">
        <v>1861</v>
      </c>
      <c r="D69" s="82" t="s">
        <v>466</v>
      </c>
      <c r="E69" s="82" t="s">
        <v>127</v>
      </c>
      <c r="F69" s="95">
        <v>45013</v>
      </c>
      <c r="G69" s="76">
        <v>981.50448000000006</v>
      </c>
      <c r="H69" s="78">
        <v>-8.2663960000000003</v>
      </c>
      <c r="I69" s="76">
        <v>-8.1135048000000015E-2</v>
      </c>
      <c r="J69" s="77">
        <f t="shared" si="0"/>
        <v>5.1880656236043205E-3</v>
      </c>
      <c r="K69" s="77">
        <f>I69/'סכום נכסי הקרן'!$C$42</f>
        <v>-1.0659778569391425E-6</v>
      </c>
    </row>
    <row r="70" spans="2:11">
      <c r="B70" s="75" t="s">
        <v>1862</v>
      </c>
      <c r="C70" s="69" t="s">
        <v>1863</v>
      </c>
      <c r="D70" s="82" t="s">
        <v>466</v>
      </c>
      <c r="E70" s="82" t="s">
        <v>127</v>
      </c>
      <c r="F70" s="95">
        <v>45014</v>
      </c>
      <c r="G70" s="76">
        <v>834.75229200000012</v>
      </c>
      <c r="H70" s="78">
        <v>-8.1790500000000002</v>
      </c>
      <c r="I70" s="76">
        <v>-6.8274807000000007E-2</v>
      </c>
      <c r="J70" s="77">
        <f t="shared" si="0"/>
        <v>4.3657357441252709E-3</v>
      </c>
      <c r="K70" s="77">
        <f>I70/'סכום נכסי הקרן'!$C$42</f>
        <v>-8.9701595355922577E-7</v>
      </c>
    </row>
    <row r="71" spans="2:11">
      <c r="B71" s="75" t="s">
        <v>1862</v>
      </c>
      <c r="C71" s="69" t="s">
        <v>1864</v>
      </c>
      <c r="D71" s="82" t="s">
        <v>466</v>
      </c>
      <c r="E71" s="82" t="s">
        <v>127</v>
      </c>
      <c r="F71" s="95">
        <v>45014</v>
      </c>
      <c r="G71" s="76">
        <v>1044.6656499999999</v>
      </c>
      <c r="H71" s="78">
        <v>-8.1790500000000002</v>
      </c>
      <c r="I71" s="76">
        <v>-8.5443725000000012E-2</v>
      </c>
      <c r="J71" s="77">
        <f t="shared" si="0"/>
        <v>5.4635778661916989E-3</v>
      </c>
      <c r="K71" s="77">
        <f>I71/'סכום נכסי הקרן'!$C$42</f>
        <v>-1.1225866146575451E-6</v>
      </c>
    </row>
    <row r="72" spans="2:11">
      <c r="B72" s="75" t="s">
        <v>1865</v>
      </c>
      <c r="C72" s="69" t="s">
        <v>1866</v>
      </c>
      <c r="D72" s="82" t="s">
        <v>466</v>
      </c>
      <c r="E72" s="82" t="s">
        <v>127</v>
      </c>
      <c r="F72" s="95">
        <v>45012</v>
      </c>
      <c r="G72" s="76">
        <v>3438.6775500000008</v>
      </c>
      <c r="H72" s="78">
        <v>-8.1382340000000006</v>
      </c>
      <c r="I72" s="76">
        <v>-0.27984762100000005</v>
      </c>
      <c r="J72" s="77">
        <f t="shared" si="0"/>
        <v>1.7894459400055455E-2</v>
      </c>
      <c r="K72" s="77">
        <f>I72/'סכום נכסי הקרן'!$C$42</f>
        <v>-3.676726330439804E-6</v>
      </c>
    </row>
    <row r="73" spans="2:11">
      <c r="B73" s="75" t="s">
        <v>1867</v>
      </c>
      <c r="C73" s="69" t="s">
        <v>1868</v>
      </c>
      <c r="D73" s="82" t="s">
        <v>466</v>
      </c>
      <c r="E73" s="82" t="s">
        <v>127</v>
      </c>
      <c r="F73" s="95">
        <v>45014</v>
      </c>
      <c r="G73" s="76">
        <v>4176.1288800000011</v>
      </c>
      <c r="H73" s="78">
        <v>-8.1177240000000008</v>
      </c>
      <c r="I73" s="76">
        <v>-0.33900661300000007</v>
      </c>
      <c r="J73" s="77">
        <f t="shared" si="0"/>
        <v>2.1677297277002086E-2</v>
      </c>
      <c r="K73" s="77">
        <f>I73/'סכום נכסי הקרן'!$C$42</f>
        <v>-4.4539758306907916E-6</v>
      </c>
    </row>
    <row r="74" spans="2:11">
      <c r="B74" s="75" t="s">
        <v>1869</v>
      </c>
      <c r="C74" s="69" t="s">
        <v>1870</v>
      </c>
      <c r="D74" s="82" t="s">
        <v>466</v>
      </c>
      <c r="E74" s="82" t="s">
        <v>127</v>
      </c>
      <c r="F74" s="95">
        <v>45012</v>
      </c>
      <c r="G74" s="76">
        <v>1474.7634000000003</v>
      </c>
      <c r="H74" s="78">
        <v>-8.0616489999999992</v>
      </c>
      <c r="I74" s="76">
        <v>-0.11889024500000001</v>
      </c>
      <c r="J74" s="77">
        <f t="shared" si="0"/>
        <v>7.6022681722748885E-3</v>
      </c>
      <c r="K74" s="77">
        <f>I74/'סכום נכסי הקרן'!$C$42</f>
        <v>-1.5620175460556773E-6</v>
      </c>
    </row>
    <row r="75" spans="2:11">
      <c r="B75" s="75" t="s">
        <v>1871</v>
      </c>
      <c r="C75" s="69" t="s">
        <v>1872</v>
      </c>
      <c r="D75" s="82" t="s">
        <v>466</v>
      </c>
      <c r="E75" s="82" t="s">
        <v>127</v>
      </c>
      <c r="F75" s="95">
        <v>45090</v>
      </c>
      <c r="G75" s="76">
        <v>4186.7822699999997</v>
      </c>
      <c r="H75" s="78">
        <v>-7.7926339999999996</v>
      </c>
      <c r="I75" s="76">
        <v>-0.32626062100000008</v>
      </c>
      <c r="J75" s="77">
        <f t="shared" si="0"/>
        <v>2.086227288786343E-2</v>
      </c>
      <c r="K75" s="77">
        <f>I75/'סכום נכסי הקרן'!$C$42</f>
        <v>-4.2865149667159104E-6</v>
      </c>
    </row>
    <row r="76" spans="2:11">
      <c r="B76" s="75" t="s">
        <v>1873</v>
      </c>
      <c r="C76" s="69" t="s">
        <v>1874</v>
      </c>
      <c r="D76" s="82" t="s">
        <v>466</v>
      </c>
      <c r="E76" s="82" t="s">
        <v>127</v>
      </c>
      <c r="F76" s="95">
        <v>45090</v>
      </c>
      <c r="G76" s="76">
        <v>1726.4062200000003</v>
      </c>
      <c r="H76" s="78">
        <v>-7.6404709999999998</v>
      </c>
      <c r="I76" s="76">
        <v>-0.13190555900000003</v>
      </c>
      <c r="J76" s="77">
        <f t="shared" ref="J76:J139" si="1">IFERROR(I76/$I$11,0)</f>
        <v>8.4345139749003612E-3</v>
      </c>
      <c r="K76" s="77">
        <f>I76/'סכום נכסי הקרן'!$C$42</f>
        <v>-1.7330168474316996E-6</v>
      </c>
    </row>
    <row r="77" spans="2:11">
      <c r="B77" s="75" t="s">
        <v>1875</v>
      </c>
      <c r="C77" s="69" t="s">
        <v>1876</v>
      </c>
      <c r="D77" s="82" t="s">
        <v>466</v>
      </c>
      <c r="E77" s="82" t="s">
        <v>127</v>
      </c>
      <c r="F77" s="95">
        <v>45090</v>
      </c>
      <c r="G77" s="76">
        <v>840.70994000000007</v>
      </c>
      <c r="H77" s="78">
        <v>-7.4887360000000003</v>
      </c>
      <c r="I77" s="76">
        <v>-6.2958548000000003E-2</v>
      </c>
      <c r="J77" s="77">
        <f t="shared" si="1"/>
        <v>4.025795098942229E-3</v>
      </c>
      <c r="K77" s="77">
        <f>I77/'סכום נכסי הקרן'!$C$42</f>
        <v>-8.271692656549624E-7</v>
      </c>
    </row>
    <row r="78" spans="2:11">
      <c r="B78" s="75" t="s">
        <v>1877</v>
      </c>
      <c r="C78" s="69" t="s">
        <v>1878</v>
      </c>
      <c r="D78" s="82" t="s">
        <v>466</v>
      </c>
      <c r="E78" s="82" t="s">
        <v>127</v>
      </c>
      <c r="F78" s="95">
        <v>45019</v>
      </c>
      <c r="G78" s="76">
        <v>4208.0890500000005</v>
      </c>
      <c r="H78" s="78">
        <v>-7.2914320000000004</v>
      </c>
      <c r="I78" s="76">
        <v>-0.30682994300000005</v>
      </c>
      <c r="J78" s="77">
        <f t="shared" si="1"/>
        <v>1.9619805728971443E-2</v>
      </c>
      <c r="K78" s="77">
        <f>I78/'סכום נכסי הקרן'!$C$42</f>
        <v>-4.0312285892022798E-6</v>
      </c>
    </row>
    <row r="79" spans="2:11">
      <c r="B79" s="75" t="s">
        <v>1877</v>
      </c>
      <c r="C79" s="69" t="s">
        <v>1879</v>
      </c>
      <c r="D79" s="82" t="s">
        <v>466</v>
      </c>
      <c r="E79" s="82" t="s">
        <v>127</v>
      </c>
      <c r="F79" s="95">
        <v>45019</v>
      </c>
      <c r="G79" s="76">
        <v>1474.5606749999999</v>
      </c>
      <c r="H79" s="78">
        <v>-7.2914320000000004</v>
      </c>
      <c r="I79" s="76">
        <v>-0.10751658600000001</v>
      </c>
      <c r="J79" s="77">
        <f t="shared" si="1"/>
        <v>6.8749956713391918E-3</v>
      </c>
      <c r="K79" s="77">
        <f>I79/'סכום נכסי הקרן'!$C$42</f>
        <v>-1.4125868259755391E-6</v>
      </c>
    </row>
    <row r="80" spans="2:11">
      <c r="B80" s="75" t="s">
        <v>1880</v>
      </c>
      <c r="C80" s="69" t="s">
        <v>1881</v>
      </c>
      <c r="D80" s="82" t="s">
        <v>466</v>
      </c>
      <c r="E80" s="82" t="s">
        <v>127</v>
      </c>
      <c r="F80" s="95">
        <v>45019</v>
      </c>
      <c r="G80" s="76">
        <v>632.27455200000009</v>
      </c>
      <c r="H80" s="78">
        <v>-7.2371350000000003</v>
      </c>
      <c r="I80" s="76">
        <v>-4.5758560000000011E-2</v>
      </c>
      <c r="J80" s="77">
        <f t="shared" si="1"/>
        <v>2.9259662497720558E-3</v>
      </c>
      <c r="K80" s="77">
        <f>I80/'סכום נכסי הקרן'!$C$42</f>
        <v>-6.0119039709474472E-7</v>
      </c>
    </row>
    <row r="81" spans="2:11">
      <c r="B81" s="75" t="s">
        <v>1880</v>
      </c>
      <c r="C81" s="69" t="s">
        <v>1882</v>
      </c>
      <c r="D81" s="82" t="s">
        <v>466</v>
      </c>
      <c r="E81" s="82" t="s">
        <v>127</v>
      </c>
      <c r="F81" s="95">
        <v>45019</v>
      </c>
      <c r="G81" s="76">
        <v>990.63993600000015</v>
      </c>
      <c r="H81" s="78">
        <v>-7.2371350000000003</v>
      </c>
      <c r="I81" s="76">
        <v>-7.1693945000000009E-2</v>
      </c>
      <c r="J81" s="77">
        <f t="shared" si="1"/>
        <v>4.5843676764088298E-3</v>
      </c>
      <c r="K81" s="77">
        <f>I81/'סכום נכסי הקרן'!$C$42</f>
        <v>-9.419376672657265E-7</v>
      </c>
    </row>
    <row r="82" spans="2:11">
      <c r="B82" s="75" t="s">
        <v>1883</v>
      </c>
      <c r="C82" s="69" t="s">
        <v>1884</v>
      </c>
      <c r="D82" s="82" t="s">
        <v>466</v>
      </c>
      <c r="E82" s="82" t="s">
        <v>127</v>
      </c>
      <c r="F82" s="95">
        <v>45091</v>
      </c>
      <c r="G82" s="76">
        <v>2276.9563320000002</v>
      </c>
      <c r="H82" s="78">
        <v>-7.3895689999999998</v>
      </c>
      <c r="I82" s="76">
        <v>-0.16825725400000002</v>
      </c>
      <c r="J82" s="77">
        <f t="shared" si="1"/>
        <v>1.0758971577849569E-2</v>
      </c>
      <c r="K82" s="77">
        <f>I82/'סכום נכסי הקרן'!$C$42</f>
        <v>-2.2106168844983606E-6</v>
      </c>
    </row>
    <row r="83" spans="2:11">
      <c r="B83" s="75" t="s">
        <v>1885</v>
      </c>
      <c r="C83" s="69" t="s">
        <v>1886</v>
      </c>
      <c r="D83" s="82" t="s">
        <v>466</v>
      </c>
      <c r="E83" s="82" t="s">
        <v>127</v>
      </c>
      <c r="F83" s="95">
        <v>45019</v>
      </c>
      <c r="G83" s="76">
        <v>495.48708000000005</v>
      </c>
      <c r="H83" s="78">
        <v>-7.2009670000000003</v>
      </c>
      <c r="I83" s="76">
        <v>-3.5679860000000008E-2</v>
      </c>
      <c r="J83" s="77">
        <f t="shared" si="1"/>
        <v>2.2814980662982398E-3</v>
      </c>
      <c r="K83" s="77">
        <f>I83/'סכום נכסי הקרן'!$C$42</f>
        <v>-4.687732568875615E-7</v>
      </c>
    </row>
    <row r="84" spans="2:11">
      <c r="B84" s="75" t="s">
        <v>1887</v>
      </c>
      <c r="C84" s="69" t="s">
        <v>1888</v>
      </c>
      <c r="D84" s="82" t="s">
        <v>466</v>
      </c>
      <c r="E84" s="82" t="s">
        <v>127</v>
      </c>
      <c r="F84" s="95">
        <v>45091</v>
      </c>
      <c r="G84" s="76">
        <v>1898.5302000000001</v>
      </c>
      <c r="H84" s="78">
        <v>-7.3292380000000001</v>
      </c>
      <c r="I84" s="76">
        <v>-0.13914778800000002</v>
      </c>
      <c r="J84" s="77">
        <f t="shared" si="1"/>
        <v>8.8976080413902241E-3</v>
      </c>
      <c r="K84" s="77">
        <f>I84/'סכום נכסי הקרן'!$C$42</f>
        <v>-1.8281675367969478E-6</v>
      </c>
    </row>
    <row r="85" spans="2:11">
      <c r="B85" s="75" t="s">
        <v>1889</v>
      </c>
      <c r="C85" s="69" t="s">
        <v>1890</v>
      </c>
      <c r="D85" s="82" t="s">
        <v>466</v>
      </c>
      <c r="E85" s="82" t="s">
        <v>127</v>
      </c>
      <c r="F85" s="95">
        <v>45131</v>
      </c>
      <c r="G85" s="76">
        <v>1784.7561600000001</v>
      </c>
      <c r="H85" s="78">
        <v>-6.7494379999999996</v>
      </c>
      <c r="I85" s="76">
        <v>-0.12046101400000003</v>
      </c>
      <c r="J85" s="77">
        <f t="shared" si="1"/>
        <v>7.702708769185899E-3</v>
      </c>
      <c r="K85" s="77">
        <f>I85/'סכום נכסי הקרן'!$C$42</f>
        <v>-1.5826548047205943E-6</v>
      </c>
    </row>
    <row r="86" spans="2:11">
      <c r="B86" s="75" t="s">
        <v>1891</v>
      </c>
      <c r="C86" s="69" t="s">
        <v>1892</v>
      </c>
      <c r="D86" s="82" t="s">
        <v>466</v>
      </c>
      <c r="E86" s="82" t="s">
        <v>127</v>
      </c>
      <c r="F86" s="95">
        <v>44993</v>
      </c>
      <c r="G86" s="76">
        <v>1389.1574930000002</v>
      </c>
      <c r="H86" s="78">
        <v>-7.1036210000000004</v>
      </c>
      <c r="I86" s="76">
        <v>-9.8680483000000013E-2</v>
      </c>
      <c r="J86" s="77">
        <f t="shared" si="1"/>
        <v>6.3099835914680238E-3</v>
      </c>
      <c r="K86" s="77">
        <f>I86/'סכום נכסי הקרן'!$C$42</f>
        <v>-1.296495317166257E-6</v>
      </c>
    </row>
    <row r="87" spans="2:11">
      <c r="B87" s="75" t="s">
        <v>1893</v>
      </c>
      <c r="C87" s="69" t="s">
        <v>1894</v>
      </c>
      <c r="D87" s="82" t="s">
        <v>466</v>
      </c>
      <c r="E87" s="82" t="s">
        <v>127</v>
      </c>
      <c r="F87" s="95">
        <v>45131</v>
      </c>
      <c r="G87" s="76">
        <v>1789.3969770000006</v>
      </c>
      <c r="H87" s="78">
        <v>-6.6296299999999997</v>
      </c>
      <c r="I87" s="76">
        <v>-0.11863039200000002</v>
      </c>
      <c r="J87" s="77">
        <f t="shared" si="1"/>
        <v>7.5856522405693891E-3</v>
      </c>
      <c r="K87" s="77">
        <f>I87/'סכום נכסי הקרן'!$C$42</f>
        <v>-1.5586035153637968E-6</v>
      </c>
    </row>
    <row r="88" spans="2:11">
      <c r="B88" s="75" t="s">
        <v>1895</v>
      </c>
      <c r="C88" s="69" t="s">
        <v>1896</v>
      </c>
      <c r="D88" s="82" t="s">
        <v>466</v>
      </c>
      <c r="E88" s="82" t="s">
        <v>127</v>
      </c>
      <c r="F88" s="95">
        <v>44993</v>
      </c>
      <c r="G88" s="76">
        <v>1737.9090960000003</v>
      </c>
      <c r="H88" s="78">
        <v>-7.0135069999999997</v>
      </c>
      <c r="I88" s="76">
        <v>-0.12188837300000002</v>
      </c>
      <c r="J88" s="77">
        <f t="shared" si="1"/>
        <v>7.7939792169514832E-3</v>
      </c>
      <c r="K88" s="77">
        <f>I88/'סכום נכסי הקרן'!$C$42</f>
        <v>-1.6014078975628244E-6</v>
      </c>
    </row>
    <row r="89" spans="2:11">
      <c r="B89" s="75" t="s">
        <v>1897</v>
      </c>
      <c r="C89" s="69" t="s">
        <v>1898</v>
      </c>
      <c r="D89" s="82" t="s">
        <v>466</v>
      </c>
      <c r="E89" s="82" t="s">
        <v>127</v>
      </c>
      <c r="F89" s="95">
        <v>44993</v>
      </c>
      <c r="G89" s="76">
        <v>4096.4249680000012</v>
      </c>
      <c r="H89" s="78">
        <v>-7.0105060000000003</v>
      </c>
      <c r="I89" s="76">
        <v>-0.28718010400000005</v>
      </c>
      <c r="J89" s="77">
        <f t="shared" si="1"/>
        <v>1.836332463062712E-2</v>
      </c>
      <c r="K89" s="77">
        <f>I89/'סכום נכסי הקרן'!$C$42</f>
        <v>-3.7730628053301955E-6</v>
      </c>
    </row>
    <row r="90" spans="2:11">
      <c r="B90" s="75" t="s">
        <v>1899</v>
      </c>
      <c r="C90" s="69" t="s">
        <v>1900</v>
      </c>
      <c r="D90" s="82" t="s">
        <v>466</v>
      </c>
      <c r="E90" s="82" t="s">
        <v>127</v>
      </c>
      <c r="F90" s="95">
        <v>44986</v>
      </c>
      <c r="G90" s="76">
        <v>2532.8079610000004</v>
      </c>
      <c r="H90" s="78">
        <v>-7.0262739999999999</v>
      </c>
      <c r="I90" s="76">
        <v>-0.17796203900000004</v>
      </c>
      <c r="J90" s="77">
        <f t="shared" si="1"/>
        <v>1.1379530296727395E-2</v>
      </c>
      <c r="K90" s="77">
        <f>I90/'סכום נכסי הקרן'!$C$42</f>
        <v>-2.3381214114736222E-6</v>
      </c>
    </row>
    <row r="91" spans="2:11">
      <c r="B91" s="75" t="s">
        <v>1901</v>
      </c>
      <c r="C91" s="69" t="s">
        <v>1902</v>
      </c>
      <c r="D91" s="82" t="s">
        <v>466</v>
      </c>
      <c r="E91" s="82" t="s">
        <v>127</v>
      </c>
      <c r="F91" s="95">
        <v>44986</v>
      </c>
      <c r="G91" s="76">
        <v>2285.1340510000005</v>
      </c>
      <c r="H91" s="78">
        <v>-6.9962720000000003</v>
      </c>
      <c r="I91" s="76">
        <v>-0.15987418400000003</v>
      </c>
      <c r="J91" s="77">
        <f t="shared" si="1"/>
        <v>1.0222928050923097E-2</v>
      </c>
      <c r="K91" s="77">
        <f>I91/'סכום נכסי הקרן'!$C$42</f>
        <v>-2.1004774661649815E-6</v>
      </c>
    </row>
    <row r="92" spans="2:11">
      <c r="B92" s="75" t="s">
        <v>1903</v>
      </c>
      <c r="C92" s="69" t="s">
        <v>1904</v>
      </c>
      <c r="D92" s="82" t="s">
        <v>466</v>
      </c>
      <c r="E92" s="82" t="s">
        <v>127</v>
      </c>
      <c r="F92" s="95">
        <v>44993</v>
      </c>
      <c r="G92" s="76">
        <v>2982.9492000000005</v>
      </c>
      <c r="H92" s="78">
        <v>-6.8816129999999998</v>
      </c>
      <c r="I92" s="76">
        <v>-0.20527503300000002</v>
      </c>
      <c r="J92" s="77">
        <f t="shared" si="1"/>
        <v>1.3126020977907629E-2</v>
      </c>
      <c r="K92" s="77">
        <f>I92/'סכום נכסי הקרן'!$C$42</f>
        <v>-2.6969681432918083E-6</v>
      </c>
    </row>
    <row r="93" spans="2:11">
      <c r="B93" s="75" t="s">
        <v>1903</v>
      </c>
      <c r="C93" s="69" t="s">
        <v>1905</v>
      </c>
      <c r="D93" s="82" t="s">
        <v>466</v>
      </c>
      <c r="E93" s="82" t="s">
        <v>127</v>
      </c>
      <c r="F93" s="95">
        <v>44993</v>
      </c>
      <c r="G93" s="76">
        <v>423.08070000000009</v>
      </c>
      <c r="H93" s="78">
        <v>-6.8816129999999998</v>
      </c>
      <c r="I93" s="76">
        <v>-2.9114778000000004E-2</v>
      </c>
      <c r="J93" s="77">
        <f t="shared" si="1"/>
        <v>1.8617032047688114E-3</v>
      </c>
      <c r="K93" s="77">
        <f>I93/'סכום נכסי הקרן'!$C$42</f>
        <v>-3.8251913843323163E-7</v>
      </c>
    </row>
    <row r="94" spans="2:11">
      <c r="B94" s="75" t="s">
        <v>1906</v>
      </c>
      <c r="C94" s="69" t="s">
        <v>1907</v>
      </c>
      <c r="D94" s="82" t="s">
        <v>466</v>
      </c>
      <c r="E94" s="82" t="s">
        <v>127</v>
      </c>
      <c r="F94" s="95">
        <v>44980</v>
      </c>
      <c r="G94" s="76">
        <v>1904.7697520000002</v>
      </c>
      <c r="H94" s="78">
        <v>-6.8717079999999999</v>
      </c>
      <c r="I94" s="76">
        <v>-0.13089021800000003</v>
      </c>
      <c r="J94" s="77">
        <f t="shared" si="1"/>
        <v>8.36958943404921E-3</v>
      </c>
      <c r="K94" s="77">
        <f>I94/'סכום נכסי הקרן'!$C$42</f>
        <v>-1.7196769770560459E-6</v>
      </c>
    </row>
    <row r="95" spans="2:11">
      <c r="B95" s="75" t="s">
        <v>1906</v>
      </c>
      <c r="C95" s="69" t="s">
        <v>1908</v>
      </c>
      <c r="D95" s="82" t="s">
        <v>466</v>
      </c>
      <c r="E95" s="82" t="s">
        <v>127</v>
      </c>
      <c r="F95" s="95">
        <v>44980</v>
      </c>
      <c r="G95" s="76">
        <v>1989.5797680000003</v>
      </c>
      <c r="H95" s="78">
        <v>-6.8717079999999999</v>
      </c>
      <c r="I95" s="76">
        <v>-0.13671811500000003</v>
      </c>
      <c r="J95" s="77">
        <f t="shared" si="1"/>
        <v>8.742246045820818E-3</v>
      </c>
      <c r="K95" s="77">
        <f>I95/'סכום נכסי הקרן'!$C$42</f>
        <v>-1.7962457264147947E-6</v>
      </c>
    </row>
    <row r="96" spans="2:11">
      <c r="B96" s="75" t="s">
        <v>1909</v>
      </c>
      <c r="C96" s="69" t="s">
        <v>1910</v>
      </c>
      <c r="D96" s="82" t="s">
        <v>466</v>
      </c>
      <c r="E96" s="82" t="s">
        <v>127</v>
      </c>
      <c r="F96" s="95">
        <v>44998</v>
      </c>
      <c r="G96" s="76">
        <v>1492.3101600000002</v>
      </c>
      <c r="H96" s="78">
        <v>-6.6408940000000003</v>
      </c>
      <c r="I96" s="76">
        <v>-9.9102736000000011E-2</v>
      </c>
      <c r="J96" s="77">
        <f t="shared" si="1"/>
        <v>6.3369839609478543E-3</v>
      </c>
      <c r="K96" s="77">
        <f>I96/'סכום נכסי הקרן'!$C$42</f>
        <v>-1.3020430102917496E-6</v>
      </c>
    </row>
    <row r="97" spans="2:11">
      <c r="B97" s="75" t="s">
        <v>1911</v>
      </c>
      <c r="C97" s="69" t="s">
        <v>1912</v>
      </c>
      <c r="D97" s="82" t="s">
        <v>466</v>
      </c>
      <c r="E97" s="82" t="s">
        <v>127</v>
      </c>
      <c r="F97" s="95">
        <v>45126</v>
      </c>
      <c r="G97" s="76">
        <v>3090.2193560000001</v>
      </c>
      <c r="H97" s="78">
        <v>-6.7910469999999998</v>
      </c>
      <c r="I97" s="76">
        <v>-0.20985825000000005</v>
      </c>
      <c r="J97" s="77">
        <f t="shared" si="1"/>
        <v>1.3419088291594546E-2</v>
      </c>
      <c r="K97" s="77">
        <f>I97/'סכום נכסי הקרן'!$C$42</f>
        <v>-2.7571838941415158E-6</v>
      </c>
    </row>
    <row r="98" spans="2:11">
      <c r="B98" s="75" t="s">
        <v>1913</v>
      </c>
      <c r="C98" s="69" t="s">
        <v>1914</v>
      </c>
      <c r="D98" s="82" t="s">
        <v>466</v>
      </c>
      <c r="E98" s="82" t="s">
        <v>127</v>
      </c>
      <c r="F98" s="95">
        <v>45092</v>
      </c>
      <c r="G98" s="76">
        <v>2547.0169200000005</v>
      </c>
      <c r="H98" s="78">
        <v>-6.6657080000000004</v>
      </c>
      <c r="I98" s="76">
        <v>-0.16977669800000003</v>
      </c>
      <c r="J98" s="77">
        <f t="shared" si="1"/>
        <v>1.0856130270396246E-2</v>
      </c>
      <c r="K98" s="77">
        <f>I98/'סכום נכסי הקרן'!$C$42</f>
        <v>-2.2305798191213739E-6</v>
      </c>
    </row>
    <row r="99" spans="2:11">
      <c r="B99" s="75" t="s">
        <v>1915</v>
      </c>
      <c r="C99" s="69" t="s">
        <v>1916</v>
      </c>
      <c r="D99" s="82" t="s">
        <v>466</v>
      </c>
      <c r="E99" s="82" t="s">
        <v>127</v>
      </c>
      <c r="F99" s="95">
        <v>44998</v>
      </c>
      <c r="G99" s="76">
        <v>2498.4636600000003</v>
      </c>
      <c r="H99" s="78">
        <v>-6.1594319999999998</v>
      </c>
      <c r="I99" s="76">
        <v>-0.153891166</v>
      </c>
      <c r="J99" s="77">
        <f t="shared" si="1"/>
        <v>9.8403524467131128E-3</v>
      </c>
      <c r="K99" s="77">
        <f>I99/'סכום נכסי הקרן'!$C$42</f>
        <v>-2.0218706881709838E-6</v>
      </c>
    </row>
    <row r="100" spans="2:11">
      <c r="B100" s="75" t="s">
        <v>1915</v>
      </c>
      <c r="C100" s="69" t="s">
        <v>1917</v>
      </c>
      <c r="D100" s="82" t="s">
        <v>466</v>
      </c>
      <c r="E100" s="82" t="s">
        <v>127</v>
      </c>
      <c r="F100" s="95">
        <v>44998</v>
      </c>
      <c r="G100" s="76">
        <v>2126.1879100000001</v>
      </c>
      <c r="H100" s="78">
        <v>-6.1594319999999998</v>
      </c>
      <c r="I100" s="76">
        <v>-0.13096109500000003</v>
      </c>
      <c r="J100" s="77">
        <f t="shared" si="1"/>
        <v>8.3741215633357322E-3</v>
      </c>
      <c r="K100" s="77">
        <f>I100/'סכום נכסי הקרן'!$C$42</f>
        <v>-1.7206081814421735E-6</v>
      </c>
    </row>
    <row r="101" spans="2:11">
      <c r="B101" s="75" t="s">
        <v>1918</v>
      </c>
      <c r="C101" s="69" t="s">
        <v>1919</v>
      </c>
      <c r="D101" s="82" t="s">
        <v>466</v>
      </c>
      <c r="E101" s="82" t="s">
        <v>127</v>
      </c>
      <c r="F101" s="95">
        <v>44987</v>
      </c>
      <c r="G101" s="76">
        <v>1491.1520750000002</v>
      </c>
      <c r="H101" s="78">
        <v>-6.2355119999999999</v>
      </c>
      <c r="I101" s="76">
        <v>-9.2980971000000009E-2</v>
      </c>
      <c r="J101" s="77">
        <f t="shared" si="1"/>
        <v>5.9455363765169673E-3</v>
      </c>
      <c r="K101" s="77">
        <f>I101/'סכום נכסי הקרן'!$C$42</f>
        <v>-1.221613330440139E-6</v>
      </c>
    </row>
    <row r="102" spans="2:11">
      <c r="B102" s="75" t="s">
        <v>1920</v>
      </c>
      <c r="C102" s="69" t="s">
        <v>1921</v>
      </c>
      <c r="D102" s="82" t="s">
        <v>466</v>
      </c>
      <c r="E102" s="82" t="s">
        <v>127</v>
      </c>
      <c r="F102" s="95">
        <v>45097</v>
      </c>
      <c r="G102" s="76">
        <v>1502.3368800000003</v>
      </c>
      <c r="H102" s="78">
        <v>-6.216475</v>
      </c>
      <c r="I102" s="76">
        <v>-9.3392398000000015E-2</v>
      </c>
      <c r="J102" s="77">
        <f t="shared" si="1"/>
        <v>5.9718444927742307E-3</v>
      </c>
      <c r="K102" s="77">
        <f>I102/'סכום נכסי הקרן'!$C$42</f>
        <v>-1.227018788162268E-6</v>
      </c>
    </row>
    <row r="103" spans="2:11">
      <c r="B103" s="75" t="s">
        <v>1922</v>
      </c>
      <c r="C103" s="69" t="s">
        <v>1923</v>
      </c>
      <c r="D103" s="82" t="s">
        <v>466</v>
      </c>
      <c r="E103" s="82" t="s">
        <v>127</v>
      </c>
      <c r="F103" s="95">
        <v>44987</v>
      </c>
      <c r="G103" s="76">
        <v>2207.1038880000006</v>
      </c>
      <c r="H103" s="78">
        <v>-5.957471</v>
      </c>
      <c r="I103" s="76">
        <v>-0.13148757100000003</v>
      </c>
      <c r="J103" s="77">
        <f t="shared" si="1"/>
        <v>8.4077863247992695E-3</v>
      </c>
      <c r="K103" s="77">
        <f>I103/'סכום נכסי הקרן'!$C$42</f>
        <v>-1.7275251892217202E-6</v>
      </c>
    </row>
    <row r="104" spans="2:11">
      <c r="B104" s="75" t="s">
        <v>1924</v>
      </c>
      <c r="C104" s="69" t="s">
        <v>1925</v>
      </c>
      <c r="D104" s="82" t="s">
        <v>466</v>
      </c>
      <c r="E104" s="82" t="s">
        <v>127</v>
      </c>
      <c r="F104" s="95">
        <v>44987</v>
      </c>
      <c r="G104" s="76">
        <v>3009.6871200000005</v>
      </c>
      <c r="H104" s="78">
        <v>-5.957471</v>
      </c>
      <c r="I104" s="76">
        <v>-0.17930123300000003</v>
      </c>
      <c r="J104" s="77">
        <f t="shared" si="1"/>
        <v>1.1465163158554717E-2</v>
      </c>
      <c r="K104" s="77">
        <f>I104/'סכום נכסי הקרן'!$C$42</f>
        <v>-2.3557161647317428E-6</v>
      </c>
    </row>
    <row r="105" spans="2:11">
      <c r="B105" s="75" t="s">
        <v>1926</v>
      </c>
      <c r="C105" s="69" t="s">
        <v>1927</v>
      </c>
      <c r="D105" s="82" t="s">
        <v>466</v>
      </c>
      <c r="E105" s="82" t="s">
        <v>127</v>
      </c>
      <c r="F105" s="95">
        <v>44987</v>
      </c>
      <c r="G105" s="76">
        <v>2508.7689000000005</v>
      </c>
      <c r="H105" s="78">
        <v>-5.9280629999999999</v>
      </c>
      <c r="I105" s="76">
        <v>-0.14872139400000003</v>
      </c>
      <c r="J105" s="77">
        <f t="shared" si="1"/>
        <v>9.5097787050784002E-3</v>
      </c>
      <c r="K105" s="77">
        <f>I105/'סכום נכסי הקרן'!$C$42</f>
        <v>-1.9539485926861328E-6</v>
      </c>
    </row>
    <row r="106" spans="2:11">
      <c r="B106" s="75" t="s">
        <v>1928</v>
      </c>
      <c r="C106" s="69" t="s">
        <v>1929</v>
      </c>
      <c r="D106" s="82" t="s">
        <v>466</v>
      </c>
      <c r="E106" s="82" t="s">
        <v>127</v>
      </c>
      <c r="F106" s="95">
        <v>44987</v>
      </c>
      <c r="G106" s="76">
        <v>3412.8726720000004</v>
      </c>
      <c r="H106" s="78">
        <v>-5.8986710000000002</v>
      </c>
      <c r="I106" s="76">
        <v>-0.20131412800000006</v>
      </c>
      <c r="J106" s="77">
        <f t="shared" si="1"/>
        <v>1.2872746522842756E-2</v>
      </c>
      <c r="K106" s="77">
        <f>I106/'סכום נכסי הקרן'!$C$42</f>
        <v>-2.6449285238237888E-6</v>
      </c>
    </row>
    <row r="107" spans="2:11">
      <c r="B107" s="75" t="s">
        <v>1930</v>
      </c>
      <c r="C107" s="69" t="s">
        <v>1931</v>
      </c>
      <c r="D107" s="82" t="s">
        <v>466</v>
      </c>
      <c r="E107" s="82" t="s">
        <v>127</v>
      </c>
      <c r="F107" s="95">
        <v>45033</v>
      </c>
      <c r="G107" s="76">
        <v>2509.5348300000005</v>
      </c>
      <c r="H107" s="78">
        <v>-5.8957329999999999</v>
      </c>
      <c r="I107" s="76">
        <v>-0.14795546400000004</v>
      </c>
      <c r="J107" s="77">
        <f t="shared" si="1"/>
        <v>9.4608023970458067E-3</v>
      </c>
      <c r="K107" s="77">
        <f>I107/'סכום נכסי הקרן'!$C$42</f>
        <v>-1.9438855627121396E-6</v>
      </c>
    </row>
    <row r="108" spans="2:11">
      <c r="B108" s="75" t="s">
        <v>1932</v>
      </c>
      <c r="C108" s="69" t="s">
        <v>1933</v>
      </c>
      <c r="D108" s="82" t="s">
        <v>466</v>
      </c>
      <c r="E108" s="82" t="s">
        <v>127</v>
      </c>
      <c r="F108" s="95">
        <v>45034</v>
      </c>
      <c r="G108" s="76">
        <v>2008.4077200000002</v>
      </c>
      <c r="H108" s="78">
        <v>-5.7633029999999996</v>
      </c>
      <c r="I108" s="76">
        <v>-0.11575062800000002</v>
      </c>
      <c r="J108" s="77">
        <f t="shared" si="1"/>
        <v>7.4015098140745748E-3</v>
      </c>
      <c r="K108" s="77">
        <f>I108/'סכום נכסי הקרן'!$C$42</f>
        <v>-1.5207682674298769E-6</v>
      </c>
    </row>
    <row r="109" spans="2:11">
      <c r="B109" s="75" t="s">
        <v>1934</v>
      </c>
      <c r="C109" s="69" t="s">
        <v>1935</v>
      </c>
      <c r="D109" s="82" t="s">
        <v>466</v>
      </c>
      <c r="E109" s="82" t="s">
        <v>127</v>
      </c>
      <c r="F109" s="95">
        <v>45033</v>
      </c>
      <c r="G109" s="76">
        <v>2009.5775040000005</v>
      </c>
      <c r="H109" s="78">
        <v>-5.7929950000000003</v>
      </c>
      <c r="I109" s="76">
        <v>-0.11641473100000004</v>
      </c>
      <c r="J109" s="77">
        <f t="shared" si="1"/>
        <v>7.4439749389467831E-3</v>
      </c>
      <c r="K109" s="77">
        <f>I109/'סכום נכסי הקרן'!$C$42</f>
        <v>-1.5294934621537017E-6</v>
      </c>
    </row>
    <row r="110" spans="2:11">
      <c r="B110" s="75" t="s">
        <v>1936</v>
      </c>
      <c r="C110" s="69" t="s">
        <v>1937</v>
      </c>
      <c r="D110" s="82" t="s">
        <v>466</v>
      </c>
      <c r="E110" s="82" t="s">
        <v>127</v>
      </c>
      <c r="F110" s="95">
        <v>45034</v>
      </c>
      <c r="G110" s="76">
        <v>1951.8175810000002</v>
      </c>
      <c r="H110" s="78">
        <v>-5.6900190000000004</v>
      </c>
      <c r="I110" s="76">
        <v>-0.11105879900000003</v>
      </c>
      <c r="J110" s="77">
        <f t="shared" si="1"/>
        <v>7.1014974600210005E-3</v>
      </c>
      <c r="K110" s="77">
        <f>I110/'סכום נכסי הקרן'!$C$42</f>
        <v>-1.4591255378594832E-6</v>
      </c>
    </row>
    <row r="111" spans="2:11">
      <c r="B111" s="75" t="s">
        <v>1938</v>
      </c>
      <c r="C111" s="69" t="s">
        <v>1939</v>
      </c>
      <c r="D111" s="82" t="s">
        <v>466</v>
      </c>
      <c r="E111" s="82" t="s">
        <v>127</v>
      </c>
      <c r="F111" s="95">
        <v>45034</v>
      </c>
      <c r="G111" s="76">
        <v>2512.5985500000006</v>
      </c>
      <c r="H111" s="78">
        <v>-5.6753749999999998</v>
      </c>
      <c r="I111" s="76">
        <v>-0.14259938500000005</v>
      </c>
      <c r="J111" s="77">
        <f t="shared" si="1"/>
        <v>9.1183155184134199E-3</v>
      </c>
      <c r="K111" s="77">
        <f>I111/'סכום נכסי הקרן'!$C$42</f>
        <v>-1.8735157070855461E-6</v>
      </c>
    </row>
    <row r="112" spans="2:11">
      <c r="B112" s="75" t="s">
        <v>1938</v>
      </c>
      <c r="C112" s="69" t="s">
        <v>1940</v>
      </c>
      <c r="D112" s="82" t="s">
        <v>466</v>
      </c>
      <c r="E112" s="82" t="s">
        <v>127</v>
      </c>
      <c r="F112" s="95">
        <v>45034</v>
      </c>
      <c r="G112" s="76">
        <v>2565.8600100000003</v>
      </c>
      <c r="H112" s="78">
        <v>-5.6753749999999998</v>
      </c>
      <c r="I112" s="76">
        <v>-0.14562217300000002</v>
      </c>
      <c r="J112" s="77">
        <f t="shared" si="1"/>
        <v>9.3116034118308679E-3</v>
      </c>
      <c r="K112" s="77">
        <f>I112/'סכום נכסי הקרן'!$C$42</f>
        <v>-1.9132300494523781E-6</v>
      </c>
    </row>
    <row r="113" spans="2:11">
      <c r="B113" s="75" t="s">
        <v>1941</v>
      </c>
      <c r="C113" s="69" t="s">
        <v>1942</v>
      </c>
      <c r="D113" s="82" t="s">
        <v>466</v>
      </c>
      <c r="E113" s="82" t="s">
        <v>127</v>
      </c>
      <c r="F113" s="95">
        <v>45034</v>
      </c>
      <c r="G113" s="76">
        <v>2261.3386950000004</v>
      </c>
      <c r="H113" s="78">
        <v>-5.6753749999999998</v>
      </c>
      <c r="I113" s="76">
        <v>-0.128339447</v>
      </c>
      <c r="J113" s="77">
        <f t="shared" si="1"/>
        <v>8.2064839985438662E-3</v>
      </c>
      <c r="K113" s="77">
        <f>I113/'סכום נכסי הקרן'!$C$42</f>
        <v>-1.6861641429461487E-6</v>
      </c>
    </row>
    <row r="114" spans="2:11">
      <c r="B114" s="75" t="s">
        <v>1943</v>
      </c>
      <c r="C114" s="69" t="s">
        <v>1944</v>
      </c>
      <c r="D114" s="82" t="s">
        <v>466</v>
      </c>
      <c r="E114" s="82" t="s">
        <v>127</v>
      </c>
      <c r="F114" s="95">
        <v>45034</v>
      </c>
      <c r="G114" s="76">
        <v>2010.4687680000002</v>
      </c>
      <c r="H114" s="78">
        <v>-5.7156900000000004</v>
      </c>
      <c r="I114" s="76">
        <v>-0.11491217200000001</v>
      </c>
      <c r="J114" s="77">
        <f t="shared" si="1"/>
        <v>7.3478959337881563E-3</v>
      </c>
      <c r="K114" s="77">
        <f>I114/'סכום נכסי הקרן'!$C$42</f>
        <v>-1.5097523679875327E-6</v>
      </c>
    </row>
    <row r="115" spans="2:11">
      <c r="B115" s="75" t="s">
        <v>1945</v>
      </c>
      <c r="C115" s="69" t="s">
        <v>1946</v>
      </c>
      <c r="D115" s="82" t="s">
        <v>466</v>
      </c>
      <c r="E115" s="82" t="s">
        <v>127</v>
      </c>
      <c r="F115" s="95">
        <v>45007</v>
      </c>
      <c r="G115" s="76">
        <v>2916.6335880000006</v>
      </c>
      <c r="H115" s="78">
        <v>-5.4958879999999999</v>
      </c>
      <c r="I115" s="76">
        <v>-0.16029490300000004</v>
      </c>
      <c r="J115" s="77">
        <f t="shared" si="1"/>
        <v>1.0249830330947597E-2</v>
      </c>
      <c r="K115" s="77">
        <f>I115/'סכום נכסי הקרן'!$C$42</f>
        <v>-2.1060050051145312E-6</v>
      </c>
    </row>
    <row r="116" spans="2:11">
      <c r="B116" s="75" t="s">
        <v>1947</v>
      </c>
      <c r="C116" s="69" t="s">
        <v>1948</v>
      </c>
      <c r="D116" s="82" t="s">
        <v>466</v>
      </c>
      <c r="E116" s="82" t="s">
        <v>127</v>
      </c>
      <c r="F116" s="95">
        <v>45007</v>
      </c>
      <c r="G116" s="76">
        <v>3772.5534000000002</v>
      </c>
      <c r="H116" s="78">
        <v>-5.4666810000000003</v>
      </c>
      <c r="I116" s="76">
        <v>-0.20623344100000002</v>
      </c>
      <c r="J116" s="77">
        <f t="shared" si="1"/>
        <v>1.3187305018784604E-2</v>
      </c>
      <c r="K116" s="77">
        <f>I116/'סכום נכסי הקרן'!$C$42</f>
        <v>-2.7095600099523581E-6</v>
      </c>
    </row>
    <row r="117" spans="2:11">
      <c r="B117" s="75" t="s">
        <v>1949</v>
      </c>
      <c r="C117" s="69" t="s">
        <v>1950</v>
      </c>
      <c r="D117" s="82" t="s">
        <v>466</v>
      </c>
      <c r="E117" s="82" t="s">
        <v>127</v>
      </c>
      <c r="F117" s="95">
        <v>45034</v>
      </c>
      <c r="G117" s="76">
        <v>2515.1748600000005</v>
      </c>
      <c r="H117" s="78">
        <v>-5.6278920000000001</v>
      </c>
      <c r="I117" s="76">
        <v>-0.14155131399999998</v>
      </c>
      <c r="J117" s="77">
        <f t="shared" si="1"/>
        <v>9.0512981041118105E-3</v>
      </c>
      <c r="K117" s="77">
        <f>I117/'סכום נכסי הקרן'!$C$42</f>
        <v>-1.8597458196442997E-6</v>
      </c>
    </row>
    <row r="118" spans="2:11">
      <c r="B118" s="75" t="s">
        <v>1951</v>
      </c>
      <c r="C118" s="69" t="s">
        <v>1952</v>
      </c>
      <c r="D118" s="82" t="s">
        <v>466</v>
      </c>
      <c r="E118" s="82" t="s">
        <v>127</v>
      </c>
      <c r="F118" s="95">
        <v>44985</v>
      </c>
      <c r="G118" s="76">
        <v>1509.2302500000003</v>
      </c>
      <c r="H118" s="78">
        <v>-5.659624</v>
      </c>
      <c r="I118" s="76">
        <v>-8.5416750000000013E-2</v>
      </c>
      <c r="J118" s="77">
        <f t="shared" si="1"/>
        <v>5.4618529880576926E-3</v>
      </c>
      <c r="K118" s="77">
        <f>I118/'סכום נכסי הקרן'!$C$42</f>
        <v>-1.1222322085975286E-6</v>
      </c>
    </row>
    <row r="119" spans="2:11">
      <c r="B119" s="75" t="s">
        <v>1953</v>
      </c>
      <c r="C119" s="69" t="s">
        <v>1954</v>
      </c>
      <c r="D119" s="82" t="s">
        <v>466</v>
      </c>
      <c r="E119" s="82" t="s">
        <v>127</v>
      </c>
      <c r="F119" s="95">
        <v>44985</v>
      </c>
      <c r="G119" s="76">
        <v>642.24756000000014</v>
      </c>
      <c r="H119" s="78">
        <v>-5.6478609999999998</v>
      </c>
      <c r="I119" s="76">
        <v>-3.6273250000000007E-2</v>
      </c>
      <c r="J119" s="77">
        <f t="shared" si="1"/>
        <v>2.31944154863143E-3</v>
      </c>
      <c r="K119" s="77">
        <f>I119/'סכום נכסי הקרן'!$C$42</f>
        <v>-4.7656940190899683E-7</v>
      </c>
    </row>
    <row r="120" spans="2:11">
      <c r="B120" s="75" t="s">
        <v>1955</v>
      </c>
      <c r="C120" s="69" t="s">
        <v>1956</v>
      </c>
      <c r="D120" s="82" t="s">
        <v>466</v>
      </c>
      <c r="E120" s="82" t="s">
        <v>127</v>
      </c>
      <c r="F120" s="95">
        <v>44985</v>
      </c>
      <c r="G120" s="76">
        <v>1509.4391400000002</v>
      </c>
      <c r="H120" s="78">
        <v>-5.6450009999999997</v>
      </c>
      <c r="I120" s="76">
        <v>-8.5207859999999996E-2</v>
      </c>
      <c r="J120" s="77">
        <f t="shared" si="1"/>
        <v>5.4484958131397121E-3</v>
      </c>
      <c r="K120" s="77">
        <f>I120/'סכום נכסי הקרן'!$C$42</f>
        <v>-1.1194877458773484E-6</v>
      </c>
    </row>
    <row r="121" spans="2:11">
      <c r="B121" s="75" t="s">
        <v>1957</v>
      </c>
      <c r="C121" s="69" t="s">
        <v>1958</v>
      </c>
      <c r="D121" s="82" t="s">
        <v>466</v>
      </c>
      <c r="E121" s="82" t="s">
        <v>127</v>
      </c>
      <c r="F121" s="95">
        <v>44985</v>
      </c>
      <c r="G121" s="76">
        <v>5738.4088340000008</v>
      </c>
      <c r="H121" s="78">
        <v>-5.5982380000000003</v>
      </c>
      <c r="I121" s="76">
        <v>-0.32124976700000007</v>
      </c>
      <c r="J121" s="77">
        <f t="shared" si="1"/>
        <v>2.0541860932449287E-2</v>
      </c>
      <c r="K121" s="77">
        <f>I121/'סכום נכסי הקרן'!$C$42</f>
        <v>-4.220680786050177E-6</v>
      </c>
    </row>
    <row r="122" spans="2:11">
      <c r="B122" s="75" t="s">
        <v>1957</v>
      </c>
      <c r="C122" s="69" t="s">
        <v>1959</v>
      </c>
      <c r="D122" s="82" t="s">
        <v>466</v>
      </c>
      <c r="E122" s="82" t="s">
        <v>127</v>
      </c>
      <c r="F122" s="95">
        <v>44985</v>
      </c>
      <c r="G122" s="76">
        <v>42.836625000000005</v>
      </c>
      <c r="H122" s="78">
        <v>-5.5982380000000003</v>
      </c>
      <c r="I122" s="76">
        <v>-2.3980960000000002E-3</v>
      </c>
      <c r="J122" s="77">
        <f t="shared" si="1"/>
        <v>1.5334284906940617E-4</v>
      </c>
      <c r="K122" s="77">
        <f>I122/'סכום נכסי הקרן'!$C$42</f>
        <v>-3.1506941794307307E-8</v>
      </c>
    </row>
    <row r="123" spans="2:11">
      <c r="B123" s="75" t="s">
        <v>1960</v>
      </c>
      <c r="C123" s="69" t="s">
        <v>1961</v>
      </c>
      <c r="D123" s="82" t="s">
        <v>466</v>
      </c>
      <c r="E123" s="82" t="s">
        <v>127</v>
      </c>
      <c r="F123" s="95">
        <v>44991</v>
      </c>
      <c r="G123" s="76">
        <v>1713.6071960000002</v>
      </c>
      <c r="H123" s="78">
        <v>-5.5591160000000004</v>
      </c>
      <c r="I123" s="76">
        <v>-9.5261419000000014E-2</v>
      </c>
      <c r="J123" s="77">
        <f t="shared" si="1"/>
        <v>6.0913563910095607E-3</v>
      </c>
      <c r="K123" s="77">
        <f>I123/'סכום נכסי הקרן'!$C$42</f>
        <v>-1.2515745756951017E-6</v>
      </c>
    </row>
    <row r="124" spans="2:11">
      <c r="B124" s="75" t="s">
        <v>1962</v>
      </c>
      <c r="C124" s="69" t="s">
        <v>1963</v>
      </c>
      <c r="D124" s="82" t="s">
        <v>466</v>
      </c>
      <c r="E124" s="82" t="s">
        <v>127</v>
      </c>
      <c r="F124" s="95">
        <v>45035</v>
      </c>
      <c r="G124" s="76">
        <v>6695.5511700000006</v>
      </c>
      <c r="H124" s="78">
        <v>-5.4803040000000003</v>
      </c>
      <c r="I124" s="76">
        <v>-0.36693657800000007</v>
      </c>
      <c r="J124" s="77">
        <f t="shared" si="1"/>
        <v>2.3463239294131008E-2</v>
      </c>
      <c r="K124" s="77">
        <f>I124/'סכום נכסי הקרן'!$C$42</f>
        <v>-4.8209285221476978E-6</v>
      </c>
    </row>
    <row r="125" spans="2:11">
      <c r="B125" s="75" t="s">
        <v>1964</v>
      </c>
      <c r="C125" s="69" t="s">
        <v>1965</v>
      </c>
      <c r="D125" s="82" t="s">
        <v>466</v>
      </c>
      <c r="E125" s="82" t="s">
        <v>127</v>
      </c>
      <c r="F125" s="95">
        <v>45007</v>
      </c>
      <c r="G125" s="76">
        <v>2014.8136800000002</v>
      </c>
      <c r="H125" s="78">
        <v>-5.4826600000000001</v>
      </c>
      <c r="I125" s="76">
        <v>-0.11046537700000003</v>
      </c>
      <c r="J125" s="77">
        <f t="shared" si="1"/>
        <v>7.0635519314931746E-3</v>
      </c>
      <c r="K125" s="77">
        <f>I125/'סכום נכסי הקרן'!$C$42</f>
        <v>-1.4513289724119526E-6</v>
      </c>
    </row>
    <row r="126" spans="2:11">
      <c r="B126" s="75" t="s">
        <v>1966</v>
      </c>
      <c r="C126" s="69" t="s">
        <v>1967</v>
      </c>
      <c r="D126" s="82" t="s">
        <v>466</v>
      </c>
      <c r="E126" s="82" t="s">
        <v>127</v>
      </c>
      <c r="F126" s="95">
        <v>45036</v>
      </c>
      <c r="G126" s="76">
        <v>4029.6273600000004</v>
      </c>
      <c r="H126" s="78">
        <v>-5.4152399999999998</v>
      </c>
      <c r="I126" s="76">
        <v>-0.21821399500000005</v>
      </c>
      <c r="J126" s="77">
        <f t="shared" si="1"/>
        <v>1.3953384560133189E-2</v>
      </c>
      <c r="K126" s="77">
        <f>I126/'סכום נכסי הקרן'!$C$42</f>
        <v>-2.8669643080044613E-6</v>
      </c>
    </row>
    <row r="127" spans="2:11">
      <c r="B127" s="75" t="s">
        <v>1968</v>
      </c>
      <c r="C127" s="69" t="s">
        <v>1969</v>
      </c>
      <c r="D127" s="82" t="s">
        <v>466</v>
      </c>
      <c r="E127" s="82" t="s">
        <v>127</v>
      </c>
      <c r="F127" s="95">
        <v>45036</v>
      </c>
      <c r="G127" s="76">
        <v>2016.4848000000002</v>
      </c>
      <c r="H127" s="78">
        <v>-5.3278790000000003</v>
      </c>
      <c r="I127" s="76">
        <v>-0.10743587800000001</v>
      </c>
      <c r="J127" s="77">
        <f t="shared" si="1"/>
        <v>6.8698349126945441E-3</v>
      </c>
      <c r="K127" s="77">
        <f>I127/'סכום נכסי הקרן'!$C$42</f>
        <v>-1.4115264588099479E-6</v>
      </c>
    </row>
    <row r="128" spans="2:11">
      <c r="B128" s="75" t="s">
        <v>1970</v>
      </c>
      <c r="C128" s="69" t="s">
        <v>1971</v>
      </c>
      <c r="D128" s="82" t="s">
        <v>466</v>
      </c>
      <c r="E128" s="82" t="s">
        <v>127</v>
      </c>
      <c r="F128" s="95">
        <v>45036</v>
      </c>
      <c r="G128" s="76">
        <v>2520.6060000000007</v>
      </c>
      <c r="H128" s="78">
        <v>-5.3278790000000003</v>
      </c>
      <c r="I128" s="76">
        <v>-0.13429484700000002</v>
      </c>
      <c r="J128" s="77">
        <f t="shared" si="1"/>
        <v>8.5872936088963892E-3</v>
      </c>
      <c r="K128" s="77">
        <f>I128/'סכום נכסי הקרן'!$C$42</f>
        <v>-1.7644080669432773E-6</v>
      </c>
    </row>
    <row r="129" spans="2:11">
      <c r="B129" s="75" t="s">
        <v>1972</v>
      </c>
      <c r="C129" s="69" t="s">
        <v>1973</v>
      </c>
      <c r="D129" s="82" t="s">
        <v>466</v>
      </c>
      <c r="E129" s="82" t="s">
        <v>127</v>
      </c>
      <c r="F129" s="95">
        <v>45036</v>
      </c>
      <c r="G129" s="76">
        <v>2016.4848000000002</v>
      </c>
      <c r="H129" s="78">
        <v>-5.3278790000000003</v>
      </c>
      <c r="I129" s="76">
        <v>-0.10743587800000001</v>
      </c>
      <c r="J129" s="77">
        <f t="shared" si="1"/>
        <v>6.8698349126945441E-3</v>
      </c>
      <c r="K129" s="77">
        <f>I129/'סכום נכסי הקרן'!$C$42</f>
        <v>-1.4115264588099479E-6</v>
      </c>
    </row>
    <row r="130" spans="2:11">
      <c r="B130" s="75" t="s">
        <v>1974</v>
      </c>
      <c r="C130" s="69" t="s">
        <v>1975</v>
      </c>
      <c r="D130" s="82" t="s">
        <v>466</v>
      </c>
      <c r="E130" s="82" t="s">
        <v>127</v>
      </c>
      <c r="F130" s="95">
        <v>44984</v>
      </c>
      <c r="G130" s="76">
        <v>1514.4525000000003</v>
      </c>
      <c r="H130" s="78">
        <v>-5.29528</v>
      </c>
      <c r="I130" s="76">
        <v>-8.0194500000000016E-2</v>
      </c>
      <c r="J130" s="77">
        <f t="shared" si="1"/>
        <v>5.1279236151081922E-3</v>
      </c>
      <c r="K130" s="77">
        <f>I130/'סכום נכסי הקרן'!$C$42</f>
        <v>-1.0536206405930278E-6</v>
      </c>
    </row>
    <row r="131" spans="2:11">
      <c r="B131" s="75" t="s">
        <v>1976</v>
      </c>
      <c r="C131" s="69" t="s">
        <v>1977</v>
      </c>
      <c r="D131" s="82" t="s">
        <v>466</v>
      </c>
      <c r="E131" s="82" t="s">
        <v>127</v>
      </c>
      <c r="F131" s="95">
        <v>45061</v>
      </c>
      <c r="G131" s="76">
        <v>2022.0552000000002</v>
      </c>
      <c r="H131" s="78">
        <v>-5.0310050000000004</v>
      </c>
      <c r="I131" s="76">
        <v>-0.10172969000000004</v>
      </c>
      <c r="J131" s="77">
        <f t="shared" si="1"/>
        <v>6.5049608103876925E-3</v>
      </c>
      <c r="K131" s="77">
        <f>I131/'סכום נכסי הקרן'!$C$42</f>
        <v>-1.3365567606897001E-6</v>
      </c>
    </row>
    <row r="132" spans="2:11">
      <c r="B132" s="75" t="s">
        <v>1978</v>
      </c>
      <c r="C132" s="69" t="s">
        <v>1979</v>
      </c>
      <c r="D132" s="82" t="s">
        <v>466</v>
      </c>
      <c r="E132" s="82" t="s">
        <v>127</v>
      </c>
      <c r="F132" s="95">
        <v>45061</v>
      </c>
      <c r="G132" s="76">
        <v>3033.0828000000001</v>
      </c>
      <c r="H132" s="78">
        <v>-5.0310050000000004</v>
      </c>
      <c r="I132" s="76">
        <v>-0.15259453500000003</v>
      </c>
      <c r="J132" s="77">
        <f t="shared" si="1"/>
        <v>9.7574412155815374E-3</v>
      </c>
      <c r="K132" s="77">
        <f>I132/'סכום נכסי הקרן'!$C$42</f>
        <v>-2.0048351410345498E-6</v>
      </c>
    </row>
    <row r="133" spans="2:11">
      <c r="B133" s="75" t="s">
        <v>1980</v>
      </c>
      <c r="C133" s="69" t="s">
        <v>1981</v>
      </c>
      <c r="D133" s="82" t="s">
        <v>466</v>
      </c>
      <c r="E133" s="82" t="s">
        <v>127</v>
      </c>
      <c r="F133" s="95">
        <v>45061</v>
      </c>
      <c r="G133" s="76">
        <v>4046.0043360000004</v>
      </c>
      <c r="H133" s="78">
        <v>-4.98184</v>
      </c>
      <c r="I133" s="76">
        <v>-0.20156544400000001</v>
      </c>
      <c r="J133" s="77">
        <f t="shared" si="1"/>
        <v>1.2888816568185696E-2</v>
      </c>
      <c r="K133" s="77">
        <f>I133/'סכום נכסי הקרן'!$C$42</f>
        <v>-2.6482303927164336E-6</v>
      </c>
    </row>
    <row r="134" spans="2:11">
      <c r="B134" s="75" t="s">
        <v>1982</v>
      </c>
      <c r="C134" s="69" t="s">
        <v>1983</v>
      </c>
      <c r="D134" s="82" t="s">
        <v>466</v>
      </c>
      <c r="E134" s="82" t="s">
        <v>127</v>
      </c>
      <c r="F134" s="95">
        <v>45005</v>
      </c>
      <c r="G134" s="76">
        <v>2279.1987900000004</v>
      </c>
      <c r="H134" s="78">
        <v>-4.907635</v>
      </c>
      <c r="I134" s="76">
        <v>-0.11185476700000001</v>
      </c>
      <c r="J134" s="77">
        <f t="shared" si="1"/>
        <v>7.1523945053803498E-3</v>
      </c>
      <c r="K134" s="77">
        <f>I134/'סכום נכסי הקרן'!$C$42</f>
        <v>-1.4695832165538018E-6</v>
      </c>
    </row>
    <row r="135" spans="2:11">
      <c r="B135" s="75" t="s">
        <v>1984</v>
      </c>
      <c r="C135" s="69" t="s">
        <v>1985</v>
      </c>
      <c r="D135" s="82" t="s">
        <v>466</v>
      </c>
      <c r="E135" s="82" t="s">
        <v>127</v>
      </c>
      <c r="F135" s="95">
        <v>45106</v>
      </c>
      <c r="G135" s="76">
        <v>4827.517530000001</v>
      </c>
      <c r="H135" s="78">
        <v>-4.4373550000000002</v>
      </c>
      <c r="I135" s="76">
        <v>-0.21421411200000004</v>
      </c>
      <c r="J135" s="77">
        <f t="shared" si="1"/>
        <v>1.3697617712115308E-2</v>
      </c>
      <c r="K135" s="77">
        <f>I135/'סכום נכסי הקרן'!$C$42</f>
        <v>-2.8144125832757436E-6</v>
      </c>
    </row>
    <row r="136" spans="2:11">
      <c r="B136" s="75" t="s">
        <v>1986</v>
      </c>
      <c r="C136" s="69" t="s">
        <v>1987</v>
      </c>
      <c r="D136" s="82" t="s">
        <v>466</v>
      </c>
      <c r="E136" s="82" t="s">
        <v>127</v>
      </c>
      <c r="F136" s="95">
        <v>45138</v>
      </c>
      <c r="G136" s="76">
        <v>3815.0625150000005</v>
      </c>
      <c r="H136" s="78">
        <v>-4.0221640000000001</v>
      </c>
      <c r="I136" s="76">
        <v>-0.15344808700000001</v>
      </c>
      <c r="J136" s="77">
        <f t="shared" si="1"/>
        <v>9.8120203881871728E-3</v>
      </c>
      <c r="K136" s="77">
        <f>I136/'סכום נכסי הקרן'!$C$42</f>
        <v>-2.0160493764873483E-6</v>
      </c>
    </row>
    <row r="137" spans="2:11">
      <c r="B137" s="75" t="s">
        <v>1988</v>
      </c>
      <c r="C137" s="69" t="s">
        <v>1989</v>
      </c>
      <c r="D137" s="82" t="s">
        <v>466</v>
      </c>
      <c r="E137" s="82" t="s">
        <v>127</v>
      </c>
      <c r="F137" s="95">
        <v>45132</v>
      </c>
      <c r="G137" s="76">
        <v>1346.5983170000002</v>
      </c>
      <c r="H137" s="78">
        <v>-3.6737929999999999</v>
      </c>
      <c r="I137" s="76">
        <v>-4.9471232000000011E-2</v>
      </c>
      <c r="J137" s="77">
        <f t="shared" si="1"/>
        <v>3.1633677975583872E-3</v>
      </c>
      <c r="K137" s="77">
        <f>I137/'סכום נכסי הקרן'!$C$42</f>
        <v>-6.4996865309673733E-7</v>
      </c>
    </row>
    <row r="138" spans="2:11">
      <c r="B138" s="75" t="s">
        <v>1990</v>
      </c>
      <c r="C138" s="69" t="s">
        <v>1991</v>
      </c>
      <c r="D138" s="82" t="s">
        <v>466</v>
      </c>
      <c r="E138" s="82" t="s">
        <v>127</v>
      </c>
      <c r="F138" s="95">
        <v>45132</v>
      </c>
      <c r="G138" s="76">
        <v>1306.5727500000003</v>
      </c>
      <c r="H138" s="78">
        <v>-3.402971</v>
      </c>
      <c r="I138" s="76">
        <v>-4.4462297000000005E-2</v>
      </c>
      <c r="J138" s="77">
        <f t="shared" si="1"/>
        <v>2.8430785498787833E-3</v>
      </c>
      <c r="K138" s="77">
        <f>I138/'סכום נכסי הקרן'!$C$42</f>
        <v>-5.8415968485840619E-7</v>
      </c>
    </row>
    <row r="139" spans="2:11">
      <c r="B139" s="75" t="s">
        <v>1992</v>
      </c>
      <c r="C139" s="69" t="s">
        <v>1993</v>
      </c>
      <c r="D139" s="82" t="s">
        <v>466</v>
      </c>
      <c r="E139" s="82" t="s">
        <v>127</v>
      </c>
      <c r="F139" s="95">
        <v>45132</v>
      </c>
      <c r="G139" s="76">
        <v>3728.7081910000006</v>
      </c>
      <c r="H139" s="78">
        <v>-3.3804669999999999</v>
      </c>
      <c r="I139" s="76">
        <v>-0.12604774400000002</v>
      </c>
      <c r="J139" s="77">
        <f t="shared" si="1"/>
        <v>8.0599442990318768E-3</v>
      </c>
      <c r="K139" s="77">
        <f>I139/'סכום נכסי הקרן'!$C$42</f>
        <v>-1.6560550259504825E-6</v>
      </c>
    </row>
    <row r="140" spans="2:11">
      <c r="B140" s="75" t="s">
        <v>1994</v>
      </c>
      <c r="C140" s="69" t="s">
        <v>1995</v>
      </c>
      <c r="D140" s="82" t="s">
        <v>466</v>
      </c>
      <c r="E140" s="82" t="s">
        <v>127</v>
      </c>
      <c r="F140" s="95">
        <v>45132</v>
      </c>
      <c r="G140" s="76">
        <v>2047.7347440000003</v>
      </c>
      <c r="H140" s="78">
        <v>-3.3720300000000001</v>
      </c>
      <c r="I140" s="76">
        <v>-6.9050233000000016E-2</v>
      </c>
      <c r="J140" s="77">
        <f t="shared" ref="J140:J203" si="2">IFERROR(I140/$I$11,0)</f>
        <v>4.4153192604159015E-3</v>
      </c>
      <c r="K140" s="77">
        <f>I140/'סכום נכסי הקרן'!$C$42</f>
        <v>-9.0720374497699755E-7</v>
      </c>
    </row>
    <row r="141" spans="2:11">
      <c r="B141" s="75" t="s">
        <v>1996</v>
      </c>
      <c r="C141" s="69" t="s">
        <v>1997</v>
      </c>
      <c r="D141" s="82" t="s">
        <v>466</v>
      </c>
      <c r="E141" s="82" t="s">
        <v>127</v>
      </c>
      <c r="F141" s="95">
        <v>45132</v>
      </c>
      <c r="G141" s="76">
        <v>1537.4721780000002</v>
      </c>
      <c r="H141" s="78">
        <v>-3.2596720000000001</v>
      </c>
      <c r="I141" s="76">
        <v>-5.0116555000000007E-2</v>
      </c>
      <c r="J141" s="77">
        <f t="shared" si="2"/>
        <v>3.2046320619539808E-3</v>
      </c>
      <c r="K141" s="77">
        <f>I141/'סכום נכסי הקרן'!$C$42</f>
        <v>-6.5844711025588677E-7</v>
      </c>
    </row>
    <row r="142" spans="2:11">
      <c r="B142" s="75" t="s">
        <v>1998</v>
      </c>
      <c r="C142" s="69" t="s">
        <v>1999</v>
      </c>
      <c r="D142" s="82" t="s">
        <v>466</v>
      </c>
      <c r="E142" s="82" t="s">
        <v>127</v>
      </c>
      <c r="F142" s="95">
        <v>45110</v>
      </c>
      <c r="G142" s="76">
        <v>1028.8528799999999</v>
      </c>
      <c r="H142" s="78">
        <v>-3.2179000000000002</v>
      </c>
      <c r="I142" s="76">
        <v>-3.3107459000000006E-2</v>
      </c>
      <c r="J142" s="77">
        <f t="shared" si="2"/>
        <v>2.1170095311065754E-3</v>
      </c>
      <c r="K142" s="77">
        <f>I142/'סכום נכסי הקרן'!$C$42</f>
        <v>-4.3497624101387754E-7</v>
      </c>
    </row>
    <row r="143" spans="2:11">
      <c r="B143" s="75" t="s">
        <v>2000</v>
      </c>
      <c r="C143" s="69" t="s">
        <v>2001</v>
      </c>
      <c r="D143" s="82" t="s">
        <v>466</v>
      </c>
      <c r="E143" s="82" t="s">
        <v>127</v>
      </c>
      <c r="F143" s="95">
        <v>45110</v>
      </c>
      <c r="G143" s="76">
        <v>3654.4052160000006</v>
      </c>
      <c r="H143" s="78">
        <v>-3.109283</v>
      </c>
      <c r="I143" s="76">
        <v>-0.11362580000000001</v>
      </c>
      <c r="J143" s="77">
        <f t="shared" si="2"/>
        <v>7.2656406998679503E-3</v>
      </c>
      <c r="K143" s="77">
        <f>I143/'סכום נכסי הקרן'!$C$42</f>
        <v>-1.4928516068295863E-6</v>
      </c>
    </row>
    <row r="144" spans="2:11">
      <c r="B144" s="75" t="s">
        <v>2002</v>
      </c>
      <c r="C144" s="69" t="s">
        <v>2003</v>
      </c>
      <c r="D144" s="82" t="s">
        <v>466</v>
      </c>
      <c r="E144" s="82" t="s">
        <v>127</v>
      </c>
      <c r="F144" s="95">
        <v>45110</v>
      </c>
      <c r="G144" s="76">
        <v>1095.2694200000003</v>
      </c>
      <c r="H144" s="78">
        <v>-3.1397219999999999</v>
      </c>
      <c r="I144" s="76">
        <v>-3.4388412000000007E-2</v>
      </c>
      <c r="J144" s="77">
        <f t="shared" si="2"/>
        <v>2.1989182547540037E-3</v>
      </c>
      <c r="K144" s="77">
        <f>I144/'סכום נכסי הקרן'!$C$42</f>
        <v>-4.5180580564024923E-7</v>
      </c>
    </row>
    <row r="145" spans="2:11">
      <c r="B145" s="75" t="s">
        <v>2004</v>
      </c>
      <c r="C145" s="69" t="s">
        <v>2005</v>
      </c>
      <c r="D145" s="82" t="s">
        <v>466</v>
      </c>
      <c r="E145" s="82" t="s">
        <v>127</v>
      </c>
      <c r="F145" s="95">
        <v>45152</v>
      </c>
      <c r="G145" s="76">
        <v>5202.614340000001</v>
      </c>
      <c r="H145" s="78">
        <v>-2.1598039999999998</v>
      </c>
      <c r="I145" s="76">
        <v>-0.11236624800000002</v>
      </c>
      <c r="J145" s="77">
        <f t="shared" si="2"/>
        <v>7.1851004328264863E-3</v>
      </c>
      <c r="K145" s="77">
        <f>I145/'סכום נכסי הקרן'!$C$42</f>
        <v>-1.4763032152927573E-6</v>
      </c>
    </row>
    <row r="146" spans="2:11">
      <c r="B146" s="75" t="s">
        <v>2006</v>
      </c>
      <c r="C146" s="69" t="s">
        <v>2007</v>
      </c>
      <c r="D146" s="82" t="s">
        <v>466</v>
      </c>
      <c r="E146" s="82" t="s">
        <v>127</v>
      </c>
      <c r="F146" s="95">
        <v>45160</v>
      </c>
      <c r="G146" s="76">
        <v>1823.4008100000003</v>
      </c>
      <c r="H146" s="78">
        <v>-1.5459579999999999</v>
      </c>
      <c r="I146" s="76">
        <v>-2.8189016000000001E-2</v>
      </c>
      <c r="J146" s="77">
        <f t="shared" si="2"/>
        <v>1.8025066660813727E-3</v>
      </c>
      <c r="K146" s="77">
        <f>I146/'סכום נכסי הקרן'!$C$42</f>
        <v>-3.7035618521977325E-7</v>
      </c>
    </row>
    <row r="147" spans="2:11">
      <c r="B147" s="75" t="s">
        <v>2008</v>
      </c>
      <c r="C147" s="69" t="s">
        <v>2009</v>
      </c>
      <c r="D147" s="82" t="s">
        <v>466</v>
      </c>
      <c r="E147" s="82" t="s">
        <v>127</v>
      </c>
      <c r="F147" s="95">
        <v>45155</v>
      </c>
      <c r="G147" s="76">
        <v>3128.0859720000003</v>
      </c>
      <c r="H147" s="78">
        <v>-1.4936449999999999</v>
      </c>
      <c r="I147" s="76">
        <v>-4.6722510000000002E-2</v>
      </c>
      <c r="J147" s="77">
        <f t="shared" si="2"/>
        <v>2.9876046659824381E-3</v>
      </c>
      <c r="K147" s="77">
        <f>I147/'סכום נכסי הקרן'!$C$42</f>
        <v>-6.1385507629967321E-7</v>
      </c>
    </row>
    <row r="148" spans="2:11">
      <c r="B148" s="75" t="s">
        <v>2010</v>
      </c>
      <c r="C148" s="69" t="s">
        <v>2011</v>
      </c>
      <c r="D148" s="82" t="s">
        <v>466</v>
      </c>
      <c r="E148" s="82" t="s">
        <v>127</v>
      </c>
      <c r="F148" s="95">
        <v>45155</v>
      </c>
      <c r="G148" s="76">
        <v>3128.3366400000004</v>
      </c>
      <c r="H148" s="78">
        <v>-1.4855130000000001</v>
      </c>
      <c r="I148" s="76">
        <v>-4.6471842000000006E-2</v>
      </c>
      <c r="J148" s="77">
        <f t="shared" si="2"/>
        <v>2.9715760560808623E-3</v>
      </c>
      <c r="K148" s="77">
        <f>I148/'סכום נכסי הקרן'!$C$42</f>
        <v>-6.105617210354572E-7</v>
      </c>
    </row>
    <row r="149" spans="2:11">
      <c r="B149" s="75" t="s">
        <v>2012</v>
      </c>
      <c r="C149" s="69" t="s">
        <v>2013</v>
      </c>
      <c r="D149" s="82" t="s">
        <v>466</v>
      </c>
      <c r="E149" s="82" t="s">
        <v>127</v>
      </c>
      <c r="F149" s="95">
        <v>45160</v>
      </c>
      <c r="G149" s="76">
        <v>2606.9472000000005</v>
      </c>
      <c r="H149" s="78">
        <v>-1.464591</v>
      </c>
      <c r="I149" s="76">
        <v>-3.8181123000000004E-2</v>
      </c>
      <c r="J149" s="77">
        <f t="shared" si="2"/>
        <v>2.4414377829283869E-3</v>
      </c>
      <c r="K149" s="77">
        <f>I149/'סכום נכסי הקרן'!$C$42</f>
        <v>-5.0163563927477801E-7</v>
      </c>
    </row>
    <row r="150" spans="2:11">
      <c r="B150" s="75" t="s">
        <v>2014</v>
      </c>
      <c r="C150" s="69" t="s">
        <v>2015</v>
      </c>
      <c r="D150" s="82" t="s">
        <v>466</v>
      </c>
      <c r="E150" s="82" t="s">
        <v>127</v>
      </c>
      <c r="F150" s="95">
        <v>45160</v>
      </c>
      <c r="G150" s="76">
        <v>2606.9472000000005</v>
      </c>
      <c r="H150" s="78">
        <v>-1.464591</v>
      </c>
      <c r="I150" s="76">
        <v>-3.8181123000000004E-2</v>
      </c>
      <c r="J150" s="77">
        <f t="shared" si="2"/>
        <v>2.4414377829283869E-3</v>
      </c>
      <c r="K150" s="77">
        <f>I150/'סכום נכסי הקרן'!$C$42</f>
        <v>-5.0163563927477801E-7</v>
      </c>
    </row>
    <row r="151" spans="2:11">
      <c r="B151" s="75" t="s">
        <v>2016</v>
      </c>
      <c r="C151" s="69" t="s">
        <v>2017</v>
      </c>
      <c r="D151" s="82" t="s">
        <v>466</v>
      </c>
      <c r="E151" s="82" t="s">
        <v>127</v>
      </c>
      <c r="F151" s="95">
        <v>45168</v>
      </c>
      <c r="G151" s="76">
        <v>3656.5498200000006</v>
      </c>
      <c r="H151" s="78">
        <v>-1.2752410000000001</v>
      </c>
      <c r="I151" s="76">
        <v>-4.662983200000001E-2</v>
      </c>
      <c r="J151" s="77">
        <f t="shared" si="2"/>
        <v>2.9816785026570108E-3</v>
      </c>
      <c r="K151" s="77">
        <f>I151/'סכום נכסי הקרן'!$C$42</f>
        <v>-6.126374434978118E-7</v>
      </c>
    </row>
    <row r="152" spans="2:11">
      <c r="B152" s="75" t="s">
        <v>2018</v>
      </c>
      <c r="C152" s="69" t="s">
        <v>2019</v>
      </c>
      <c r="D152" s="82" t="s">
        <v>466</v>
      </c>
      <c r="E152" s="82" t="s">
        <v>127</v>
      </c>
      <c r="F152" s="95">
        <v>45174</v>
      </c>
      <c r="G152" s="76">
        <v>3435.6641550000004</v>
      </c>
      <c r="H152" s="78">
        <v>-0.79428299999999996</v>
      </c>
      <c r="I152" s="76">
        <v>-2.7288892000000006E-2</v>
      </c>
      <c r="J152" s="77">
        <f t="shared" si="2"/>
        <v>1.7449495129583329E-3</v>
      </c>
      <c r="K152" s="77">
        <f>I152/'סכום נכסי הקרן'!$C$42</f>
        <v>-3.585300721385376E-7</v>
      </c>
    </row>
    <row r="153" spans="2:11">
      <c r="B153" s="75" t="s">
        <v>2018</v>
      </c>
      <c r="C153" s="69" t="s">
        <v>2020</v>
      </c>
      <c r="D153" s="82" t="s">
        <v>466</v>
      </c>
      <c r="E153" s="82" t="s">
        <v>127</v>
      </c>
      <c r="F153" s="95">
        <v>45174</v>
      </c>
      <c r="G153" s="76">
        <v>524.3139000000001</v>
      </c>
      <c r="H153" s="78">
        <v>-0.79428299999999996</v>
      </c>
      <c r="I153" s="76">
        <v>-4.1645349999999996E-3</v>
      </c>
      <c r="J153" s="77">
        <f t="shared" si="2"/>
        <v>2.6629528673967155E-4</v>
      </c>
      <c r="K153" s="77">
        <f>I153/'סכום נכסי הקרן'!$C$42</f>
        <v>-5.4714974648786185E-8</v>
      </c>
    </row>
    <row r="154" spans="2:11">
      <c r="B154" s="75" t="s">
        <v>2021</v>
      </c>
      <c r="C154" s="69" t="s">
        <v>2022</v>
      </c>
      <c r="D154" s="82" t="s">
        <v>466</v>
      </c>
      <c r="E154" s="82" t="s">
        <v>127</v>
      </c>
      <c r="F154" s="95">
        <v>45169</v>
      </c>
      <c r="G154" s="76">
        <v>1573.3177020000003</v>
      </c>
      <c r="H154" s="78">
        <v>-0.801952</v>
      </c>
      <c r="I154" s="76">
        <v>-1.2617248000000001E-2</v>
      </c>
      <c r="J154" s="77">
        <f t="shared" si="2"/>
        <v>8.067920365720417E-4</v>
      </c>
      <c r="K154" s="77">
        <f>I154/'סכום נכסי הקרן'!$C$42</f>
        <v>-1.6576938468699348E-7</v>
      </c>
    </row>
    <row r="155" spans="2:11">
      <c r="B155" s="75" t="s">
        <v>2023</v>
      </c>
      <c r="C155" s="69" t="s">
        <v>2024</v>
      </c>
      <c r="D155" s="82" t="s">
        <v>466</v>
      </c>
      <c r="E155" s="82" t="s">
        <v>127</v>
      </c>
      <c r="F155" s="95">
        <v>45174</v>
      </c>
      <c r="G155" s="76">
        <v>1312.1773500000002</v>
      </c>
      <c r="H155" s="78">
        <v>-0.68731100000000001</v>
      </c>
      <c r="I155" s="76">
        <v>-9.0187390000000013E-3</v>
      </c>
      <c r="J155" s="77">
        <f t="shared" si="2"/>
        <v>5.7669047997801896E-4</v>
      </c>
      <c r="K155" s="77">
        <f>I155/'סכום נכסי הקרן'!$C$42</f>
        <v>-1.1849103819490517E-7</v>
      </c>
    </row>
    <row r="156" spans="2:11">
      <c r="B156" s="75" t="s">
        <v>2023</v>
      </c>
      <c r="C156" s="69" t="s">
        <v>2025</v>
      </c>
      <c r="D156" s="82" t="s">
        <v>466</v>
      </c>
      <c r="E156" s="82" t="s">
        <v>127</v>
      </c>
      <c r="F156" s="95">
        <v>45174</v>
      </c>
      <c r="G156" s="76">
        <v>44.666419000000005</v>
      </c>
      <c r="H156" s="78">
        <v>-0.68731100000000001</v>
      </c>
      <c r="I156" s="76">
        <v>-3.069970000000001E-4</v>
      </c>
      <c r="J156" s="77">
        <f t="shared" si="2"/>
        <v>1.9630487952008802E-5</v>
      </c>
      <c r="K156" s="77">
        <f>I156/'סכום נכסי הקרן'!$C$42</f>
        <v>-4.0334234367710731E-9</v>
      </c>
    </row>
    <row r="157" spans="2:11">
      <c r="B157" s="75" t="s">
        <v>2026</v>
      </c>
      <c r="C157" s="69" t="s">
        <v>2027</v>
      </c>
      <c r="D157" s="82" t="s">
        <v>466</v>
      </c>
      <c r="E157" s="82" t="s">
        <v>127</v>
      </c>
      <c r="F157" s="95">
        <v>45181</v>
      </c>
      <c r="G157" s="76">
        <v>1787.1308000000001</v>
      </c>
      <c r="H157" s="78">
        <v>-0.62833700000000003</v>
      </c>
      <c r="I157" s="76">
        <v>-1.1229202000000002E-2</v>
      </c>
      <c r="J157" s="77">
        <f t="shared" si="2"/>
        <v>7.1803540285954944E-4</v>
      </c>
      <c r="K157" s="77">
        <f>I157/'סכום נכסי הקרן'!$C$42</f>
        <v>-1.4753279844114634E-7</v>
      </c>
    </row>
    <row r="158" spans="2:11">
      <c r="B158" s="75" t="s">
        <v>2026</v>
      </c>
      <c r="C158" s="69" t="s">
        <v>2028</v>
      </c>
      <c r="D158" s="82" t="s">
        <v>466</v>
      </c>
      <c r="E158" s="82" t="s">
        <v>127</v>
      </c>
      <c r="F158" s="95">
        <v>45181</v>
      </c>
      <c r="G158" s="76">
        <v>1155.02244</v>
      </c>
      <c r="H158" s="78">
        <v>-0.62833700000000003</v>
      </c>
      <c r="I158" s="76">
        <v>-7.2574320000000012E-3</v>
      </c>
      <c r="J158" s="77">
        <f t="shared" si="2"/>
        <v>4.6406620077239557E-4</v>
      </c>
      <c r="K158" s="77">
        <f>I158/'סכום נכסי הקרן'!$C$42</f>
        <v>-9.535043117545891E-8</v>
      </c>
    </row>
    <row r="159" spans="2:11">
      <c r="B159" s="75" t="s">
        <v>2029</v>
      </c>
      <c r="C159" s="69" t="s">
        <v>2030</v>
      </c>
      <c r="D159" s="82" t="s">
        <v>466</v>
      </c>
      <c r="E159" s="82" t="s">
        <v>127</v>
      </c>
      <c r="F159" s="95">
        <v>45181</v>
      </c>
      <c r="G159" s="76">
        <v>1575.2394900000002</v>
      </c>
      <c r="H159" s="78">
        <v>-0.61499300000000001</v>
      </c>
      <c r="I159" s="76">
        <v>-9.6876080000000021E-3</v>
      </c>
      <c r="J159" s="77">
        <f t="shared" si="2"/>
        <v>6.1946035996372621E-4</v>
      </c>
      <c r="K159" s="77">
        <f>I159/'סכום נכסי הקרן'!$C$42</f>
        <v>-1.2727885013029749E-7</v>
      </c>
    </row>
    <row r="160" spans="2:11">
      <c r="B160" s="75" t="s">
        <v>2031</v>
      </c>
      <c r="C160" s="69" t="s">
        <v>2032</v>
      </c>
      <c r="D160" s="82" t="s">
        <v>466</v>
      </c>
      <c r="E160" s="82" t="s">
        <v>127</v>
      </c>
      <c r="F160" s="95">
        <v>45159</v>
      </c>
      <c r="G160" s="76">
        <v>2101.4334000000003</v>
      </c>
      <c r="H160" s="78">
        <v>-0.71882299999999999</v>
      </c>
      <c r="I160" s="76">
        <v>-1.5105588000000001E-2</v>
      </c>
      <c r="J160" s="77">
        <f t="shared" si="2"/>
        <v>9.659054102874251E-4</v>
      </c>
      <c r="K160" s="77">
        <f>I160/'סכום נכסי הקרן'!$C$42</f>
        <v>-1.9846198062328904E-7</v>
      </c>
    </row>
    <row r="161" spans="2:11">
      <c r="B161" s="75" t="s">
        <v>2033</v>
      </c>
      <c r="C161" s="69" t="s">
        <v>2034</v>
      </c>
      <c r="D161" s="82" t="s">
        <v>466</v>
      </c>
      <c r="E161" s="82" t="s">
        <v>127</v>
      </c>
      <c r="F161" s="95">
        <v>45167</v>
      </c>
      <c r="G161" s="76">
        <v>1839.0954120000001</v>
      </c>
      <c r="H161" s="78">
        <v>-0.67937800000000004</v>
      </c>
      <c r="I161" s="76">
        <v>-1.2494414000000001E-2</v>
      </c>
      <c r="J161" s="77">
        <f t="shared" si="2"/>
        <v>7.9893759057713927E-4</v>
      </c>
      <c r="K161" s="77">
        <f>I161/'סכום נכסי הקרן'!$C$42</f>
        <v>-1.6415555284358022E-7</v>
      </c>
    </row>
    <row r="162" spans="2:11">
      <c r="B162" s="75" t="s">
        <v>2035</v>
      </c>
      <c r="C162" s="69" t="s">
        <v>2036</v>
      </c>
      <c r="D162" s="82" t="s">
        <v>466</v>
      </c>
      <c r="E162" s="82" t="s">
        <v>127</v>
      </c>
      <c r="F162" s="95">
        <v>45189</v>
      </c>
      <c r="G162" s="76">
        <v>7768.6370370000022</v>
      </c>
      <c r="H162" s="78">
        <v>-0.49394500000000002</v>
      </c>
      <c r="I162" s="76">
        <v>-3.8372777000000004E-2</v>
      </c>
      <c r="J162" s="77">
        <f t="shared" si="2"/>
        <v>2.453692826260909E-3</v>
      </c>
      <c r="K162" s="77">
        <f>I162/'סכום נכסי הקרן'!$C$42</f>
        <v>-5.0415364998938083E-7</v>
      </c>
    </row>
    <row r="163" spans="2:11">
      <c r="B163" s="75" t="s">
        <v>2037</v>
      </c>
      <c r="C163" s="69" t="s">
        <v>2038</v>
      </c>
      <c r="D163" s="82" t="s">
        <v>466</v>
      </c>
      <c r="E163" s="82" t="s">
        <v>127</v>
      </c>
      <c r="F163" s="95">
        <v>45174</v>
      </c>
      <c r="G163" s="76">
        <v>1104.2760960000003</v>
      </c>
      <c r="H163" s="78">
        <v>-0.50065499999999996</v>
      </c>
      <c r="I163" s="76">
        <v>-5.5286190000000011E-3</v>
      </c>
      <c r="J163" s="77">
        <f t="shared" si="2"/>
        <v>3.535197043317913E-4</v>
      </c>
      <c r="K163" s="77">
        <f>I163/'סכום נכסי הקרן'!$C$42</f>
        <v>-7.263674057915175E-8</v>
      </c>
    </row>
    <row r="164" spans="2:11">
      <c r="B164" s="75" t="s">
        <v>2039</v>
      </c>
      <c r="C164" s="69" t="s">
        <v>2040</v>
      </c>
      <c r="D164" s="82" t="s">
        <v>466</v>
      </c>
      <c r="E164" s="82" t="s">
        <v>127</v>
      </c>
      <c r="F164" s="95">
        <v>45167</v>
      </c>
      <c r="G164" s="76">
        <v>2013.7219200000002</v>
      </c>
      <c r="H164" s="78">
        <v>-0.60472199999999998</v>
      </c>
      <c r="I164" s="76">
        <v>-1.2177417999999999E-2</v>
      </c>
      <c r="J164" s="77">
        <f t="shared" si="2"/>
        <v>7.7866773074517024E-4</v>
      </c>
      <c r="K164" s="77">
        <f>I164/'סכום נכסי הקרן'!$C$42</f>
        <v>-1.5999075939034552E-7</v>
      </c>
    </row>
    <row r="165" spans="2:11">
      <c r="B165" s="75" t="s">
        <v>2041</v>
      </c>
      <c r="C165" s="69" t="s">
        <v>2042</v>
      </c>
      <c r="D165" s="82" t="s">
        <v>466</v>
      </c>
      <c r="E165" s="82" t="s">
        <v>127</v>
      </c>
      <c r="F165" s="95">
        <v>45189</v>
      </c>
      <c r="G165" s="76">
        <v>2685.3891960000001</v>
      </c>
      <c r="H165" s="78">
        <v>-0.41411599999999998</v>
      </c>
      <c r="I165" s="76">
        <v>-1.1120623000000001E-2</v>
      </c>
      <c r="J165" s="77">
        <f t="shared" si="2"/>
        <v>7.1109247263110697E-4</v>
      </c>
      <c r="K165" s="77">
        <f>I165/'סכום נכסי הקרן'!$C$42</f>
        <v>-1.4610625328487064E-7</v>
      </c>
    </row>
    <row r="166" spans="2:11">
      <c r="B166" s="75" t="s">
        <v>2043</v>
      </c>
      <c r="C166" s="69" t="s">
        <v>2044</v>
      </c>
      <c r="D166" s="82" t="s">
        <v>466</v>
      </c>
      <c r="E166" s="82" t="s">
        <v>127</v>
      </c>
      <c r="F166" s="95">
        <v>45189</v>
      </c>
      <c r="G166" s="76">
        <v>1840.7526060000005</v>
      </c>
      <c r="H166" s="78">
        <v>-0.41411599999999998</v>
      </c>
      <c r="I166" s="76">
        <v>-7.622849000000001E-3</v>
      </c>
      <c r="J166" s="77">
        <f t="shared" si="2"/>
        <v>4.8743227280553981E-4</v>
      </c>
      <c r="K166" s="77">
        <f>I166/'סכום נכסי הקרן'!$C$42</f>
        <v>-1.0015139500244931E-7</v>
      </c>
    </row>
    <row r="167" spans="2:11">
      <c r="B167" s="75" t="s">
        <v>2045</v>
      </c>
      <c r="C167" s="69" t="s">
        <v>2046</v>
      </c>
      <c r="D167" s="82" t="s">
        <v>466</v>
      </c>
      <c r="E167" s="82" t="s">
        <v>127</v>
      </c>
      <c r="F167" s="95">
        <v>45190</v>
      </c>
      <c r="G167" s="76">
        <v>2103.9400799999999</v>
      </c>
      <c r="H167" s="78">
        <v>-0.37950800000000001</v>
      </c>
      <c r="I167" s="76">
        <v>-7.9846110000000008E-3</v>
      </c>
      <c r="J167" s="77">
        <f t="shared" si="2"/>
        <v>5.1056463104517935E-4</v>
      </c>
      <c r="K167" s="77">
        <f>I167/'סכום נכסי הקרן'!$C$42</f>
        <v>-1.0490433828636796E-7</v>
      </c>
    </row>
    <row r="168" spans="2:11">
      <c r="B168" s="75" t="s">
        <v>2047</v>
      </c>
      <c r="C168" s="69" t="s">
        <v>2048</v>
      </c>
      <c r="D168" s="82" t="s">
        <v>466</v>
      </c>
      <c r="E168" s="82" t="s">
        <v>127</v>
      </c>
      <c r="F168" s="95">
        <v>45188</v>
      </c>
      <c r="G168" s="76">
        <v>2632.0140000000001</v>
      </c>
      <c r="H168" s="78">
        <v>-0.32858700000000002</v>
      </c>
      <c r="I168" s="76">
        <v>-8.6484639999999998E-3</v>
      </c>
      <c r="J168" s="77">
        <f t="shared" si="2"/>
        <v>5.5301377002179761E-4</v>
      </c>
      <c r="K168" s="77">
        <f>I168/'סכום נכסי הקרן'!$C$42</f>
        <v>-1.1362624843132307E-7</v>
      </c>
    </row>
    <row r="169" spans="2:11">
      <c r="B169" s="75" t="s">
        <v>2049</v>
      </c>
      <c r="C169" s="69" t="s">
        <v>2050</v>
      </c>
      <c r="D169" s="82" t="s">
        <v>466</v>
      </c>
      <c r="E169" s="82" t="s">
        <v>127</v>
      </c>
      <c r="F169" s="95">
        <v>45188</v>
      </c>
      <c r="G169" s="76">
        <v>5264.0280000000002</v>
      </c>
      <c r="H169" s="78">
        <v>-0.32858700000000002</v>
      </c>
      <c r="I169" s="76">
        <v>-1.7296928E-2</v>
      </c>
      <c r="J169" s="77">
        <f t="shared" si="2"/>
        <v>1.1060275400435952E-3</v>
      </c>
      <c r="K169" s="77">
        <f>I169/'סכום נכסי הקרן'!$C$42</f>
        <v>-2.2725249686264615E-7</v>
      </c>
    </row>
    <row r="170" spans="2:11">
      <c r="B170" s="75" t="s">
        <v>2051</v>
      </c>
      <c r="C170" s="69" t="s">
        <v>2052</v>
      </c>
      <c r="D170" s="82" t="s">
        <v>466</v>
      </c>
      <c r="E170" s="82" t="s">
        <v>127</v>
      </c>
      <c r="F170" s="95">
        <v>45190</v>
      </c>
      <c r="G170" s="76">
        <v>3684.8196000000003</v>
      </c>
      <c r="H170" s="78">
        <v>-0.29984100000000002</v>
      </c>
      <c r="I170" s="76">
        <v>-1.1048610000000002E-2</v>
      </c>
      <c r="J170" s="77">
        <f t="shared" si="2"/>
        <v>7.0648770343503006E-4</v>
      </c>
      <c r="K170" s="77">
        <f>I170/'סכום נכסי הקרן'!$C$42</f>
        <v>-1.4516012377236012E-7</v>
      </c>
    </row>
    <row r="171" spans="2:11">
      <c r="B171" s="75" t="s">
        <v>2053</v>
      </c>
      <c r="C171" s="69" t="s">
        <v>2054</v>
      </c>
      <c r="D171" s="82" t="s">
        <v>466</v>
      </c>
      <c r="E171" s="82" t="s">
        <v>127</v>
      </c>
      <c r="F171" s="95">
        <v>45182</v>
      </c>
      <c r="G171" s="76">
        <v>2634.1029000000003</v>
      </c>
      <c r="H171" s="78">
        <v>-0.27774799999999999</v>
      </c>
      <c r="I171" s="76">
        <v>-7.3161630000000014E-3</v>
      </c>
      <c r="J171" s="77">
        <f t="shared" si="2"/>
        <v>4.6782167130764326E-4</v>
      </c>
      <c r="K171" s="77">
        <f>I171/'סכום נכסי הקרן'!$C$42</f>
        <v>-9.6122057581791873E-8</v>
      </c>
    </row>
    <row r="172" spans="2:11">
      <c r="B172" s="75" t="s">
        <v>2055</v>
      </c>
      <c r="C172" s="69" t="s">
        <v>2056</v>
      </c>
      <c r="D172" s="82" t="s">
        <v>466</v>
      </c>
      <c r="E172" s="82" t="s">
        <v>127</v>
      </c>
      <c r="F172" s="95">
        <v>45182</v>
      </c>
      <c r="G172" s="76">
        <v>1581.1719660000003</v>
      </c>
      <c r="H172" s="78">
        <v>-0.232705</v>
      </c>
      <c r="I172" s="76">
        <v>-3.6794720000000005E-3</v>
      </c>
      <c r="J172" s="77">
        <f t="shared" si="2"/>
        <v>2.3527862085217027E-4</v>
      </c>
      <c r="K172" s="77">
        <f>I172/'סכום נכסי הקרן'!$C$42</f>
        <v>-4.8342063928126109E-8</v>
      </c>
    </row>
    <row r="173" spans="2:11">
      <c r="B173" s="75" t="s">
        <v>2057</v>
      </c>
      <c r="C173" s="69" t="s">
        <v>2058</v>
      </c>
      <c r="D173" s="82" t="s">
        <v>466</v>
      </c>
      <c r="E173" s="82" t="s">
        <v>127</v>
      </c>
      <c r="F173" s="95">
        <v>45182</v>
      </c>
      <c r="G173" s="76">
        <v>2108.3964000000005</v>
      </c>
      <c r="H173" s="78">
        <v>-0.22476099999999999</v>
      </c>
      <c r="I173" s="76">
        <v>-4.7388510000000005E-3</v>
      </c>
      <c r="J173" s="77">
        <f t="shared" si="2"/>
        <v>3.0301910918303709E-4</v>
      </c>
      <c r="K173" s="77">
        <f>I173/'סכום נכסי הקרן'!$C$42</f>
        <v>-6.2260519440795939E-8</v>
      </c>
    </row>
    <row r="174" spans="2:11">
      <c r="B174" s="75" t="s">
        <v>2059</v>
      </c>
      <c r="C174" s="69" t="s">
        <v>2060</v>
      </c>
      <c r="D174" s="82" t="s">
        <v>466</v>
      </c>
      <c r="E174" s="82" t="s">
        <v>127</v>
      </c>
      <c r="F174" s="95">
        <v>45173</v>
      </c>
      <c r="G174" s="76">
        <v>5008.7644200000013</v>
      </c>
      <c r="H174" s="78">
        <v>-0.26227800000000001</v>
      </c>
      <c r="I174" s="76">
        <v>-1.3136894000000001E-2</v>
      </c>
      <c r="J174" s="77">
        <f t="shared" si="2"/>
        <v>8.4002006336810018E-4</v>
      </c>
      <c r="K174" s="77">
        <f>I174/'סכום נכסי הקרן'!$C$42</f>
        <v>-1.7259665777182602E-7</v>
      </c>
    </row>
    <row r="175" spans="2:11">
      <c r="B175" s="75" t="s">
        <v>2061</v>
      </c>
      <c r="C175" s="69" t="s">
        <v>2062</v>
      </c>
      <c r="D175" s="82" t="s">
        <v>466</v>
      </c>
      <c r="E175" s="82" t="s">
        <v>127</v>
      </c>
      <c r="F175" s="95">
        <v>45173</v>
      </c>
      <c r="G175" s="76">
        <v>4481.5260600000011</v>
      </c>
      <c r="H175" s="78">
        <v>-0.26227800000000001</v>
      </c>
      <c r="I175" s="76">
        <v>-1.1754063E-2</v>
      </c>
      <c r="J175" s="77">
        <f t="shared" si="2"/>
        <v>7.5159689543758529E-4</v>
      </c>
      <c r="K175" s="77">
        <f>I175/'סכום נכסי הקרן'!$C$42</f>
        <v>-1.5442858784119615E-7</v>
      </c>
    </row>
    <row r="176" spans="2:11">
      <c r="B176" s="75" t="s">
        <v>2063</v>
      </c>
      <c r="C176" s="69" t="s">
        <v>2064</v>
      </c>
      <c r="D176" s="82" t="s">
        <v>466</v>
      </c>
      <c r="E176" s="82" t="s">
        <v>127</v>
      </c>
      <c r="F176" s="95">
        <v>45173</v>
      </c>
      <c r="G176" s="76">
        <v>1795.4265000000003</v>
      </c>
      <c r="H176" s="78">
        <v>-0.22256999999999999</v>
      </c>
      <c r="I176" s="76">
        <v>-3.9960860000000011E-3</v>
      </c>
      <c r="J176" s="77">
        <f t="shared" si="2"/>
        <v>2.5552405423567994E-4</v>
      </c>
      <c r="K176" s="77">
        <f>I176/'סכום נכסי הקרן'!$C$42</f>
        <v>-5.2501838544848223E-8</v>
      </c>
    </row>
    <row r="177" spans="2:11">
      <c r="B177" s="75" t="s">
        <v>2063</v>
      </c>
      <c r="C177" s="69" t="s">
        <v>2065</v>
      </c>
      <c r="D177" s="82" t="s">
        <v>466</v>
      </c>
      <c r="E177" s="82" t="s">
        <v>127</v>
      </c>
      <c r="F177" s="95">
        <v>45173</v>
      </c>
      <c r="G177" s="76">
        <v>1582.3417500000003</v>
      </c>
      <c r="H177" s="78">
        <v>-0.22256999999999999</v>
      </c>
      <c r="I177" s="76">
        <v>-3.5218230000000003E-3</v>
      </c>
      <c r="J177" s="77">
        <f t="shared" si="2"/>
        <v>2.2519797903760452E-4</v>
      </c>
      <c r="K177" s="77">
        <f>I177/'סכום נכסי הקרן'!$C$42</f>
        <v>-4.6270821631349517E-8</v>
      </c>
    </row>
    <row r="178" spans="2:11">
      <c r="B178" s="75" t="s">
        <v>2066</v>
      </c>
      <c r="C178" s="69" t="s">
        <v>2067</v>
      </c>
      <c r="D178" s="82" t="s">
        <v>466</v>
      </c>
      <c r="E178" s="82" t="s">
        <v>127</v>
      </c>
      <c r="F178" s="95">
        <v>45195</v>
      </c>
      <c r="G178" s="76">
        <v>4357.2894290000004</v>
      </c>
      <c r="H178" s="78">
        <v>-8.3234000000000002E-2</v>
      </c>
      <c r="I178" s="76">
        <v>-3.6267420000000005E-3</v>
      </c>
      <c r="J178" s="77">
        <f t="shared" si="2"/>
        <v>2.3190687575463047E-4</v>
      </c>
      <c r="K178" s="77">
        <f>I178/'סכום נכסי הקרן'!$C$42</f>
        <v>-4.7649280552976065E-8</v>
      </c>
    </row>
    <row r="179" spans="2:11">
      <c r="B179" s="75" t="s">
        <v>2068</v>
      </c>
      <c r="C179" s="69" t="s">
        <v>2069</v>
      </c>
      <c r="D179" s="82" t="s">
        <v>466</v>
      </c>
      <c r="E179" s="82" t="s">
        <v>127</v>
      </c>
      <c r="F179" s="95">
        <v>45173</v>
      </c>
      <c r="G179" s="76">
        <v>2637.5844000000006</v>
      </c>
      <c r="H179" s="78">
        <v>-0.209341</v>
      </c>
      <c r="I179" s="76">
        <v>-5.5215550000000009E-3</v>
      </c>
      <c r="J179" s="77">
        <f t="shared" si="2"/>
        <v>3.5306800686604083E-4</v>
      </c>
      <c r="K179" s="77">
        <f>I179/'סכום נכסי הקרן'!$C$42</f>
        <v>-7.2543931518615806E-8</v>
      </c>
    </row>
    <row r="180" spans="2:11">
      <c r="B180" s="75" t="s">
        <v>2070</v>
      </c>
      <c r="C180" s="69" t="s">
        <v>2071</v>
      </c>
      <c r="D180" s="82" t="s">
        <v>466</v>
      </c>
      <c r="E180" s="82" t="s">
        <v>127</v>
      </c>
      <c r="F180" s="95">
        <v>45195</v>
      </c>
      <c r="G180" s="76">
        <v>2902.5683280000003</v>
      </c>
      <c r="H180" s="78">
        <v>-4.0978000000000001E-2</v>
      </c>
      <c r="I180" s="76">
        <v>-1.1894130000000003E-3</v>
      </c>
      <c r="J180" s="77">
        <f t="shared" si="2"/>
        <v>7.605532811871986E-5</v>
      </c>
      <c r="K180" s="77">
        <f>I180/'סכום נכסי הקרן'!$C$42</f>
        <v>-1.5626883227524022E-8</v>
      </c>
    </row>
    <row r="181" spans="2:11">
      <c r="B181" s="75" t="s">
        <v>2070</v>
      </c>
      <c r="C181" s="69" t="s">
        <v>2072</v>
      </c>
      <c r="D181" s="82" t="s">
        <v>466</v>
      </c>
      <c r="E181" s="82" t="s">
        <v>127</v>
      </c>
      <c r="F181" s="95">
        <v>45195</v>
      </c>
      <c r="G181" s="76">
        <v>898.21099200000015</v>
      </c>
      <c r="H181" s="78">
        <v>-4.0978000000000001E-2</v>
      </c>
      <c r="I181" s="76">
        <v>-3.6806799999999999E-4</v>
      </c>
      <c r="J181" s="77">
        <f t="shared" si="2"/>
        <v>2.3535586469965416E-5</v>
      </c>
      <c r="K181" s="77">
        <f>I181/'סכום נכסי הקרן'!$C$42</f>
        <v>-4.8357935013223415E-9</v>
      </c>
    </row>
    <row r="182" spans="2:11">
      <c r="B182" s="75" t="s">
        <v>2073</v>
      </c>
      <c r="C182" s="69" t="s">
        <v>2074</v>
      </c>
      <c r="D182" s="82" t="s">
        <v>466</v>
      </c>
      <c r="E182" s="82" t="s">
        <v>127</v>
      </c>
      <c r="F182" s="95">
        <v>45187</v>
      </c>
      <c r="G182" s="76">
        <v>1055.5908000000002</v>
      </c>
      <c r="H182" s="78">
        <v>-6.8645999999999999E-2</v>
      </c>
      <c r="I182" s="76">
        <v>-7.2462500000000012E-4</v>
      </c>
      <c r="J182" s="77">
        <f t="shared" si="2"/>
        <v>4.6335118363451028E-5</v>
      </c>
      <c r="K182" s="77">
        <f>I182/'סכום נכסי הקרן'!$C$42</f>
        <v>-9.5203518531784951E-9</v>
      </c>
    </row>
    <row r="183" spans="2:11">
      <c r="B183" s="75" t="s">
        <v>2075</v>
      </c>
      <c r="C183" s="69" t="s">
        <v>2076</v>
      </c>
      <c r="D183" s="82" t="s">
        <v>466</v>
      </c>
      <c r="E183" s="82" t="s">
        <v>127</v>
      </c>
      <c r="F183" s="95">
        <v>45195</v>
      </c>
      <c r="G183" s="76">
        <v>5541.8517000000002</v>
      </c>
      <c r="H183" s="78">
        <v>-3.0419999999999999E-2</v>
      </c>
      <c r="I183" s="76">
        <v>-1.6858050000000003E-3</v>
      </c>
      <c r="J183" s="77">
        <f t="shared" si="2"/>
        <v>1.0779641085071252E-4</v>
      </c>
      <c r="K183" s="77">
        <f>I183/'סכום נכסי הקרן'!$C$42</f>
        <v>-2.2148637924233322E-8</v>
      </c>
    </row>
    <row r="184" spans="2:11">
      <c r="B184" s="75" t="s">
        <v>2077</v>
      </c>
      <c r="C184" s="69" t="s">
        <v>2078</v>
      </c>
      <c r="D184" s="82" t="s">
        <v>466</v>
      </c>
      <c r="E184" s="82" t="s">
        <v>127</v>
      </c>
      <c r="F184" s="95">
        <v>45175</v>
      </c>
      <c r="G184" s="76">
        <v>2111.1816000000003</v>
      </c>
      <c r="H184" s="78">
        <v>-0.124905</v>
      </c>
      <c r="I184" s="76">
        <v>-2.6369720000000004E-3</v>
      </c>
      <c r="J184" s="77">
        <f t="shared" si="2"/>
        <v>1.6861743624786089E-4</v>
      </c>
      <c r="K184" s="77">
        <f>I184/'סכום נכסי הקרן'!$C$42</f>
        <v>-3.4645370042407865E-8</v>
      </c>
    </row>
    <row r="185" spans="2:11">
      <c r="B185" s="75" t="s">
        <v>2079</v>
      </c>
      <c r="C185" s="69" t="s">
        <v>2080</v>
      </c>
      <c r="D185" s="82" t="s">
        <v>466</v>
      </c>
      <c r="E185" s="82" t="s">
        <v>127</v>
      </c>
      <c r="F185" s="95">
        <v>45173</v>
      </c>
      <c r="G185" s="76">
        <v>633.38790200000017</v>
      </c>
      <c r="H185" s="78">
        <v>-0.26594899999999999</v>
      </c>
      <c r="I185" s="76">
        <v>-1.6844890000000002E-3</v>
      </c>
      <c r="J185" s="77">
        <f t="shared" si="2"/>
        <v>1.0771226109633432E-4</v>
      </c>
      <c r="K185" s="77">
        <f>I185/'סכום נכסי הקרן'!$C$42</f>
        <v>-2.2131347901064398E-8</v>
      </c>
    </row>
    <row r="186" spans="2:11">
      <c r="B186" s="75" t="s">
        <v>2081</v>
      </c>
      <c r="C186" s="69" t="s">
        <v>2082</v>
      </c>
      <c r="D186" s="82" t="s">
        <v>466</v>
      </c>
      <c r="E186" s="82" t="s">
        <v>127</v>
      </c>
      <c r="F186" s="95">
        <v>45175</v>
      </c>
      <c r="G186" s="76">
        <v>1847.9175330000005</v>
      </c>
      <c r="H186" s="78">
        <v>-9.0573000000000001E-2</v>
      </c>
      <c r="I186" s="76">
        <v>-1.6737170000000001E-3</v>
      </c>
      <c r="J186" s="77">
        <f t="shared" si="2"/>
        <v>1.070234608272143E-4</v>
      </c>
      <c r="K186" s="77">
        <f>I186/'סכום נכסי הקרן'!$C$42</f>
        <v>-2.1989821966736381E-8</v>
      </c>
    </row>
    <row r="187" spans="2:11">
      <c r="B187" s="75" t="s">
        <v>2083</v>
      </c>
      <c r="C187" s="69" t="s">
        <v>2084</v>
      </c>
      <c r="D187" s="82" t="s">
        <v>466</v>
      </c>
      <c r="E187" s="82" t="s">
        <v>127</v>
      </c>
      <c r="F187" s="95">
        <v>45175</v>
      </c>
      <c r="G187" s="76">
        <v>5808.8131200000007</v>
      </c>
      <c r="H187" s="78">
        <v>-7.2096999999999994E-2</v>
      </c>
      <c r="I187" s="76">
        <v>-4.1879520000000009E-3</v>
      </c>
      <c r="J187" s="77">
        <f t="shared" si="2"/>
        <v>2.6779265360766114E-4</v>
      </c>
      <c r="K187" s="77">
        <f>I187/'סכום נכסי הקרן'!$C$42</f>
        <v>-5.5022634582332357E-8</v>
      </c>
    </row>
    <row r="188" spans="2:11">
      <c r="B188" s="75" t="s">
        <v>2085</v>
      </c>
      <c r="C188" s="69" t="s">
        <v>2086</v>
      </c>
      <c r="D188" s="82" t="s">
        <v>466</v>
      </c>
      <c r="E188" s="82" t="s">
        <v>127</v>
      </c>
      <c r="F188" s="95">
        <v>45187</v>
      </c>
      <c r="G188" s="76">
        <v>2640.7177500000003</v>
      </c>
      <c r="H188" s="78">
        <v>-2.6819999999999999E-3</v>
      </c>
      <c r="I188" s="76">
        <v>-7.0814000000000017E-5</v>
      </c>
      <c r="J188" s="77">
        <f t="shared" si="2"/>
        <v>4.5281008408341161E-6</v>
      </c>
      <c r="K188" s="77">
        <f>I188/'סכום נכסי הקרן'!$C$42</f>
        <v>-9.3037667225251951E-10</v>
      </c>
    </row>
    <row r="189" spans="2:11">
      <c r="B189" s="75" t="s">
        <v>2087</v>
      </c>
      <c r="C189" s="69" t="s">
        <v>2088</v>
      </c>
      <c r="D189" s="82" t="s">
        <v>466</v>
      </c>
      <c r="E189" s="82" t="s">
        <v>127</v>
      </c>
      <c r="F189" s="95">
        <v>45175</v>
      </c>
      <c r="G189" s="76">
        <v>6602.6647500000008</v>
      </c>
      <c r="H189" s="78">
        <v>-4.5712999999999997E-2</v>
      </c>
      <c r="I189" s="76">
        <v>-3.0182860000000007E-3</v>
      </c>
      <c r="J189" s="77">
        <f t="shared" si="2"/>
        <v>1.9300001940969076E-4</v>
      </c>
      <c r="K189" s="77">
        <f>I189/'סכום נכסי הקרן'!$C$42</f>
        <v>-3.9655193670550568E-8</v>
      </c>
    </row>
    <row r="190" spans="2:11">
      <c r="B190" s="75" t="s">
        <v>2089</v>
      </c>
      <c r="C190" s="69" t="s">
        <v>2090</v>
      </c>
      <c r="D190" s="82" t="s">
        <v>466</v>
      </c>
      <c r="E190" s="82" t="s">
        <v>127</v>
      </c>
      <c r="F190" s="95">
        <v>45187</v>
      </c>
      <c r="G190" s="76">
        <v>3698.0771520000003</v>
      </c>
      <c r="H190" s="78">
        <v>2.6315000000000002E-2</v>
      </c>
      <c r="I190" s="76">
        <v>9.7316300000000009E-4</v>
      </c>
      <c r="J190" s="77">
        <f t="shared" si="2"/>
        <v>-6.2227528434612514E-5</v>
      </c>
      <c r="K190" s="77">
        <f>I190/'סכום נכסי הקרן'!$C$42</f>
        <v>1.278572250542659E-8</v>
      </c>
    </row>
    <row r="191" spans="2:11">
      <c r="B191" s="75" t="s">
        <v>2091</v>
      </c>
      <c r="C191" s="69" t="s">
        <v>2092</v>
      </c>
      <c r="D191" s="82" t="s">
        <v>466</v>
      </c>
      <c r="E191" s="82" t="s">
        <v>127</v>
      </c>
      <c r="F191" s="95">
        <v>45180</v>
      </c>
      <c r="G191" s="76">
        <v>6637.8279000000011</v>
      </c>
      <c r="H191" s="78">
        <v>0.50219000000000003</v>
      </c>
      <c r="I191" s="76">
        <v>3.3334492E-2</v>
      </c>
      <c r="J191" s="77">
        <f t="shared" si="2"/>
        <v>-2.1315268344392082E-3</v>
      </c>
      <c r="K191" s="77">
        <f>I191/'סכום נכסי הקרן'!$C$42</f>
        <v>4.3795907219177319E-7</v>
      </c>
    </row>
    <row r="192" spans="2:11">
      <c r="B192" s="75" t="s">
        <v>2093</v>
      </c>
      <c r="C192" s="69" t="s">
        <v>2094</v>
      </c>
      <c r="D192" s="82" t="s">
        <v>466</v>
      </c>
      <c r="E192" s="82" t="s">
        <v>127</v>
      </c>
      <c r="F192" s="95">
        <v>45197</v>
      </c>
      <c r="G192" s="76">
        <v>2126.7787200000002</v>
      </c>
      <c r="H192" s="78">
        <v>0.609379</v>
      </c>
      <c r="I192" s="76">
        <v>1.2960148000000001E-2</v>
      </c>
      <c r="J192" s="77">
        <f t="shared" si="2"/>
        <v>-8.2871829096131525E-4</v>
      </c>
      <c r="K192" s="77">
        <f>I192/'סכום נכסי הקרן'!$C$42</f>
        <v>1.7027451306436785E-7</v>
      </c>
    </row>
    <row r="193" spans="2:11">
      <c r="B193" s="75" t="s">
        <v>2095</v>
      </c>
      <c r="C193" s="69" t="s">
        <v>2096</v>
      </c>
      <c r="D193" s="82" t="s">
        <v>466</v>
      </c>
      <c r="E193" s="82" t="s">
        <v>127</v>
      </c>
      <c r="F193" s="95">
        <v>45090</v>
      </c>
      <c r="G193" s="76">
        <v>1597.5907200000001</v>
      </c>
      <c r="H193" s="78">
        <v>7.2873749999999999</v>
      </c>
      <c r="I193" s="76">
        <v>0.11642243200000003</v>
      </c>
      <c r="J193" s="77">
        <f t="shared" si="2"/>
        <v>-7.4444673684744929E-3</v>
      </c>
      <c r="K193" s="77">
        <f>I193/'סכום נכסי הקרן'!$C$42</f>
        <v>1.529594640321197E-6</v>
      </c>
    </row>
    <row r="194" spans="2:11">
      <c r="B194" s="75" t="s">
        <v>2097</v>
      </c>
      <c r="C194" s="69" t="s">
        <v>2098</v>
      </c>
      <c r="D194" s="82" t="s">
        <v>466</v>
      </c>
      <c r="E194" s="82" t="s">
        <v>127</v>
      </c>
      <c r="F194" s="95">
        <v>45090</v>
      </c>
      <c r="G194" s="76">
        <v>1597.5907200000001</v>
      </c>
      <c r="H194" s="78">
        <v>7.1618519999999997</v>
      </c>
      <c r="I194" s="76">
        <v>0.11441708800000003</v>
      </c>
      <c r="J194" s="77">
        <f t="shared" si="2"/>
        <v>-7.3162384892618846E-3</v>
      </c>
      <c r="K194" s="77">
        <f>I194/'סכום נכסי הקרן'!$C$42</f>
        <v>1.5032477982074687E-6</v>
      </c>
    </row>
    <row r="195" spans="2:11">
      <c r="B195" s="75" t="s">
        <v>2099</v>
      </c>
      <c r="C195" s="69" t="s">
        <v>2100</v>
      </c>
      <c r="D195" s="82" t="s">
        <v>466</v>
      </c>
      <c r="E195" s="82" t="s">
        <v>127</v>
      </c>
      <c r="F195" s="95">
        <v>45126</v>
      </c>
      <c r="G195" s="76">
        <v>5059.0372800000005</v>
      </c>
      <c r="H195" s="78">
        <v>6.7944329999999997</v>
      </c>
      <c r="I195" s="76">
        <v>0.34373287500000005</v>
      </c>
      <c r="J195" s="77">
        <f t="shared" si="2"/>
        <v>-2.1979511400426865E-2</v>
      </c>
      <c r="K195" s="77">
        <f>I195/'סכום נכסי הקרן'!$C$42</f>
        <v>4.5160709518780361E-6</v>
      </c>
    </row>
    <row r="196" spans="2:11">
      <c r="B196" s="75" t="s">
        <v>2101</v>
      </c>
      <c r="C196" s="69" t="s">
        <v>2102</v>
      </c>
      <c r="D196" s="82" t="s">
        <v>466</v>
      </c>
      <c r="E196" s="82" t="s">
        <v>127</v>
      </c>
      <c r="F196" s="95">
        <v>45089</v>
      </c>
      <c r="G196" s="76">
        <v>2662.6511999999998</v>
      </c>
      <c r="H196" s="78">
        <v>6.6739730000000002</v>
      </c>
      <c r="I196" s="76">
        <v>0.17770462600000003</v>
      </c>
      <c r="J196" s="77">
        <f t="shared" si="2"/>
        <v>-1.1363070387362839E-2</v>
      </c>
      <c r="K196" s="77">
        <f>I196/'סכום נכסי הקרן'!$C$42</f>
        <v>2.3347394382715079E-6</v>
      </c>
    </row>
    <row r="197" spans="2:11">
      <c r="B197" s="75" t="s">
        <v>2103</v>
      </c>
      <c r="C197" s="69" t="s">
        <v>2104</v>
      </c>
      <c r="D197" s="82" t="s">
        <v>466</v>
      </c>
      <c r="E197" s="82" t="s">
        <v>127</v>
      </c>
      <c r="F197" s="95">
        <v>45089</v>
      </c>
      <c r="G197" s="76">
        <v>4260.2419200000013</v>
      </c>
      <c r="H197" s="78">
        <v>6.6847659999999998</v>
      </c>
      <c r="I197" s="76">
        <v>0.28478722000000001</v>
      </c>
      <c r="J197" s="77">
        <f t="shared" si="2"/>
        <v>-1.8210315055508942E-2</v>
      </c>
      <c r="K197" s="77">
        <f>I197/'סכום נכסי הקרן'!$C$42</f>
        <v>3.7416243404361585E-6</v>
      </c>
    </row>
    <row r="198" spans="2:11">
      <c r="B198" s="75" t="s">
        <v>2105</v>
      </c>
      <c r="C198" s="69" t="s">
        <v>2106</v>
      </c>
      <c r="D198" s="82" t="s">
        <v>466</v>
      </c>
      <c r="E198" s="82" t="s">
        <v>127</v>
      </c>
      <c r="F198" s="95">
        <v>45089</v>
      </c>
      <c r="G198" s="76">
        <v>2130.1209600000007</v>
      </c>
      <c r="H198" s="78">
        <v>6.6847659999999998</v>
      </c>
      <c r="I198" s="76">
        <v>0.14239361</v>
      </c>
      <c r="J198" s="77">
        <f t="shared" si="2"/>
        <v>-9.1051575277544712E-3</v>
      </c>
      <c r="K198" s="77">
        <f>I198/'סכום נכסי הקרן'!$C$42</f>
        <v>1.8708121702180793E-6</v>
      </c>
    </row>
    <row r="199" spans="2:11">
      <c r="B199" s="75" t="s">
        <v>2107</v>
      </c>
      <c r="C199" s="69" t="s">
        <v>2108</v>
      </c>
      <c r="D199" s="82" t="s">
        <v>466</v>
      </c>
      <c r="E199" s="82" t="s">
        <v>127</v>
      </c>
      <c r="F199" s="95">
        <v>45089</v>
      </c>
      <c r="G199" s="76">
        <v>2662.6511999999998</v>
      </c>
      <c r="H199" s="78">
        <v>6.6128030000000004</v>
      </c>
      <c r="I199" s="76">
        <v>0.17607588800000001</v>
      </c>
      <c r="J199" s="77">
        <f t="shared" si="2"/>
        <v>-1.1258923044926336E-2</v>
      </c>
      <c r="K199" s="77">
        <f>I199/'סכום נכסי הקרן'!$C$42</f>
        <v>2.3133405645966518E-6</v>
      </c>
    </row>
    <row r="200" spans="2:11">
      <c r="B200" s="75" t="s">
        <v>2109</v>
      </c>
      <c r="C200" s="69" t="s">
        <v>2110</v>
      </c>
      <c r="D200" s="82" t="s">
        <v>466</v>
      </c>
      <c r="E200" s="82" t="s">
        <v>127</v>
      </c>
      <c r="F200" s="95">
        <v>45126</v>
      </c>
      <c r="G200" s="76">
        <v>2662.6511999999998</v>
      </c>
      <c r="H200" s="78">
        <v>6.4615090000000004</v>
      </c>
      <c r="I200" s="76">
        <v>0.17204744400000005</v>
      </c>
      <c r="J200" s="77">
        <f t="shared" si="2"/>
        <v>-1.100132990425284E-2</v>
      </c>
      <c r="K200" s="77">
        <f>I200/'סכום נכסי הקרן'!$C$42</f>
        <v>2.26041359643957E-6</v>
      </c>
    </row>
    <row r="201" spans="2:11">
      <c r="B201" s="75" t="s">
        <v>2111</v>
      </c>
      <c r="C201" s="69" t="s">
        <v>2112</v>
      </c>
      <c r="D201" s="82" t="s">
        <v>466</v>
      </c>
      <c r="E201" s="82" t="s">
        <v>127</v>
      </c>
      <c r="F201" s="95">
        <v>45126</v>
      </c>
      <c r="G201" s="76">
        <v>3621.2056320000011</v>
      </c>
      <c r="H201" s="78">
        <v>6.4484339999999998</v>
      </c>
      <c r="I201" s="76">
        <v>0.23351104000000003</v>
      </c>
      <c r="J201" s="77">
        <f t="shared" si="2"/>
        <v>-1.4931532416867411E-2</v>
      </c>
      <c r="K201" s="77">
        <f>I201/'סכום נכסי הקרן'!$C$42</f>
        <v>3.0679417110942037E-6</v>
      </c>
    </row>
    <row r="202" spans="2:11">
      <c r="B202" s="75" t="s">
        <v>2113</v>
      </c>
      <c r="C202" s="69" t="s">
        <v>2114</v>
      </c>
      <c r="D202" s="82" t="s">
        <v>466</v>
      </c>
      <c r="E202" s="82" t="s">
        <v>127</v>
      </c>
      <c r="F202" s="95">
        <v>45126</v>
      </c>
      <c r="G202" s="76">
        <v>4473.2540160000008</v>
      </c>
      <c r="H202" s="78">
        <v>6.4484339999999998</v>
      </c>
      <c r="I202" s="76">
        <v>0.28845481400000006</v>
      </c>
      <c r="J202" s="77">
        <f t="shared" si="2"/>
        <v>-1.8444834154489911E-2</v>
      </c>
      <c r="K202" s="77">
        <f>I202/'סכום נכסי הקרן'!$C$42</f>
        <v>3.7898103474530386E-6</v>
      </c>
    </row>
    <row r="203" spans="2:11">
      <c r="B203" s="75" t="s">
        <v>2115</v>
      </c>
      <c r="C203" s="69" t="s">
        <v>2116</v>
      </c>
      <c r="D203" s="82" t="s">
        <v>466</v>
      </c>
      <c r="E203" s="82" t="s">
        <v>127</v>
      </c>
      <c r="F203" s="95">
        <v>45089</v>
      </c>
      <c r="G203" s="76">
        <v>2130.1209600000007</v>
      </c>
      <c r="H203" s="78">
        <v>6.3451050000000002</v>
      </c>
      <c r="I203" s="76">
        <v>0.13515840300000001</v>
      </c>
      <c r="J203" s="77">
        <f t="shared" si="2"/>
        <v>-8.6425124730998993E-3</v>
      </c>
      <c r="K203" s="77">
        <f>I203/'סכום נכסי הקרן'!$C$42</f>
        <v>1.7757537381041168E-6</v>
      </c>
    </row>
    <row r="204" spans="2:11">
      <c r="B204" s="75" t="s">
        <v>2117</v>
      </c>
      <c r="C204" s="69" t="s">
        <v>2118</v>
      </c>
      <c r="D204" s="82" t="s">
        <v>466</v>
      </c>
      <c r="E204" s="82" t="s">
        <v>127</v>
      </c>
      <c r="F204" s="95">
        <v>45127</v>
      </c>
      <c r="G204" s="76">
        <v>4792.7721600000013</v>
      </c>
      <c r="H204" s="78">
        <v>6.3020579999999997</v>
      </c>
      <c r="I204" s="76">
        <v>0.30204328400000008</v>
      </c>
      <c r="J204" s="77">
        <f t="shared" ref="J204:J267" si="3">IFERROR(I204/$I$11,0)</f>
        <v>-1.9313729605003216E-2</v>
      </c>
      <c r="K204" s="77">
        <f>I204/'סכום נכסי הקרן'!$C$42</f>
        <v>3.9683399531751166E-6</v>
      </c>
    </row>
    <row r="205" spans="2:11">
      <c r="B205" s="75" t="s">
        <v>2119</v>
      </c>
      <c r="C205" s="69" t="s">
        <v>2120</v>
      </c>
      <c r="D205" s="82" t="s">
        <v>466</v>
      </c>
      <c r="E205" s="82" t="s">
        <v>127</v>
      </c>
      <c r="F205" s="95">
        <v>45089</v>
      </c>
      <c r="G205" s="76">
        <v>2130.1209600000007</v>
      </c>
      <c r="H205" s="78">
        <v>6.3272459999999997</v>
      </c>
      <c r="I205" s="76">
        <v>0.13477800000000001</v>
      </c>
      <c r="J205" s="77">
        <f t="shared" si="3"/>
        <v>-8.6181881425415937E-3</v>
      </c>
      <c r="K205" s="77">
        <f>I205/'סכום נכסי הקרן'!$C$42</f>
        <v>1.7707558834813745E-6</v>
      </c>
    </row>
    <row r="206" spans="2:11">
      <c r="B206" s="75" t="s">
        <v>2121</v>
      </c>
      <c r="C206" s="69" t="s">
        <v>2122</v>
      </c>
      <c r="D206" s="82" t="s">
        <v>466</v>
      </c>
      <c r="E206" s="82" t="s">
        <v>127</v>
      </c>
      <c r="F206" s="95">
        <v>45127</v>
      </c>
      <c r="G206" s="76">
        <v>3727.7116800000008</v>
      </c>
      <c r="H206" s="78">
        <v>6.2493780000000001</v>
      </c>
      <c r="I206" s="76">
        <v>0.23295877900000003</v>
      </c>
      <c r="J206" s="77">
        <f t="shared" si="3"/>
        <v>-1.4896218870132868E-2</v>
      </c>
      <c r="K206" s="77">
        <f>I206/'סכום נכסי הקרן'!$C$42</f>
        <v>3.0606859318500595E-6</v>
      </c>
    </row>
    <row r="207" spans="2:11">
      <c r="B207" s="75" t="s">
        <v>2123</v>
      </c>
      <c r="C207" s="69" t="s">
        <v>2124</v>
      </c>
      <c r="D207" s="82" t="s">
        <v>466</v>
      </c>
      <c r="E207" s="82" t="s">
        <v>127</v>
      </c>
      <c r="F207" s="95">
        <v>45098</v>
      </c>
      <c r="G207" s="76">
        <v>7082.6521920000005</v>
      </c>
      <c r="H207" s="78">
        <v>6.0960510000000001</v>
      </c>
      <c r="I207" s="76">
        <v>0.43176210800000009</v>
      </c>
      <c r="J207" s="77">
        <f t="shared" si="3"/>
        <v>-2.7608415910344148E-2</v>
      </c>
      <c r="K207" s="77">
        <f>I207/'סכום נכסי הקרן'!$C$42</f>
        <v>5.6726267863102344E-6</v>
      </c>
    </row>
    <row r="208" spans="2:11">
      <c r="B208" s="75" t="s">
        <v>2125</v>
      </c>
      <c r="C208" s="69" t="s">
        <v>2126</v>
      </c>
      <c r="D208" s="82" t="s">
        <v>466</v>
      </c>
      <c r="E208" s="82" t="s">
        <v>127</v>
      </c>
      <c r="F208" s="95">
        <v>45098</v>
      </c>
      <c r="G208" s="76">
        <v>2662.6511999999998</v>
      </c>
      <c r="H208" s="78">
        <v>6.1445259999999999</v>
      </c>
      <c r="I208" s="76">
        <v>0.16360729000000004</v>
      </c>
      <c r="J208" s="77">
        <f t="shared" si="3"/>
        <v>-1.0461636221871256E-2</v>
      </c>
      <c r="K208" s="77">
        <f>I208/'סכום נכסי הקרן'!$C$42</f>
        <v>2.1495241905054498E-6</v>
      </c>
    </row>
    <row r="209" spans="2:11">
      <c r="B209" s="75" t="s">
        <v>2127</v>
      </c>
      <c r="C209" s="69" t="s">
        <v>2128</v>
      </c>
      <c r="D209" s="82" t="s">
        <v>466</v>
      </c>
      <c r="E209" s="82" t="s">
        <v>127</v>
      </c>
      <c r="F209" s="95">
        <v>45098</v>
      </c>
      <c r="G209" s="76">
        <v>2130.1209600000007</v>
      </c>
      <c r="H209" s="78">
        <v>6.1436539999999997</v>
      </c>
      <c r="I209" s="76">
        <v>0.13086726400000004</v>
      </c>
      <c r="J209" s="77">
        <f t="shared" si="3"/>
        <v>-8.3681216730598518E-3</v>
      </c>
      <c r="K209" s="77">
        <f>I209/'סכום נכסי הקרן'!$C$42</f>
        <v>1.7193754001625661E-6</v>
      </c>
    </row>
    <row r="210" spans="2:11">
      <c r="B210" s="75" t="s">
        <v>2129</v>
      </c>
      <c r="C210" s="69" t="s">
        <v>2130</v>
      </c>
      <c r="D210" s="82" t="s">
        <v>466</v>
      </c>
      <c r="E210" s="82" t="s">
        <v>127</v>
      </c>
      <c r="F210" s="95">
        <v>45097</v>
      </c>
      <c r="G210" s="76">
        <v>4260.2419200000013</v>
      </c>
      <c r="H210" s="78">
        <v>5.8281700000000001</v>
      </c>
      <c r="I210" s="76">
        <v>0.24829415500000002</v>
      </c>
      <c r="J210" s="77">
        <f t="shared" si="3"/>
        <v>-1.5876817748322312E-2</v>
      </c>
      <c r="K210" s="77">
        <f>I210/'סכום נכסי הקרן'!$C$42</f>
        <v>3.2621669397103857E-6</v>
      </c>
    </row>
    <row r="211" spans="2:11">
      <c r="B211" s="75" t="s">
        <v>2131</v>
      </c>
      <c r="C211" s="69" t="s">
        <v>2132</v>
      </c>
      <c r="D211" s="82" t="s">
        <v>466</v>
      </c>
      <c r="E211" s="82" t="s">
        <v>127</v>
      </c>
      <c r="F211" s="95">
        <v>45097</v>
      </c>
      <c r="G211" s="76">
        <v>4526.5070400000004</v>
      </c>
      <c r="H211" s="78">
        <v>5.821796</v>
      </c>
      <c r="I211" s="76">
        <v>0.26352399100000007</v>
      </c>
      <c r="J211" s="77">
        <f t="shared" si="3"/>
        <v>-1.685066802083009E-2</v>
      </c>
      <c r="K211" s="77">
        <f>I211/'סכום נכסי הקרן'!$C$42</f>
        <v>3.4622613297551744E-6</v>
      </c>
    </row>
    <row r="212" spans="2:11">
      <c r="B212" s="75" t="s">
        <v>2133</v>
      </c>
      <c r="C212" s="69" t="s">
        <v>2134</v>
      </c>
      <c r="D212" s="82" t="s">
        <v>466</v>
      </c>
      <c r="E212" s="82" t="s">
        <v>127</v>
      </c>
      <c r="F212" s="95">
        <v>45097</v>
      </c>
      <c r="G212" s="76">
        <v>5059.0372800000005</v>
      </c>
      <c r="H212" s="78">
        <v>5.821796</v>
      </c>
      <c r="I212" s="76">
        <v>0.29452681400000008</v>
      </c>
      <c r="J212" s="77">
        <f t="shared" si="3"/>
        <v>-1.883309958654494E-2</v>
      </c>
      <c r="K212" s="77">
        <f>I212/'סכום נכסי הקרן'!$C$42</f>
        <v>3.8695861990348916E-6</v>
      </c>
    </row>
    <row r="213" spans="2:11">
      <c r="B213" s="75" t="s">
        <v>2135</v>
      </c>
      <c r="C213" s="69" t="s">
        <v>2136</v>
      </c>
      <c r="D213" s="82" t="s">
        <v>466</v>
      </c>
      <c r="E213" s="82" t="s">
        <v>127</v>
      </c>
      <c r="F213" s="95">
        <v>45098</v>
      </c>
      <c r="G213" s="76">
        <v>2265.9112000000005</v>
      </c>
      <c r="H213" s="78">
        <v>5.5939519999999998</v>
      </c>
      <c r="I213" s="76">
        <v>0.12675399000000001</v>
      </c>
      <c r="J213" s="77">
        <f t="shared" si="3"/>
        <v>-8.1051041982952397E-3</v>
      </c>
      <c r="K213" s="77">
        <f>I213/'סכום נכסי הקרן'!$C$42</f>
        <v>1.6653339087034926E-6</v>
      </c>
    </row>
    <row r="214" spans="2:11">
      <c r="B214" s="75" t="s">
        <v>2137</v>
      </c>
      <c r="C214" s="69" t="s">
        <v>2138</v>
      </c>
      <c r="D214" s="82" t="s">
        <v>466</v>
      </c>
      <c r="E214" s="82" t="s">
        <v>127</v>
      </c>
      <c r="F214" s="95">
        <v>45050</v>
      </c>
      <c r="G214" s="76">
        <v>3195.1814400000003</v>
      </c>
      <c r="H214" s="78">
        <v>5.392531</v>
      </c>
      <c r="I214" s="76">
        <v>0.17230116200000004</v>
      </c>
      <c r="J214" s="77">
        <f t="shared" si="3"/>
        <v>-1.1017553542080595E-2</v>
      </c>
      <c r="K214" s="77">
        <f>I214/'סכום נכסי הקרן'!$C$42</f>
        <v>2.2637470235659934E-6</v>
      </c>
    </row>
    <row r="215" spans="2:11">
      <c r="B215" s="75" t="s">
        <v>2139</v>
      </c>
      <c r="C215" s="69" t="s">
        <v>2140</v>
      </c>
      <c r="D215" s="82" t="s">
        <v>466</v>
      </c>
      <c r="E215" s="82" t="s">
        <v>127</v>
      </c>
      <c r="F215" s="95">
        <v>45050</v>
      </c>
      <c r="G215" s="76">
        <v>1863.8558400000004</v>
      </c>
      <c r="H215" s="78">
        <v>5.3372359999999999</v>
      </c>
      <c r="I215" s="76">
        <v>9.9478383000000004E-2</v>
      </c>
      <c r="J215" s="77">
        <f t="shared" si="3"/>
        <v>-6.3610041758284828E-3</v>
      </c>
      <c r="K215" s="77">
        <f>I215/'סכום נכסי הקרן'!$C$42</f>
        <v>1.3069783790860788E-6</v>
      </c>
    </row>
    <row r="216" spans="2:11">
      <c r="B216" s="75" t="s">
        <v>2141</v>
      </c>
      <c r="C216" s="69" t="s">
        <v>2142</v>
      </c>
      <c r="D216" s="82" t="s">
        <v>466</v>
      </c>
      <c r="E216" s="82" t="s">
        <v>127</v>
      </c>
      <c r="F216" s="95">
        <v>45131</v>
      </c>
      <c r="G216" s="76">
        <v>2715.9042240000003</v>
      </c>
      <c r="H216" s="78">
        <v>4.2500260000000001</v>
      </c>
      <c r="I216" s="76">
        <v>0.11542664000000002</v>
      </c>
      <c r="J216" s="77">
        <f t="shared" si="3"/>
        <v>-7.3807928607147856E-3</v>
      </c>
      <c r="K216" s="77">
        <f>I216/'סכום נכסי הקרן'!$C$42</f>
        <v>1.5165116108748207E-6</v>
      </c>
    </row>
    <row r="217" spans="2:11">
      <c r="B217" s="75" t="s">
        <v>2143</v>
      </c>
      <c r="C217" s="69" t="s">
        <v>2144</v>
      </c>
      <c r="D217" s="82" t="s">
        <v>466</v>
      </c>
      <c r="E217" s="82" t="s">
        <v>127</v>
      </c>
      <c r="F217" s="95">
        <v>44964</v>
      </c>
      <c r="G217" s="76">
        <v>225.24387600000003</v>
      </c>
      <c r="H217" s="78">
        <v>-11.540084</v>
      </c>
      <c r="I217" s="76">
        <v>-2.5993331999999997E-2</v>
      </c>
      <c r="J217" s="77">
        <f t="shared" si="3"/>
        <v>1.6621067654034555E-3</v>
      </c>
      <c r="K217" s="77">
        <f>I217/'סכום נכסי הקרן'!$C$42</f>
        <v>-3.4150859613798006E-7</v>
      </c>
    </row>
    <row r="218" spans="2:11">
      <c r="B218" s="75" t="s">
        <v>2145</v>
      </c>
      <c r="C218" s="69" t="s">
        <v>2146</v>
      </c>
      <c r="D218" s="82" t="s">
        <v>466</v>
      </c>
      <c r="E218" s="82" t="s">
        <v>127</v>
      </c>
      <c r="F218" s="95">
        <v>44964</v>
      </c>
      <c r="G218" s="76">
        <v>256.54200000000003</v>
      </c>
      <c r="H218" s="78">
        <v>-11.292088</v>
      </c>
      <c r="I218" s="76">
        <v>-2.8968947000000002E-2</v>
      </c>
      <c r="J218" s="77">
        <f t="shared" si="3"/>
        <v>1.8523782482105081E-3</v>
      </c>
      <c r="K218" s="77">
        <f>I218/'סכום נכסי הקרן'!$C$42</f>
        <v>-3.8060316474877289E-7</v>
      </c>
    </row>
    <row r="219" spans="2:11">
      <c r="B219" s="75" t="s">
        <v>1875</v>
      </c>
      <c r="C219" s="69" t="s">
        <v>2147</v>
      </c>
      <c r="D219" s="82" t="s">
        <v>466</v>
      </c>
      <c r="E219" s="82" t="s">
        <v>127</v>
      </c>
      <c r="F219" s="95">
        <v>45090</v>
      </c>
      <c r="G219" s="76">
        <v>143.17465500000003</v>
      </c>
      <c r="H219" s="78">
        <v>-7.4887360000000003</v>
      </c>
      <c r="I219" s="76">
        <v>-1.0721972000000001E-2</v>
      </c>
      <c r="J219" s="77">
        <f t="shared" si="3"/>
        <v>6.8560129958200133E-4</v>
      </c>
      <c r="K219" s="77">
        <f>I219/'סכום נכסי הקרן'!$C$42</f>
        <v>-1.4086865068128746E-7</v>
      </c>
    </row>
    <row r="220" spans="2:11">
      <c r="B220" s="75" t="s">
        <v>1880</v>
      </c>
      <c r="C220" s="69" t="s">
        <v>2148</v>
      </c>
      <c r="D220" s="82" t="s">
        <v>466</v>
      </c>
      <c r="E220" s="82" t="s">
        <v>127</v>
      </c>
      <c r="F220" s="95">
        <v>45019</v>
      </c>
      <c r="G220" s="76">
        <v>132.93540000000002</v>
      </c>
      <c r="H220" s="78">
        <v>-7.2371350000000003</v>
      </c>
      <c r="I220" s="76">
        <v>-9.620713999999999E-3</v>
      </c>
      <c r="J220" s="77">
        <f t="shared" si="3"/>
        <v>6.1518291796572061E-4</v>
      </c>
      <c r="K220" s="77">
        <f>I220/'סכום נכסי הקרן'!$C$42</f>
        <v>-1.2639997565471831E-7</v>
      </c>
    </row>
    <row r="221" spans="2:11">
      <c r="B221" s="75" t="s">
        <v>1897</v>
      </c>
      <c r="C221" s="69" t="s">
        <v>2149</v>
      </c>
      <c r="D221" s="82" t="s">
        <v>466</v>
      </c>
      <c r="E221" s="82" t="s">
        <v>127</v>
      </c>
      <c r="F221" s="95">
        <v>44993</v>
      </c>
      <c r="G221" s="76">
        <v>255.87463200000002</v>
      </c>
      <c r="H221" s="78">
        <v>-7.0105060000000003</v>
      </c>
      <c r="I221" s="76">
        <v>-1.7938106000000006E-2</v>
      </c>
      <c r="J221" s="77">
        <f t="shared" si="3"/>
        <v>1.1470267582903311E-3</v>
      </c>
      <c r="K221" s="77">
        <f>I221/'סכום נכסי הקרן'!$C$42</f>
        <v>-2.3567649570413981E-7</v>
      </c>
    </row>
    <row r="222" spans="2:11">
      <c r="B222" s="75" t="s">
        <v>1899</v>
      </c>
      <c r="C222" s="69" t="s">
        <v>2150</v>
      </c>
      <c r="D222" s="82" t="s">
        <v>466</v>
      </c>
      <c r="E222" s="82" t="s">
        <v>127</v>
      </c>
      <c r="F222" s="95">
        <v>44986</v>
      </c>
      <c r="G222" s="76">
        <v>215.92449500000004</v>
      </c>
      <c r="H222" s="78">
        <v>-7.0262739999999999</v>
      </c>
      <c r="I222" s="76">
        <v>-1.5171448000000004E-2</v>
      </c>
      <c r="J222" s="77">
        <f t="shared" si="3"/>
        <v>9.701167346212765E-4</v>
      </c>
      <c r="K222" s="77">
        <f>I222/'סכום נכסי הקרן'!$C$42</f>
        <v>-1.9932727008066403E-7</v>
      </c>
    </row>
    <row r="223" spans="2:11">
      <c r="B223" s="75" t="s">
        <v>2151</v>
      </c>
      <c r="C223" s="69" t="s">
        <v>2152</v>
      </c>
      <c r="D223" s="82" t="s">
        <v>466</v>
      </c>
      <c r="E223" s="82" t="s">
        <v>127</v>
      </c>
      <c r="F223" s="95">
        <v>44987</v>
      </c>
      <c r="G223" s="76">
        <v>26.932425000000002</v>
      </c>
      <c r="H223" s="78">
        <v>-5.9331389999999997</v>
      </c>
      <c r="I223" s="76">
        <v>-1.5979380000000004E-3</v>
      </c>
      <c r="J223" s="77">
        <f t="shared" si="3"/>
        <v>1.0217788009999133E-4</v>
      </c>
      <c r="K223" s="77">
        <f>I223/'סכום נכסי הקרן'!$C$42</f>
        <v>-2.0994213558136053E-8</v>
      </c>
    </row>
    <row r="224" spans="2:11">
      <c r="B224" s="75" t="s">
        <v>1783</v>
      </c>
      <c r="C224" s="69" t="s">
        <v>2153</v>
      </c>
      <c r="D224" s="82" t="s">
        <v>466</v>
      </c>
      <c r="E224" s="82" t="s">
        <v>127</v>
      </c>
      <c r="F224" s="95">
        <v>45035</v>
      </c>
      <c r="G224" s="76">
        <v>108.11840000000001</v>
      </c>
      <c r="H224" s="78">
        <v>-5.4511339999999997</v>
      </c>
      <c r="I224" s="76">
        <v>-5.8936790000000006E-3</v>
      </c>
      <c r="J224" s="77">
        <f t="shared" si="3"/>
        <v>3.7686294850603511E-4</v>
      </c>
      <c r="K224" s="77">
        <f>I224/'סכום נכסי הקרן'!$C$42</f>
        <v>-7.7433014027516541E-8</v>
      </c>
    </row>
    <row r="225" spans="2:11">
      <c r="B225" s="75" t="s">
        <v>1964</v>
      </c>
      <c r="C225" s="69" t="s">
        <v>2154</v>
      </c>
      <c r="D225" s="82" t="s">
        <v>466</v>
      </c>
      <c r="E225" s="82" t="s">
        <v>127</v>
      </c>
      <c r="F225" s="95">
        <v>45007</v>
      </c>
      <c r="G225" s="76">
        <v>54.07415000000001</v>
      </c>
      <c r="H225" s="78">
        <v>-5.4826600000000001</v>
      </c>
      <c r="I225" s="76">
        <v>-2.9647020000000005E-3</v>
      </c>
      <c r="J225" s="77">
        <f t="shared" si="3"/>
        <v>1.8957366649282042E-4</v>
      </c>
      <c r="K225" s="77">
        <f>I225/'סכום נכסי הקרן'!$C$42</f>
        <v>-3.8951190173982391E-8</v>
      </c>
    </row>
    <row r="226" spans="2:11">
      <c r="B226" s="75" t="s">
        <v>2023</v>
      </c>
      <c r="C226" s="69" t="s">
        <v>2155</v>
      </c>
      <c r="D226" s="82" t="s">
        <v>466</v>
      </c>
      <c r="E226" s="82" t="s">
        <v>127</v>
      </c>
      <c r="F226" s="95">
        <v>45174</v>
      </c>
      <c r="G226" s="76">
        <v>253.55947500000002</v>
      </c>
      <c r="H226" s="78">
        <v>-0.68731100000000001</v>
      </c>
      <c r="I226" s="76">
        <v>-1.7427420000000005E-3</v>
      </c>
      <c r="J226" s="77">
        <f t="shared" si="3"/>
        <v>1.1143716659921668E-4</v>
      </c>
      <c r="K226" s="77">
        <f>I226/'סכום נכסי הקרן'!$C$42</f>
        <v>-2.2896694192598929E-8</v>
      </c>
    </row>
    <row r="227" spans="2:11">
      <c r="B227" s="75" t="s">
        <v>2156</v>
      </c>
      <c r="C227" s="69" t="s">
        <v>2157</v>
      </c>
      <c r="D227" s="82" t="s">
        <v>466</v>
      </c>
      <c r="E227" s="82" t="s">
        <v>127</v>
      </c>
      <c r="F227" s="95">
        <v>45159</v>
      </c>
      <c r="G227" s="76">
        <v>253.60656800000004</v>
      </c>
      <c r="H227" s="78">
        <v>-0.79363300000000003</v>
      </c>
      <c r="I227" s="76">
        <v>-2.0127070000000003E-3</v>
      </c>
      <c r="J227" s="77">
        <f t="shared" si="3"/>
        <v>1.2869969580948273E-4</v>
      </c>
      <c r="K227" s="77">
        <f>I227/'סכום נכסי הקרן'!$C$42</f>
        <v>-2.6443579530592138E-8</v>
      </c>
    </row>
    <row r="228" spans="2:11">
      <c r="B228" s="75" t="s">
        <v>2029</v>
      </c>
      <c r="C228" s="69" t="s">
        <v>2158</v>
      </c>
      <c r="D228" s="82" t="s">
        <v>466</v>
      </c>
      <c r="E228" s="82" t="s">
        <v>127</v>
      </c>
      <c r="F228" s="95">
        <v>45181</v>
      </c>
      <c r="G228" s="76">
        <v>25.366039000000004</v>
      </c>
      <c r="H228" s="78">
        <v>-0.61499300000000001</v>
      </c>
      <c r="I228" s="76">
        <v>-1.5599900000000004E-4</v>
      </c>
      <c r="J228" s="77">
        <f t="shared" si="3"/>
        <v>9.9751349036812115E-6</v>
      </c>
      <c r="K228" s="77">
        <f>I228/'סכום נכסי הקרן'!$C$42</f>
        <v>-2.049564076238043E-9</v>
      </c>
    </row>
    <row r="229" spans="2:11">
      <c r="B229" s="75" t="s">
        <v>2159</v>
      </c>
      <c r="C229" s="69" t="s">
        <v>2160</v>
      </c>
      <c r="D229" s="82" t="s">
        <v>466</v>
      </c>
      <c r="E229" s="82" t="s">
        <v>127</v>
      </c>
      <c r="F229" s="95">
        <v>45175</v>
      </c>
      <c r="G229" s="76">
        <v>226.89914000000002</v>
      </c>
      <c r="H229" s="78">
        <v>-1.1436E-2</v>
      </c>
      <c r="I229" s="76">
        <v>-2.5947000000000004E-5</v>
      </c>
      <c r="J229" s="77">
        <f t="shared" si="3"/>
        <v>1.6591441313458186E-6</v>
      </c>
      <c r="K229" s="77">
        <f>I229/'סכום נכסי הקרן'!$C$42</f>
        <v>-3.4089987170525777E-10</v>
      </c>
    </row>
    <row r="230" spans="2:11">
      <c r="B230" s="75" t="s">
        <v>2161</v>
      </c>
      <c r="C230" s="69" t="s">
        <v>2162</v>
      </c>
      <c r="D230" s="82" t="s">
        <v>466</v>
      </c>
      <c r="E230" s="82" t="s">
        <v>127</v>
      </c>
      <c r="F230" s="95">
        <v>45180</v>
      </c>
      <c r="G230" s="76">
        <v>171.03547500000002</v>
      </c>
      <c r="H230" s="78">
        <v>0.51001700000000005</v>
      </c>
      <c r="I230" s="76">
        <v>8.7231000000000016E-4</v>
      </c>
      <c r="J230" s="77">
        <f t="shared" si="3"/>
        <v>-5.5778626323438975E-5</v>
      </c>
      <c r="K230" s="77">
        <f>I230/'סכום נכסי הקרן'!$C$42</f>
        <v>1.1460683974533218E-8</v>
      </c>
    </row>
    <row r="231" spans="2:11">
      <c r="B231" s="75" t="s">
        <v>2163</v>
      </c>
      <c r="C231" s="69" t="s">
        <v>2164</v>
      </c>
      <c r="D231" s="82" t="s">
        <v>466</v>
      </c>
      <c r="E231" s="82" t="s">
        <v>127</v>
      </c>
      <c r="F231" s="95">
        <v>45126</v>
      </c>
      <c r="G231" s="76">
        <v>154.35576000000003</v>
      </c>
      <c r="H231" s="78">
        <v>6.5409379999999997</v>
      </c>
      <c r="I231" s="76">
        <v>1.0096314000000002E-2</v>
      </c>
      <c r="J231" s="77">
        <f t="shared" si="3"/>
        <v>-6.4559448573340379E-4</v>
      </c>
      <c r="K231" s="77">
        <f>I231/'סכום נכסי הקרן'!$C$42</f>
        <v>1.3264855849601103E-7</v>
      </c>
    </row>
    <row r="232" spans="2:11">
      <c r="B232" s="75" t="s">
        <v>2165</v>
      </c>
      <c r="C232" s="69" t="s">
        <v>2166</v>
      </c>
      <c r="D232" s="82" t="s">
        <v>466</v>
      </c>
      <c r="E232" s="82" t="s">
        <v>127</v>
      </c>
      <c r="F232" s="95">
        <v>45181</v>
      </c>
      <c r="G232" s="76">
        <v>142.92200000000003</v>
      </c>
      <c r="H232" s="78">
        <v>0.78202799999999995</v>
      </c>
      <c r="I232" s="76">
        <v>1.1176900000000004E-3</v>
      </c>
      <c r="J232" s="77">
        <f t="shared" si="3"/>
        <v>-7.1469102561525736E-5</v>
      </c>
      <c r="K232" s="77">
        <f>I232/'סכום נכסי הקרן'!$C$42</f>
        <v>1.4684563826502085E-8</v>
      </c>
    </row>
    <row r="233" spans="2:11">
      <c r="B233" s="72"/>
      <c r="C233" s="69"/>
      <c r="D233" s="69"/>
      <c r="E233" s="69"/>
      <c r="F233" s="69"/>
      <c r="G233" s="76"/>
      <c r="H233" s="78"/>
      <c r="I233" s="69"/>
      <c r="J233" s="77"/>
      <c r="K233" s="69"/>
    </row>
    <row r="234" spans="2:11">
      <c r="B234" s="89" t="s">
        <v>187</v>
      </c>
      <c r="C234" s="71"/>
      <c r="D234" s="71"/>
      <c r="E234" s="71"/>
      <c r="F234" s="71"/>
      <c r="G234" s="79"/>
      <c r="H234" s="81"/>
      <c r="I234" s="79">
        <v>1.8330713349999999</v>
      </c>
      <c r="J234" s="80">
        <f t="shared" si="3"/>
        <v>-0.11721314787079409</v>
      </c>
      <c r="K234" s="80">
        <f>I234/'סכום נכסי הקרן'!$C$42</f>
        <v>2.4083469492738482E-5</v>
      </c>
    </row>
    <row r="235" spans="2:11">
      <c r="B235" s="75" t="s">
        <v>2167</v>
      </c>
      <c r="C235" s="69" t="s">
        <v>2168</v>
      </c>
      <c r="D235" s="82" t="s">
        <v>466</v>
      </c>
      <c r="E235" s="82" t="s">
        <v>131</v>
      </c>
      <c r="F235" s="95">
        <v>45166</v>
      </c>
      <c r="G235" s="76">
        <v>345.002724</v>
      </c>
      <c r="H235" s="78">
        <v>0.86027900000000002</v>
      </c>
      <c r="I235" s="76">
        <v>2.9679850000000007E-3</v>
      </c>
      <c r="J235" s="77">
        <f t="shared" si="3"/>
        <v>-1.8978359327368943E-4</v>
      </c>
      <c r="K235" s="77">
        <f>I235/'סכום נכסי הקרן'!$C$42</f>
        <v>3.8994323263696364E-8</v>
      </c>
    </row>
    <row r="236" spans="2:11">
      <c r="B236" s="75" t="s">
        <v>2169</v>
      </c>
      <c r="C236" s="69" t="s">
        <v>2170</v>
      </c>
      <c r="D236" s="82" t="s">
        <v>466</v>
      </c>
      <c r="E236" s="82" t="s">
        <v>131</v>
      </c>
      <c r="F236" s="95">
        <v>45166</v>
      </c>
      <c r="G236" s="76">
        <v>448.50354100000004</v>
      </c>
      <c r="H236" s="78">
        <v>0.70592299999999997</v>
      </c>
      <c r="I236" s="76">
        <v>3.1660920000000006E-3</v>
      </c>
      <c r="J236" s="77">
        <f t="shared" si="3"/>
        <v>-2.0245126454314355E-4</v>
      </c>
      <c r="K236" s="77">
        <f>I236/'סכום נכסי הקרן'!$C$42</f>
        <v>4.1597115528078117E-8</v>
      </c>
    </row>
    <row r="237" spans="2:11">
      <c r="B237" s="75" t="s">
        <v>2171</v>
      </c>
      <c r="C237" s="69" t="s">
        <v>2172</v>
      </c>
      <c r="D237" s="82" t="s">
        <v>466</v>
      </c>
      <c r="E237" s="82" t="s">
        <v>131</v>
      </c>
      <c r="F237" s="95">
        <v>45168</v>
      </c>
      <c r="G237" s="76">
        <v>448.50354100000004</v>
      </c>
      <c r="H237" s="78">
        <v>-0.54898599999999997</v>
      </c>
      <c r="I237" s="76">
        <v>-2.4622200000000002E-3</v>
      </c>
      <c r="J237" s="77">
        <f t="shared" si="3"/>
        <v>1.5744316734429034E-4</v>
      </c>
      <c r="K237" s="77">
        <f>I237/'סכום נכסי הקרן'!$C$42</f>
        <v>-3.2349423136012626E-8</v>
      </c>
    </row>
    <row r="238" spans="2:11">
      <c r="B238" s="75" t="s">
        <v>2173</v>
      </c>
      <c r="C238" s="69" t="s">
        <v>2174</v>
      </c>
      <c r="D238" s="82" t="s">
        <v>466</v>
      </c>
      <c r="E238" s="82" t="s">
        <v>127</v>
      </c>
      <c r="F238" s="95">
        <v>45166</v>
      </c>
      <c r="G238" s="76">
        <v>1674.4309070000004</v>
      </c>
      <c r="H238" s="78">
        <v>1.032483</v>
      </c>
      <c r="I238" s="76">
        <v>1.7288215999999999E-2</v>
      </c>
      <c r="J238" s="77">
        <f t="shared" si="3"/>
        <v>-1.1054704635541249E-3</v>
      </c>
      <c r="K238" s="77">
        <f>I238/'סכום נכסי הקרן'!$C$42</f>
        <v>2.2713803585820261E-7</v>
      </c>
    </row>
    <row r="239" spans="2:11">
      <c r="B239" s="75" t="s">
        <v>2175</v>
      </c>
      <c r="C239" s="69" t="s">
        <v>2176</v>
      </c>
      <c r="D239" s="82" t="s">
        <v>466</v>
      </c>
      <c r="E239" s="82" t="s">
        <v>127</v>
      </c>
      <c r="F239" s="95">
        <v>45167</v>
      </c>
      <c r="G239" s="76">
        <v>1186.7479570000003</v>
      </c>
      <c r="H239" s="78">
        <v>1.312535</v>
      </c>
      <c r="I239" s="76">
        <v>1.5576485000000001E-2</v>
      </c>
      <c r="J239" s="77">
        <f t="shared" si="3"/>
        <v>-9.9601625138729614E-4</v>
      </c>
      <c r="K239" s="77">
        <f>I239/'סכום נכסי הקרן'!$C$42</f>
        <v>2.0464877396688908E-7</v>
      </c>
    </row>
    <row r="240" spans="2:11">
      <c r="B240" s="75" t="s">
        <v>2177</v>
      </c>
      <c r="C240" s="69" t="s">
        <v>2178</v>
      </c>
      <c r="D240" s="82" t="s">
        <v>466</v>
      </c>
      <c r="E240" s="82" t="s">
        <v>127</v>
      </c>
      <c r="F240" s="95">
        <v>45127</v>
      </c>
      <c r="G240" s="76">
        <v>961.24772000000007</v>
      </c>
      <c r="H240" s="78">
        <v>-7.8614119999999996</v>
      </c>
      <c r="I240" s="76">
        <v>-7.5567641000000005E-2</v>
      </c>
      <c r="J240" s="77">
        <f t="shared" si="3"/>
        <v>4.8320656756001721E-3</v>
      </c>
      <c r="K240" s="77">
        <f>I240/'סכום נכסי הקרן'!$C$42</f>
        <v>-9.9283150737923348E-7</v>
      </c>
    </row>
    <row r="241" spans="2:11">
      <c r="B241" s="75" t="s">
        <v>2179</v>
      </c>
      <c r="C241" s="69" t="s">
        <v>2180</v>
      </c>
      <c r="D241" s="82" t="s">
        <v>466</v>
      </c>
      <c r="E241" s="82" t="s">
        <v>127</v>
      </c>
      <c r="F241" s="95">
        <v>45127</v>
      </c>
      <c r="G241" s="76">
        <v>2501.3523860000005</v>
      </c>
      <c r="H241" s="78">
        <v>-7.8351649999999999</v>
      </c>
      <c r="I241" s="76">
        <v>-0.19598509200000003</v>
      </c>
      <c r="J241" s="77">
        <f t="shared" si="3"/>
        <v>1.2531988870507972E-2</v>
      </c>
      <c r="K241" s="77">
        <f>I241/'סכום נכסי הקרן'!$C$42</f>
        <v>-2.5749139676626636E-6</v>
      </c>
    </row>
    <row r="242" spans="2:11">
      <c r="B242" s="75" t="s">
        <v>2181</v>
      </c>
      <c r="C242" s="69" t="s">
        <v>2182</v>
      </c>
      <c r="D242" s="82" t="s">
        <v>466</v>
      </c>
      <c r="E242" s="82" t="s">
        <v>127</v>
      </c>
      <c r="F242" s="95">
        <v>45127</v>
      </c>
      <c r="G242" s="76">
        <v>2181.9251230000004</v>
      </c>
      <c r="H242" s="78">
        <v>-7.8288039999999999</v>
      </c>
      <c r="I242" s="76">
        <v>-0.17081864899999999</v>
      </c>
      <c r="J242" s="77">
        <f t="shared" si="3"/>
        <v>1.092275634997384E-2</v>
      </c>
      <c r="K242" s="77">
        <f>I242/'סכום נכסי הקרן'!$C$42</f>
        <v>-2.2442693000718943E-6</v>
      </c>
    </row>
    <row r="243" spans="2:11">
      <c r="B243" s="75" t="s">
        <v>2183</v>
      </c>
      <c r="C243" s="69" t="s">
        <v>2184</v>
      </c>
      <c r="D243" s="82" t="s">
        <v>466</v>
      </c>
      <c r="E243" s="82" t="s">
        <v>127</v>
      </c>
      <c r="F243" s="95">
        <v>45168</v>
      </c>
      <c r="G243" s="76">
        <v>714.68232</v>
      </c>
      <c r="H243" s="78">
        <v>-2.2661950000000002</v>
      </c>
      <c r="I243" s="76">
        <v>-1.6196097000000007E-2</v>
      </c>
      <c r="J243" s="77">
        <f t="shared" si="3"/>
        <v>1.0356364623369803E-3</v>
      </c>
      <c r="K243" s="77">
        <f>I243/'סכום נכסי הקרן'!$C$42</f>
        <v>-2.127894318967862E-7</v>
      </c>
    </row>
    <row r="244" spans="2:11">
      <c r="B244" s="75" t="s">
        <v>2185</v>
      </c>
      <c r="C244" s="69" t="s">
        <v>2186</v>
      </c>
      <c r="D244" s="82" t="s">
        <v>466</v>
      </c>
      <c r="E244" s="82" t="s">
        <v>127</v>
      </c>
      <c r="F244" s="95">
        <v>45166</v>
      </c>
      <c r="G244" s="76">
        <v>1429.36464</v>
      </c>
      <c r="H244" s="78">
        <v>-2.2033010000000002</v>
      </c>
      <c r="I244" s="76">
        <v>-3.1493205000000003E-2</v>
      </c>
      <c r="J244" s="77">
        <f t="shared" si="3"/>
        <v>2.0137883475168919E-3</v>
      </c>
      <c r="K244" s="77">
        <f>I244/'סכום נכסי הקרן'!$C$42</f>
        <v>-4.1376766270040394E-7</v>
      </c>
    </row>
    <row r="245" spans="2:11">
      <c r="B245" s="75" t="s">
        <v>2187</v>
      </c>
      <c r="C245" s="69" t="s">
        <v>2188</v>
      </c>
      <c r="D245" s="82" t="s">
        <v>466</v>
      </c>
      <c r="E245" s="82" t="s">
        <v>127</v>
      </c>
      <c r="F245" s="95">
        <v>45166</v>
      </c>
      <c r="G245" s="76">
        <v>428.80939200000006</v>
      </c>
      <c r="H245" s="78">
        <v>-2.166172</v>
      </c>
      <c r="I245" s="76">
        <v>-9.2887510000000013E-3</v>
      </c>
      <c r="J245" s="77">
        <f t="shared" si="3"/>
        <v>5.939560145366556E-4</v>
      </c>
      <c r="K245" s="77">
        <f>I245/'סכום נכסי הקרן'!$C$42</f>
        <v>-1.2203854103372584E-7</v>
      </c>
    </row>
    <row r="246" spans="2:11">
      <c r="B246" s="75" t="s">
        <v>2189</v>
      </c>
      <c r="C246" s="69" t="s">
        <v>2190</v>
      </c>
      <c r="D246" s="82" t="s">
        <v>466</v>
      </c>
      <c r="E246" s="82" t="s">
        <v>127</v>
      </c>
      <c r="F246" s="95">
        <v>45168</v>
      </c>
      <c r="G246" s="76">
        <v>571.745856</v>
      </c>
      <c r="H246" s="78">
        <v>-2.162604</v>
      </c>
      <c r="I246" s="76">
        <v>-1.2364598000000003E-2</v>
      </c>
      <c r="J246" s="77">
        <f t="shared" si="3"/>
        <v>7.9063669049023969E-4</v>
      </c>
      <c r="K246" s="77">
        <f>I246/'סכום נכסי הקרן'!$C$42</f>
        <v>-1.6244998928150024E-7</v>
      </c>
    </row>
    <row r="247" spans="2:11">
      <c r="B247" s="75" t="s">
        <v>2191</v>
      </c>
      <c r="C247" s="69" t="s">
        <v>2192</v>
      </c>
      <c r="D247" s="82" t="s">
        <v>466</v>
      </c>
      <c r="E247" s="82" t="s">
        <v>127</v>
      </c>
      <c r="F247" s="95">
        <v>45189</v>
      </c>
      <c r="G247" s="76">
        <v>536.01174000000015</v>
      </c>
      <c r="H247" s="78">
        <v>-0.74099099999999996</v>
      </c>
      <c r="I247" s="76">
        <v>-3.9717980000000003E-3</v>
      </c>
      <c r="J247" s="77">
        <f t="shared" si="3"/>
        <v>2.539709925074598E-4</v>
      </c>
      <c r="K247" s="77">
        <f>I247/'סכום נכסי הקרן'!$C$42</f>
        <v>-5.21827351385208E-8</v>
      </c>
    </row>
    <row r="248" spans="2:11">
      <c r="B248" s="75" t="s">
        <v>2193</v>
      </c>
      <c r="C248" s="69" t="s">
        <v>2194</v>
      </c>
      <c r="D248" s="82" t="s">
        <v>466</v>
      </c>
      <c r="E248" s="82" t="s">
        <v>127</v>
      </c>
      <c r="F248" s="95">
        <v>45189</v>
      </c>
      <c r="G248" s="76">
        <v>536.01174000000015</v>
      </c>
      <c r="H248" s="78">
        <v>-0.70283700000000005</v>
      </c>
      <c r="I248" s="76">
        <v>-3.7672870000000007E-3</v>
      </c>
      <c r="J248" s="77">
        <f t="shared" si="3"/>
        <v>2.4089382653660907E-4</v>
      </c>
      <c r="K248" s="77">
        <f>I248/'סכום נכסי הקרן'!$C$42</f>
        <v>-4.9495805101818531E-8</v>
      </c>
    </row>
    <row r="249" spans="2:11">
      <c r="B249" s="75" t="s">
        <v>2195</v>
      </c>
      <c r="C249" s="69" t="s">
        <v>2196</v>
      </c>
      <c r="D249" s="82" t="s">
        <v>466</v>
      </c>
      <c r="E249" s="82" t="s">
        <v>127</v>
      </c>
      <c r="F249" s="95">
        <v>45195</v>
      </c>
      <c r="G249" s="76">
        <v>536.01174000000015</v>
      </c>
      <c r="H249" s="78">
        <v>-3.2599999999999997E-2</v>
      </c>
      <c r="I249" s="76">
        <v>-1.7474100000000004E-4</v>
      </c>
      <c r="J249" s="77">
        <f t="shared" si="3"/>
        <v>1.1173565524164632E-5</v>
      </c>
      <c r="K249" s="77">
        <f>I249/'סכום נכסי הקרן'!$C$42</f>
        <v>-2.2958023849249797E-9</v>
      </c>
    </row>
    <row r="250" spans="2:11">
      <c r="B250" s="75" t="s">
        <v>2197</v>
      </c>
      <c r="C250" s="69" t="s">
        <v>2198</v>
      </c>
      <c r="D250" s="82" t="s">
        <v>466</v>
      </c>
      <c r="E250" s="82" t="s">
        <v>127</v>
      </c>
      <c r="F250" s="95">
        <v>45196</v>
      </c>
      <c r="G250" s="76">
        <v>536.01174000000015</v>
      </c>
      <c r="H250" s="78">
        <v>0.25872400000000001</v>
      </c>
      <c r="I250" s="76">
        <v>1.3867900000000004E-3</v>
      </c>
      <c r="J250" s="77">
        <f t="shared" si="3"/>
        <v>-8.8676320573055382E-5</v>
      </c>
      <c r="K250" s="77">
        <f>I250/'סכום נכסי הקרן'!$C$42</f>
        <v>1.822008452160691E-8</v>
      </c>
    </row>
    <row r="251" spans="2:11">
      <c r="B251" s="75" t="s">
        <v>2199</v>
      </c>
      <c r="C251" s="69" t="s">
        <v>2200</v>
      </c>
      <c r="D251" s="82" t="s">
        <v>466</v>
      </c>
      <c r="E251" s="82" t="s">
        <v>131</v>
      </c>
      <c r="F251" s="95">
        <v>45176</v>
      </c>
      <c r="G251" s="76">
        <v>851.98181800000009</v>
      </c>
      <c r="H251" s="78">
        <v>-1.6319030000000001</v>
      </c>
      <c r="I251" s="76">
        <v>-1.3903519000000001E-2</v>
      </c>
      <c r="J251" s="77">
        <f t="shared" si="3"/>
        <v>8.8904081219042983E-4</v>
      </c>
      <c r="K251" s="77">
        <f>I251/'סכום נכסי הקרן'!$C$42</f>
        <v>-1.8266881887507663E-7</v>
      </c>
    </row>
    <row r="252" spans="2:11">
      <c r="B252" s="75" t="s">
        <v>2201</v>
      </c>
      <c r="C252" s="69" t="s">
        <v>2202</v>
      </c>
      <c r="D252" s="82" t="s">
        <v>466</v>
      </c>
      <c r="E252" s="82" t="s">
        <v>131</v>
      </c>
      <c r="F252" s="95">
        <v>45161</v>
      </c>
      <c r="G252" s="76">
        <v>4863.1773439999997</v>
      </c>
      <c r="H252" s="78">
        <v>-0.84712500000000002</v>
      </c>
      <c r="I252" s="76">
        <v>-4.1197204000000001E-2</v>
      </c>
      <c r="J252" s="77">
        <f t="shared" si="3"/>
        <v>2.6342968067389863E-3</v>
      </c>
      <c r="K252" s="77">
        <f>I252/'סכום נכסי הקרן'!$C$42</f>
        <v>-5.4126186295969971E-7</v>
      </c>
    </row>
    <row r="253" spans="2:11">
      <c r="B253" s="75" t="s">
        <v>2203</v>
      </c>
      <c r="C253" s="69" t="s">
        <v>2204</v>
      </c>
      <c r="D253" s="82" t="s">
        <v>466</v>
      </c>
      <c r="E253" s="82" t="s">
        <v>131</v>
      </c>
      <c r="F253" s="95">
        <v>45180</v>
      </c>
      <c r="G253" s="76">
        <v>447.47504300000008</v>
      </c>
      <c r="H253" s="78">
        <v>-0.62245499999999998</v>
      </c>
      <c r="I253" s="76">
        <v>-2.7853330000000005E-3</v>
      </c>
      <c r="J253" s="77">
        <f t="shared" si="3"/>
        <v>1.7810417006952029E-4</v>
      </c>
      <c r="K253" s="77">
        <f>I253/'סכום נכסי הקרן'!$C$42</f>
        <v>-3.6594583665025658E-8</v>
      </c>
    </row>
    <row r="254" spans="2:11">
      <c r="B254" s="75" t="s">
        <v>2205</v>
      </c>
      <c r="C254" s="69" t="s">
        <v>2206</v>
      </c>
      <c r="D254" s="82" t="s">
        <v>466</v>
      </c>
      <c r="E254" s="82" t="s">
        <v>127</v>
      </c>
      <c r="F254" s="95">
        <v>45127</v>
      </c>
      <c r="G254" s="76">
        <v>3917.1961290000008</v>
      </c>
      <c r="H254" s="78">
        <v>2.4769519999999998</v>
      </c>
      <c r="I254" s="76">
        <v>9.7027067000000036E-2</v>
      </c>
      <c r="J254" s="77">
        <f t="shared" si="3"/>
        <v>-6.2042582493061849E-3</v>
      </c>
      <c r="K254" s="77">
        <f>I254/'סכום נכסי הקרן'!$C$42</f>
        <v>1.2747722161420378E-6</v>
      </c>
    </row>
    <row r="255" spans="2:11">
      <c r="B255" s="75" t="s">
        <v>2207</v>
      </c>
      <c r="C255" s="69" t="s">
        <v>2208</v>
      </c>
      <c r="D255" s="82" t="s">
        <v>466</v>
      </c>
      <c r="E255" s="82" t="s">
        <v>127</v>
      </c>
      <c r="F255" s="95">
        <v>45127</v>
      </c>
      <c r="G255" s="76">
        <v>1626.4562520000002</v>
      </c>
      <c r="H255" s="78">
        <v>2.4546519999999998</v>
      </c>
      <c r="I255" s="76">
        <v>3.9923841000000009E-2</v>
      </c>
      <c r="J255" s="77">
        <f t="shared" si="3"/>
        <v>-2.5528734148816275E-3</v>
      </c>
      <c r="K255" s="77">
        <f>I255/'סכום נכסי הקרן'!$C$42</f>
        <v>5.2453201814780557E-7</v>
      </c>
    </row>
    <row r="256" spans="2:11">
      <c r="B256" s="75" t="s">
        <v>2209</v>
      </c>
      <c r="C256" s="69" t="s">
        <v>2210</v>
      </c>
      <c r="D256" s="82" t="s">
        <v>466</v>
      </c>
      <c r="E256" s="82" t="s">
        <v>127</v>
      </c>
      <c r="F256" s="95">
        <v>45127</v>
      </c>
      <c r="G256" s="76">
        <v>1219.4138900000003</v>
      </c>
      <c r="H256" s="78">
        <v>2.4204590000000001</v>
      </c>
      <c r="I256" s="76">
        <v>2.9515410000000002E-2</v>
      </c>
      <c r="J256" s="77">
        <f t="shared" si="3"/>
        <v>-1.8873210500545607E-3</v>
      </c>
      <c r="K256" s="77">
        <f>I256/'סכום נכסי הקרן'!$C$42</f>
        <v>3.8778276803977649E-7</v>
      </c>
    </row>
    <row r="257" spans="2:11">
      <c r="B257" s="75" t="s">
        <v>2211</v>
      </c>
      <c r="C257" s="69" t="s">
        <v>2212</v>
      </c>
      <c r="D257" s="82" t="s">
        <v>466</v>
      </c>
      <c r="E257" s="82" t="s">
        <v>129</v>
      </c>
      <c r="F257" s="95">
        <v>45195</v>
      </c>
      <c r="G257" s="76">
        <v>1136.1532670000001</v>
      </c>
      <c r="H257" s="78">
        <v>-0.11927400000000001</v>
      </c>
      <c r="I257" s="76">
        <v>-1.3551350000000002E-3</v>
      </c>
      <c r="J257" s="77">
        <f t="shared" si="3"/>
        <v>8.6652186473631468E-5</v>
      </c>
      <c r="K257" s="77">
        <f>I257/'סכום נכסי הקרן'!$C$42</f>
        <v>-1.7804191145153753E-8</v>
      </c>
    </row>
    <row r="258" spans="2:11">
      <c r="B258" s="75" t="s">
        <v>2213</v>
      </c>
      <c r="C258" s="69" t="s">
        <v>2214</v>
      </c>
      <c r="D258" s="82" t="s">
        <v>466</v>
      </c>
      <c r="E258" s="82" t="s">
        <v>129</v>
      </c>
      <c r="F258" s="95">
        <v>45195</v>
      </c>
      <c r="G258" s="76">
        <v>1136.4195320000001</v>
      </c>
      <c r="H258" s="78">
        <v>-9.5815999999999998E-2</v>
      </c>
      <c r="I258" s="76">
        <v>-1.0888700000000002E-3</v>
      </c>
      <c r="J258" s="77">
        <f t="shared" si="3"/>
        <v>6.9626248518076141E-5</v>
      </c>
      <c r="K258" s="77">
        <f>I258/'סכום נכסי הקרן'!$C$42</f>
        <v>-1.4305917574428798E-8</v>
      </c>
    </row>
    <row r="259" spans="2:11">
      <c r="B259" s="75" t="s">
        <v>2215</v>
      </c>
      <c r="C259" s="69" t="s">
        <v>2216</v>
      </c>
      <c r="D259" s="82" t="s">
        <v>466</v>
      </c>
      <c r="E259" s="82" t="s">
        <v>129</v>
      </c>
      <c r="F259" s="95">
        <v>45078</v>
      </c>
      <c r="G259" s="76">
        <v>5614.9029950000004</v>
      </c>
      <c r="H259" s="78">
        <v>1.3257589999999999</v>
      </c>
      <c r="I259" s="76">
        <v>7.4440102000000008E-2</v>
      </c>
      <c r="J259" s="77">
        <f t="shared" si="3"/>
        <v>-4.759966792696039E-3</v>
      </c>
      <c r="K259" s="77">
        <f>I259/'סכום נכסי הקרן'!$C$42</f>
        <v>9.780175442835897E-7</v>
      </c>
    </row>
    <row r="260" spans="2:11">
      <c r="B260" s="75" t="s">
        <v>2217</v>
      </c>
      <c r="C260" s="69" t="s">
        <v>2218</v>
      </c>
      <c r="D260" s="82" t="s">
        <v>466</v>
      </c>
      <c r="E260" s="82" t="s">
        <v>129</v>
      </c>
      <c r="F260" s="95">
        <v>45078</v>
      </c>
      <c r="G260" s="76">
        <v>1432.3732130000003</v>
      </c>
      <c r="H260" s="78">
        <v>1.3257589999999999</v>
      </c>
      <c r="I260" s="76">
        <v>1.8989822000000003E-2</v>
      </c>
      <c r="J260" s="77">
        <f t="shared" si="3"/>
        <v>-1.2142772469496172E-3</v>
      </c>
      <c r="K260" s="77">
        <f>I260/'סכום נכסי הקרן'!$C$42</f>
        <v>2.4949427230530242E-7</v>
      </c>
    </row>
    <row r="261" spans="2:11">
      <c r="B261" s="75" t="s">
        <v>2219</v>
      </c>
      <c r="C261" s="69" t="s">
        <v>2220</v>
      </c>
      <c r="D261" s="82" t="s">
        <v>466</v>
      </c>
      <c r="E261" s="82" t="s">
        <v>129</v>
      </c>
      <c r="F261" s="95">
        <v>45181</v>
      </c>
      <c r="G261" s="76">
        <v>3167.1836630000007</v>
      </c>
      <c r="H261" s="78">
        <v>1.2325010000000001</v>
      </c>
      <c r="I261" s="76">
        <v>3.9035557000000005E-2</v>
      </c>
      <c r="J261" s="77">
        <f t="shared" si="3"/>
        <v>-2.4960733537736611E-3</v>
      </c>
      <c r="K261" s="77">
        <f>I261/'סכום נכסי הקרן'!$C$42</f>
        <v>5.128614627218282E-7</v>
      </c>
    </row>
    <row r="262" spans="2:11">
      <c r="B262" s="75" t="s">
        <v>2221</v>
      </c>
      <c r="C262" s="69" t="s">
        <v>2222</v>
      </c>
      <c r="D262" s="82" t="s">
        <v>466</v>
      </c>
      <c r="E262" s="82" t="s">
        <v>129</v>
      </c>
      <c r="F262" s="95">
        <v>45181</v>
      </c>
      <c r="G262" s="76">
        <v>1151.9161620000002</v>
      </c>
      <c r="H262" s="78">
        <v>1.2507649999999999</v>
      </c>
      <c r="I262" s="76">
        <v>1.4407760000000002E-2</v>
      </c>
      <c r="J262" s="77">
        <f t="shared" si="3"/>
        <v>-9.2128378810032107E-4</v>
      </c>
      <c r="K262" s="77">
        <f>I262/'סכום נכסי הקרן'!$C$42</f>
        <v>1.8929369620997204E-7</v>
      </c>
    </row>
    <row r="263" spans="2:11">
      <c r="B263" s="75" t="s">
        <v>2223</v>
      </c>
      <c r="C263" s="69" t="s">
        <v>2224</v>
      </c>
      <c r="D263" s="82" t="s">
        <v>466</v>
      </c>
      <c r="E263" s="82" t="s">
        <v>129</v>
      </c>
      <c r="F263" s="95">
        <v>45176</v>
      </c>
      <c r="G263" s="76">
        <v>5183.862368000001</v>
      </c>
      <c r="H263" s="78">
        <v>1.188712</v>
      </c>
      <c r="I263" s="76">
        <v>6.162120900000001E-2</v>
      </c>
      <c r="J263" s="77">
        <f t="shared" si="3"/>
        <v>-3.9402808524601745E-3</v>
      </c>
      <c r="K263" s="77">
        <f>I263/'סכום נכסי הקרן'!$C$42</f>
        <v>8.0959888397205355E-7</v>
      </c>
    </row>
    <row r="264" spans="2:11">
      <c r="B264" s="75" t="s">
        <v>2225</v>
      </c>
      <c r="C264" s="69" t="s">
        <v>2226</v>
      </c>
      <c r="D264" s="82" t="s">
        <v>466</v>
      </c>
      <c r="E264" s="82" t="s">
        <v>129</v>
      </c>
      <c r="F264" s="95">
        <v>45176</v>
      </c>
      <c r="G264" s="76">
        <v>1638.6914570000001</v>
      </c>
      <c r="H264" s="78">
        <v>1.2069799999999999</v>
      </c>
      <c r="I264" s="76">
        <v>1.9778682000000002E-2</v>
      </c>
      <c r="J264" s="77">
        <f t="shared" si="3"/>
        <v>-1.2647197813255937E-3</v>
      </c>
      <c r="K264" s="77">
        <f>I264/'סכום נכסי הקרן'!$C$42</f>
        <v>2.5985856385320424E-7</v>
      </c>
    </row>
    <row r="265" spans="2:11">
      <c r="B265" s="75" t="s">
        <v>2227</v>
      </c>
      <c r="C265" s="69" t="s">
        <v>2228</v>
      </c>
      <c r="D265" s="82" t="s">
        <v>466</v>
      </c>
      <c r="E265" s="82" t="s">
        <v>129</v>
      </c>
      <c r="F265" s="95">
        <v>45183</v>
      </c>
      <c r="G265" s="76">
        <v>8227.5906100000011</v>
      </c>
      <c r="H265" s="78">
        <v>1.324182</v>
      </c>
      <c r="I265" s="76">
        <v>0.10894823700000002</v>
      </c>
      <c r="J265" s="77">
        <f t="shared" si="3"/>
        <v>-6.9665405649602411E-3</v>
      </c>
      <c r="K265" s="77">
        <f>I265/'סכום נכסי הקרן'!$C$42</f>
        <v>1.4313963084678003E-6</v>
      </c>
    </row>
    <row r="266" spans="2:11">
      <c r="B266" s="75" t="s">
        <v>2229</v>
      </c>
      <c r="C266" s="69" t="s">
        <v>2230</v>
      </c>
      <c r="D266" s="82" t="s">
        <v>466</v>
      </c>
      <c r="E266" s="82" t="s">
        <v>129</v>
      </c>
      <c r="F266" s="95">
        <v>45183</v>
      </c>
      <c r="G266" s="76">
        <v>7108.913837000001</v>
      </c>
      <c r="H266" s="78">
        <v>1.328735</v>
      </c>
      <c r="I266" s="76">
        <v>9.4458635000000013E-2</v>
      </c>
      <c r="J266" s="77">
        <f t="shared" si="3"/>
        <v>-6.040023506192883E-3</v>
      </c>
      <c r="K266" s="77">
        <f>I266/'סכום נכסי הקרן'!$C$42</f>
        <v>1.2410273462424854E-6</v>
      </c>
    </row>
    <row r="267" spans="2:11">
      <c r="B267" s="75" t="s">
        <v>2231</v>
      </c>
      <c r="C267" s="69" t="s">
        <v>2232</v>
      </c>
      <c r="D267" s="82" t="s">
        <v>466</v>
      </c>
      <c r="E267" s="82" t="s">
        <v>129</v>
      </c>
      <c r="F267" s="95">
        <v>45161</v>
      </c>
      <c r="G267" s="76">
        <v>1453.6744230000002</v>
      </c>
      <c r="H267" s="78">
        <v>2.2150789999999998</v>
      </c>
      <c r="I267" s="76">
        <v>3.2200033000000003E-2</v>
      </c>
      <c r="J267" s="77">
        <f t="shared" si="3"/>
        <v>-2.0589854619451841E-3</v>
      </c>
      <c r="K267" s="77">
        <f>I267/'סכום נכסי הקרן'!$C$42</f>
        <v>4.230541919530221E-7</v>
      </c>
    </row>
    <row r="268" spans="2:11">
      <c r="B268" s="75" t="s">
        <v>2233</v>
      </c>
      <c r="C268" s="69" t="s">
        <v>2234</v>
      </c>
      <c r="D268" s="82" t="s">
        <v>466</v>
      </c>
      <c r="E268" s="82" t="s">
        <v>129</v>
      </c>
      <c r="F268" s="95">
        <v>45099</v>
      </c>
      <c r="G268" s="76">
        <v>1129.5842850000001</v>
      </c>
      <c r="H268" s="78">
        <v>4.0834000000000001</v>
      </c>
      <c r="I268" s="76">
        <v>4.612544100000001E-2</v>
      </c>
      <c r="J268" s="77">
        <f t="shared" ref="J268:J297" si="4">IFERROR(I268/$I$11,0)</f>
        <v>-2.9494259352097667E-3</v>
      </c>
      <c r="K268" s="77">
        <f>I268/'סכום נכסי הקרן'!$C$42</f>
        <v>6.060105954155947E-7</v>
      </c>
    </row>
    <row r="269" spans="2:11">
      <c r="B269" s="75" t="s">
        <v>2235</v>
      </c>
      <c r="C269" s="69" t="s">
        <v>2236</v>
      </c>
      <c r="D269" s="82" t="s">
        <v>466</v>
      </c>
      <c r="E269" s="82" t="s">
        <v>129</v>
      </c>
      <c r="F269" s="95">
        <v>45148</v>
      </c>
      <c r="G269" s="76">
        <v>1187.5530860000001</v>
      </c>
      <c r="H269" s="78">
        <v>4.2417959999999999</v>
      </c>
      <c r="I269" s="76">
        <v>5.0373574000000004E-2</v>
      </c>
      <c r="J269" s="77">
        <f t="shared" si="4"/>
        <v>-3.2210667775470886E-3</v>
      </c>
      <c r="K269" s="77">
        <f>I269/'סכום נכסי הקרן'!$C$42</f>
        <v>6.6182390696170296E-7</v>
      </c>
    </row>
    <row r="270" spans="2:11">
      <c r="B270" s="75" t="s">
        <v>2237</v>
      </c>
      <c r="C270" s="69" t="s">
        <v>2238</v>
      </c>
      <c r="D270" s="82" t="s">
        <v>466</v>
      </c>
      <c r="E270" s="82" t="s">
        <v>129</v>
      </c>
      <c r="F270" s="95">
        <v>45133</v>
      </c>
      <c r="G270" s="76">
        <v>1784.6685930000003</v>
      </c>
      <c r="H270" s="78">
        <v>4.4818499999999997</v>
      </c>
      <c r="I270" s="76">
        <v>7.9986167000000011E-2</v>
      </c>
      <c r="J270" s="77">
        <f t="shared" si="4"/>
        <v>-5.1146020567655829E-3</v>
      </c>
      <c r="K270" s="77">
        <f>I270/'סכום נכסי הקרן'!$C$42</f>
        <v>1.0508834959145689E-6</v>
      </c>
    </row>
    <row r="271" spans="2:11">
      <c r="B271" s="75" t="s">
        <v>2239</v>
      </c>
      <c r="C271" s="69" t="s">
        <v>2240</v>
      </c>
      <c r="D271" s="82" t="s">
        <v>466</v>
      </c>
      <c r="E271" s="82" t="s">
        <v>129</v>
      </c>
      <c r="F271" s="95">
        <v>45133</v>
      </c>
      <c r="G271" s="76">
        <v>7593.8903820000005</v>
      </c>
      <c r="H271" s="78">
        <v>4.5245829999999998</v>
      </c>
      <c r="I271" s="76">
        <v>0.34359191000000006</v>
      </c>
      <c r="J271" s="77">
        <f t="shared" si="4"/>
        <v>-2.1970497593340299E-2</v>
      </c>
      <c r="K271" s="77">
        <f>I271/'סכום נכסי הקרן'!$C$42</f>
        <v>4.514218909236693E-6</v>
      </c>
    </row>
    <row r="272" spans="2:11">
      <c r="B272" s="75" t="s">
        <v>2241</v>
      </c>
      <c r="C272" s="69" t="s">
        <v>2242</v>
      </c>
      <c r="D272" s="82" t="s">
        <v>466</v>
      </c>
      <c r="E272" s="82" t="s">
        <v>129</v>
      </c>
      <c r="F272" s="95">
        <v>45127</v>
      </c>
      <c r="G272" s="76">
        <v>2423.1932260000003</v>
      </c>
      <c r="H272" s="78">
        <v>5.743957</v>
      </c>
      <c r="I272" s="76">
        <v>0.13918716900000003</v>
      </c>
      <c r="J272" s="77">
        <f t="shared" si="4"/>
        <v>-8.9001262036069173E-3</v>
      </c>
      <c r="K272" s="77">
        <f>I272/'סכום נכסי הקרן'!$C$42</f>
        <v>1.8286849367987834E-6</v>
      </c>
    </row>
    <row r="273" spans="2:11">
      <c r="B273" s="75" t="s">
        <v>2243</v>
      </c>
      <c r="C273" s="69" t="s">
        <v>2244</v>
      </c>
      <c r="D273" s="82" t="s">
        <v>466</v>
      </c>
      <c r="E273" s="82" t="s">
        <v>129</v>
      </c>
      <c r="F273" s="95">
        <v>45127</v>
      </c>
      <c r="G273" s="76">
        <v>549.79508300000009</v>
      </c>
      <c r="H273" s="78">
        <v>5.743957</v>
      </c>
      <c r="I273" s="76">
        <v>3.1579991000000002E-2</v>
      </c>
      <c r="J273" s="77">
        <f t="shared" si="4"/>
        <v>-2.019337755255088E-3</v>
      </c>
      <c r="K273" s="77">
        <f>I273/'סכום נכסי הקרן'!$C$42</f>
        <v>4.1490788454746958E-7</v>
      </c>
    </row>
    <row r="274" spans="2:11">
      <c r="B274" s="75" t="s">
        <v>2245</v>
      </c>
      <c r="C274" s="69" t="s">
        <v>2246</v>
      </c>
      <c r="D274" s="82" t="s">
        <v>466</v>
      </c>
      <c r="E274" s="82" t="s">
        <v>129</v>
      </c>
      <c r="F274" s="95">
        <v>45127</v>
      </c>
      <c r="G274" s="76">
        <v>4216.7874520000005</v>
      </c>
      <c r="H274" s="78">
        <v>5.7772860000000001</v>
      </c>
      <c r="I274" s="76">
        <v>0.24361588100000006</v>
      </c>
      <c r="J274" s="77">
        <f t="shared" si="4"/>
        <v>-1.5577672149527551E-2</v>
      </c>
      <c r="K274" s="77">
        <f>I274/'סכום נכסי הקרן'!$C$42</f>
        <v>3.2007023000062956E-6</v>
      </c>
    </row>
    <row r="275" spans="2:11">
      <c r="B275" s="75" t="s">
        <v>2247</v>
      </c>
      <c r="C275" s="69" t="s">
        <v>2248</v>
      </c>
      <c r="D275" s="82" t="s">
        <v>466</v>
      </c>
      <c r="E275" s="82" t="s">
        <v>130</v>
      </c>
      <c r="F275" s="95">
        <v>45195</v>
      </c>
      <c r="G275" s="76">
        <v>974.58625500000028</v>
      </c>
      <c r="H275" s="78">
        <v>-0.37175000000000002</v>
      </c>
      <c r="I275" s="76">
        <v>-3.6230230000000008E-3</v>
      </c>
      <c r="J275" s="77">
        <f t="shared" si="4"/>
        <v>2.3166906957185503E-4</v>
      </c>
      <c r="K275" s="77">
        <f>I275/'סכום נכסי הקרן'!$C$42</f>
        <v>-4.760041915771373E-8</v>
      </c>
    </row>
    <row r="276" spans="2:11">
      <c r="B276" s="75" t="s">
        <v>2249</v>
      </c>
      <c r="C276" s="69" t="s">
        <v>2250</v>
      </c>
      <c r="D276" s="82" t="s">
        <v>466</v>
      </c>
      <c r="E276" s="82" t="s">
        <v>130</v>
      </c>
      <c r="F276" s="95">
        <v>45153</v>
      </c>
      <c r="G276" s="76">
        <v>4054.3497530000004</v>
      </c>
      <c r="H276" s="78">
        <v>3.4994689999999999</v>
      </c>
      <c r="I276" s="76">
        <v>0.14188072500000004</v>
      </c>
      <c r="J276" s="77">
        <f t="shared" si="4"/>
        <v>-9.0723618235187108E-3</v>
      </c>
      <c r="K276" s="77">
        <f>I276/'סכום נכסי הקרן'!$C$42</f>
        <v>1.8640737252841933E-6</v>
      </c>
    </row>
    <row r="277" spans="2:11">
      <c r="B277" s="75" t="s">
        <v>2251</v>
      </c>
      <c r="C277" s="69" t="s">
        <v>2252</v>
      </c>
      <c r="D277" s="82" t="s">
        <v>466</v>
      </c>
      <c r="E277" s="82" t="s">
        <v>130</v>
      </c>
      <c r="F277" s="95">
        <v>45153</v>
      </c>
      <c r="G277" s="76">
        <v>1351.5617490000002</v>
      </c>
      <c r="H277" s="78">
        <v>3.5074540000000001</v>
      </c>
      <c r="I277" s="76">
        <v>4.7405405999999997E-2</v>
      </c>
      <c r="J277" s="77">
        <f t="shared" si="4"/>
        <v>-3.0312714825978279E-3</v>
      </c>
      <c r="K277" s="77">
        <f>I277/'סכום נכסי הקרן'!$C$42</f>
        <v>6.2282717938627403E-7</v>
      </c>
    </row>
    <row r="278" spans="2:11">
      <c r="B278" s="75" t="s">
        <v>2253</v>
      </c>
      <c r="C278" s="69" t="s">
        <v>2254</v>
      </c>
      <c r="D278" s="82" t="s">
        <v>466</v>
      </c>
      <c r="E278" s="82" t="s">
        <v>130</v>
      </c>
      <c r="F278" s="95">
        <v>45153</v>
      </c>
      <c r="G278" s="76">
        <v>2906.3157369999999</v>
      </c>
      <c r="H278" s="78">
        <v>3.522659</v>
      </c>
      <c r="I278" s="76">
        <v>0.10237960000000002</v>
      </c>
      <c r="J278" s="77">
        <f t="shared" si="4"/>
        <v>-6.546518383995544E-3</v>
      </c>
      <c r="K278" s="77">
        <f>I278/'סכום נכסי הקרן'!$C$42</f>
        <v>1.3450954833019466E-6</v>
      </c>
    </row>
    <row r="279" spans="2:11">
      <c r="B279" s="75" t="s">
        <v>2255</v>
      </c>
      <c r="C279" s="69" t="s">
        <v>2256</v>
      </c>
      <c r="D279" s="82" t="s">
        <v>466</v>
      </c>
      <c r="E279" s="82" t="s">
        <v>130</v>
      </c>
      <c r="F279" s="95">
        <v>45113</v>
      </c>
      <c r="G279" s="76">
        <v>3232.1398860000004</v>
      </c>
      <c r="H279" s="78">
        <v>3.643138</v>
      </c>
      <c r="I279" s="76">
        <v>0.11775132400000002</v>
      </c>
      <c r="J279" s="77">
        <f t="shared" si="4"/>
        <v>-7.529441483516401E-3</v>
      </c>
      <c r="K279" s="77">
        <f>I279/'סכום נכסי הקרן'!$C$42</f>
        <v>1.5470540426532639E-6</v>
      </c>
    </row>
    <row r="280" spans="2:11">
      <c r="B280" s="75" t="s">
        <v>2257</v>
      </c>
      <c r="C280" s="69" t="s">
        <v>2258</v>
      </c>
      <c r="D280" s="82" t="s">
        <v>466</v>
      </c>
      <c r="E280" s="82" t="s">
        <v>130</v>
      </c>
      <c r="F280" s="95">
        <v>45113</v>
      </c>
      <c r="G280" s="76">
        <v>3383.6172650000003</v>
      </c>
      <c r="H280" s="78">
        <v>3.659062</v>
      </c>
      <c r="I280" s="76">
        <v>0.12380864000000001</v>
      </c>
      <c r="J280" s="77">
        <f t="shared" si="4"/>
        <v>-7.9167679680081388E-3</v>
      </c>
      <c r="K280" s="77">
        <f>I280/'סכום נכסי הקרן'!$C$42</f>
        <v>1.6266369712106387E-6</v>
      </c>
    </row>
    <row r="281" spans="2:11">
      <c r="B281" s="75" t="s">
        <v>2259</v>
      </c>
      <c r="C281" s="69" t="s">
        <v>2260</v>
      </c>
      <c r="D281" s="82" t="s">
        <v>466</v>
      </c>
      <c r="E281" s="82" t="s">
        <v>130</v>
      </c>
      <c r="F281" s="95">
        <v>45113</v>
      </c>
      <c r="G281" s="76">
        <v>4738.2943160000013</v>
      </c>
      <c r="H281" s="78">
        <v>3.6840730000000002</v>
      </c>
      <c r="I281" s="76">
        <v>0.17456224100000003</v>
      </c>
      <c r="J281" s="77">
        <f t="shared" si="4"/>
        <v>-1.1162135033326567E-2</v>
      </c>
      <c r="K281" s="77">
        <f>I281/'סכום נכסי הקרן'!$C$42</f>
        <v>2.2934537927884642E-6</v>
      </c>
    </row>
    <row r="282" spans="2:11">
      <c r="B282" s="75" t="s">
        <v>2261</v>
      </c>
      <c r="C282" s="69" t="s">
        <v>2262</v>
      </c>
      <c r="D282" s="82" t="s">
        <v>466</v>
      </c>
      <c r="E282" s="82" t="s">
        <v>127</v>
      </c>
      <c r="F282" s="95">
        <v>45141</v>
      </c>
      <c r="G282" s="76">
        <v>2164.2219970000001</v>
      </c>
      <c r="H282" s="78">
        <v>4.7432480000000004</v>
      </c>
      <c r="I282" s="76">
        <v>0.10265441300000001</v>
      </c>
      <c r="J282" s="77">
        <f t="shared" si="4"/>
        <v>-6.5640909116930629E-3</v>
      </c>
      <c r="K282" s="77">
        <f>I282/'סכום נכסי הקרן'!$C$42</f>
        <v>1.3487060631933765E-6</v>
      </c>
    </row>
    <row r="283" spans="2:11">
      <c r="B283" s="75" t="s">
        <v>2263</v>
      </c>
      <c r="C283" s="69" t="s">
        <v>2264</v>
      </c>
      <c r="D283" s="82" t="s">
        <v>466</v>
      </c>
      <c r="E283" s="82" t="s">
        <v>129</v>
      </c>
      <c r="F283" s="95">
        <v>45117</v>
      </c>
      <c r="G283" s="76">
        <v>38.174122000000004</v>
      </c>
      <c r="H283" s="78">
        <v>-3.8557950000000001</v>
      </c>
      <c r="I283" s="76">
        <v>-1.4719160000000002E-3</v>
      </c>
      <c r="J283" s="77">
        <f t="shared" si="4"/>
        <v>9.411958196454357E-5</v>
      </c>
      <c r="K283" s="77">
        <f>I283/'סכום נכסי הקרן'!$C$42</f>
        <v>-1.9338496764979231E-8</v>
      </c>
    </row>
    <row r="284" spans="2:11">
      <c r="B284" s="75" t="s">
        <v>2265</v>
      </c>
      <c r="C284" s="69" t="s">
        <v>2266</v>
      </c>
      <c r="D284" s="82" t="s">
        <v>466</v>
      </c>
      <c r="E284" s="82" t="s">
        <v>129</v>
      </c>
      <c r="F284" s="95">
        <v>45181</v>
      </c>
      <c r="G284" s="76">
        <v>7.6059060000000009</v>
      </c>
      <c r="H284" s="78">
        <v>1.2598940000000001</v>
      </c>
      <c r="I284" s="76">
        <v>9.5826000000000014E-5</v>
      </c>
      <c r="J284" s="77">
        <f t="shared" si="4"/>
        <v>-6.1274577226787071E-6</v>
      </c>
      <c r="K284" s="77">
        <f>I284/'סכום נכסי הקרן'!$C$42</f>
        <v>1.258992218985934E-9</v>
      </c>
    </row>
    <row r="285" spans="2:11">
      <c r="B285" s="75" t="s">
        <v>2233</v>
      </c>
      <c r="C285" s="69" t="s">
        <v>2267</v>
      </c>
      <c r="D285" s="82" t="s">
        <v>466</v>
      </c>
      <c r="E285" s="82" t="s">
        <v>129</v>
      </c>
      <c r="F285" s="95">
        <v>45099</v>
      </c>
      <c r="G285" s="76">
        <v>118.92500100000001</v>
      </c>
      <c r="H285" s="78">
        <v>4.0834000000000001</v>
      </c>
      <c r="I285" s="76">
        <v>4.8561830000000009E-3</v>
      </c>
      <c r="J285" s="77">
        <f t="shared" si="4"/>
        <v>-3.1052173758782639E-4</v>
      </c>
      <c r="K285" s="77">
        <f>I285/'סכום נכסי הקרן'!$C$42</f>
        <v>6.3802064272449747E-8</v>
      </c>
    </row>
    <row r="286" spans="2:11">
      <c r="B286" s="72"/>
      <c r="C286" s="69"/>
      <c r="D286" s="69"/>
      <c r="E286" s="69"/>
      <c r="F286" s="69"/>
      <c r="G286" s="76"/>
      <c r="H286" s="78"/>
      <c r="I286" s="69"/>
      <c r="J286" s="77"/>
      <c r="K286" s="69"/>
    </row>
    <row r="287" spans="2:11">
      <c r="B287" s="70" t="s">
        <v>193</v>
      </c>
      <c r="C287" s="71"/>
      <c r="D287" s="71"/>
      <c r="E287" s="71"/>
      <c r="F287" s="71"/>
      <c r="G287" s="79"/>
      <c r="H287" s="81"/>
      <c r="I287" s="79">
        <v>2.0685206269999998</v>
      </c>
      <c r="J287" s="80">
        <f t="shared" si="4"/>
        <v>-0.1322686190640468</v>
      </c>
      <c r="K287" s="80">
        <f>I287/'סכום נכסי הקרן'!$C$42</f>
        <v>2.717687657008437E-5</v>
      </c>
    </row>
    <row r="288" spans="2:11">
      <c r="B288" s="89" t="s">
        <v>186</v>
      </c>
      <c r="C288" s="71"/>
      <c r="D288" s="71"/>
      <c r="E288" s="71"/>
      <c r="F288" s="71"/>
      <c r="G288" s="79"/>
      <c r="H288" s="81"/>
      <c r="I288" s="79">
        <v>2.0685206269999998</v>
      </c>
      <c r="J288" s="80">
        <f t="shared" si="4"/>
        <v>-0.1322686190640468</v>
      </c>
      <c r="K288" s="80">
        <f>I288/'סכום נכסי הקרן'!$C$42</f>
        <v>2.717687657008437E-5</v>
      </c>
    </row>
    <row r="289" spans="2:11">
      <c r="B289" s="75" t="s">
        <v>2268</v>
      </c>
      <c r="C289" s="69" t="s">
        <v>2269</v>
      </c>
      <c r="D289" s="82" t="s">
        <v>466</v>
      </c>
      <c r="E289" s="82" t="s">
        <v>127</v>
      </c>
      <c r="F289" s="95">
        <v>45068</v>
      </c>
      <c r="G289" s="76">
        <v>2671.3624510000004</v>
      </c>
      <c r="H289" s="78">
        <v>4.9135770000000001</v>
      </c>
      <c r="I289" s="76">
        <v>0.13125944300000003</v>
      </c>
      <c r="J289" s="77">
        <f t="shared" si="4"/>
        <v>-8.3931990032439594E-3</v>
      </c>
      <c r="K289" s="77">
        <f>I289/'סכום נכסי הקרן'!$C$42</f>
        <v>1.7245279715883761E-6</v>
      </c>
    </row>
    <row r="290" spans="2:11">
      <c r="B290" s="75" t="s">
        <v>2270</v>
      </c>
      <c r="C290" s="69" t="s">
        <v>2271</v>
      </c>
      <c r="D290" s="82" t="s">
        <v>466</v>
      </c>
      <c r="E290" s="82" t="s">
        <v>136</v>
      </c>
      <c r="F290" s="95">
        <v>44909</v>
      </c>
      <c r="G290" s="76">
        <v>9276.6341870000015</v>
      </c>
      <c r="H290" s="78">
        <v>15.957428</v>
      </c>
      <c r="I290" s="76">
        <v>1.4803121810000002</v>
      </c>
      <c r="J290" s="77">
        <f t="shared" si="4"/>
        <v>-9.4656463855778292E-2</v>
      </c>
      <c r="K290" s="77">
        <f>I290/'סכום נכסי הקרן'!$C$42</f>
        <v>1.9448808439766842E-5</v>
      </c>
    </row>
    <row r="291" spans="2:11">
      <c r="B291" s="75" t="s">
        <v>2272</v>
      </c>
      <c r="C291" s="69" t="s">
        <v>2273</v>
      </c>
      <c r="D291" s="82" t="s">
        <v>466</v>
      </c>
      <c r="E291" s="82" t="s">
        <v>127</v>
      </c>
      <c r="F291" s="95">
        <v>44868</v>
      </c>
      <c r="G291" s="76">
        <v>5994.7416430000003</v>
      </c>
      <c r="H291" s="78">
        <v>-4.7118099999999998</v>
      </c>
      <c r="I291" s="76">
        <v>-0.28246084300000007</v>
      </c>
      <c r="J291" s="77">
        <f t="shared" si="4"/>
        <v>1.8061558176222403E-2</v>
      </c>
      <c r="K291" s="77">
        <f>I291/'סכום נכסי הקרן'!$C$42</f>
        <v>-3.7110596654896118E-6</v>
      </c>
    </row>
    <row r="292" spans="2:11">
      <c r="B292" s="75" t="s">
        <v>2274</v>
      </c>
      <c r="C292" s="69" t="s">
        <v>2275</v>
      </c>
      <c r="D292" s="82" t="s">
        <v>466</v>
      </c>
      <c r="E292" s="82" t="s">
        <v>127</v>
      </c>
      <c r="F292" s="95">
        <v>44972</v>
      </c>
      <c r="G292" s="76">
        <v>26542.642856000002</v>
      </c>
      <c r="H292" s="78">
        <v>-4.1344789999999998</v>
      </c>
      <c r="I292" s="76">
        <v>-1.0973999170000002</v>
      </c>
      <c r="J292" s="77">
        <f t="shared" si="4"/>
        <v>7.0171681968240585E-2</v>
      </c>
      <c r="K292" s="77">
        <f>I292/'סכום נכסי הקרן'!$C$42</f>
        <v>-1.4417986314975161E-5</v>
      </c>
    </row>
    <row r="293" spans="2:11">
      <c r="B293" s="75" t="s">
        <v>2274</v>
      </c>
      <c r="C293" s="69" t="s">
        <v>2276</v>
      </c>
      <c r="D293" s="82" t="s">
        <v>466</v>
      </c>
      <c r="E293" s="82" t="s">
        <v>127</v>
      </c>
      <c r="F293" s="95">
        <v>45069</v>
      </c>
      <c r="G293" s="76">
        <v>21067.541721000005</v>
      </c>
      <c r="H293" s="78">
        <v>2.166995</v>
      </c>
      <c r="I293" s="76">
        <v>0.45653259700000015</v>
      </c>
      <c r="J293" s="77">
        <f t="shared" si="4"/>
        <v>-2.9192329713670785E-2</v>
      </c>
      <c r="K293" s="77">
        <f>I293/'סכום נכסי הקרן'!$C$42</f>
        <v>5.9980692853342643E-6</v>
      </c>
    </row>
    <row r="294" spans="2:11">
      <c r="B294" s="75" t="s">
        <v>2274</v>
      </c>
      <c r="C294" s="69" t="s">
        <v>2277</v>
      </c>
      <c r="D294" s="82" t="s">
        <v>466</v>
      </c>
      <c r="E294" s="82" t="s">
        <v>127</v>
      </c>
      <c r="F294" s="95">
        <v>45153</v>
      </c>
      <c r="G294" s="76">
        <v>28250.940790000004</v>
      </c>
      <c r="H294" s="78">
        <v>-3.882339</v>
      </c>
      <c r="I294" s="76">
        <v>-1.0967973170000003</v>
      </c>
      <c r="J294" s="77">
        <f t="shared" si="4"/>
        <v>7.0133149565513919E-2</v>
      </c>
      <c r="K294" s="77">
        <f>I294/'סכום נכסי הקרן'!$C$42</f>
        <v>-1.4410069166068175E-5</v>
      </c>
    </row>
    <row r="295" spans="2:11">
      <c r="B295" s="75" t="s">
        <v>2278</v>
      </c>
      <c r="C295" s="69" t="s">
        <v>2279</v>
      </c>
      <c r="D295" s="82" t="s">
        <v>466</v>
      </c>
      <c r="E295" s="82" t="s">
        <v>127</v>
      </c>
      <c r="F295" s="95">
        <v>45126</v>
      </c>
      <c r="G295" s="76">
        <v>3599.9126560000004</v>
      </c>
      <c r="H295" s="78">
        <v>-6.9081549999999998</v>
      </c>
      <c r="I295" s="76">
        <v>-0.24868754300000004</v>
      </c>
      <c r="J295" s="77">
        <f t="shared" si="4"/>
        <v>1.5901972386297487E-2</v>
      </c>
      <c r="K295" s="77">
        <f>I295/'סכום נכסי הקרן'!$C$42</f>
        <v>-3.2673353953596089E-6</v>
      </c>
    </row>
    <row r="296" spans="2:11">
      <c r="B296" s="75" t="s">
        <v>2280</v>
      </c>
      <c r="C296" s="69" t="s">
        <v>2281</v>
      </c>
      <c r="D296" s="82" t="s">
        <v>466</v>
      </c>
      <c r="E296" s="82" t="s">
        <v>136</v>
      </c>
      <c r="F296" s="95">
        <v>45082</v>
      </c>
      <c r="G296" s="76">
        <v>6549.5203970000011</v>
      </c>
      <c r="H296" s="78">
        <v>5.7461880000000001</v>
      </c>
      <c r="I296" s="76">
        <v>0.37634776700000006</v>
      </c>
      <c r="J296" s="77">
        <f t="shared" si="4"/>
        <v>-2.4065024433003953E-2</v>
      </c>
      <c r="K296" s="77">
        <f>I296/'סכום נכסי הקרן'!$C$42</f>
        <v>4.9445756922519071E-6</v>
      </c>
    </row>
    <row r="297" spans="2:11">
      <c r="B297" s="75" t="s">
        <v>2280</v>
      </c>
      <c r="C297" s="69" t="s">
        <v>2282</v>
      </c>
      <c r="D297" s="82" t="s">
        <v>466</v>
      </c>
      <c r="E297" s="82" t="s">
        <v>136</v>
      </c>
      <c r="F297" s="95">
        <v>44972</v>
      </c>
      <c r="G297" s="76">
        <v>12550.555979999999</v>
      </c>
      <c r="H297" s="78">
        <v>18.719602999999999</v>
      </c>
      <c r="I297" s="76">
        <v>2.3494142590000004</v>
      </c>
      <c r="J297" s="77">
        <f t="shared" si="4"/>
        <v>-0.15022996415462425</v>
      </c>
      <c r="K297" s="77">
        <f>I297/'סכום נכסי הקרן'!$C$42</f>
        <v>3.0867345723035542E-5</v>
      </c>
    </row>
    <row r="298" spans="2:11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</row>
    <row r="299" spans="2:11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</row>
    <row r="300" spans="2:11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</row>
    <row r="301" spans="2:11">
      <c r="B301" s="123" t="s">
        <v>211</v>
      </c>
      <c r="C301" s="119"/>
      <c r="D301" s="119"/>
      <c r="E301" s="119"/>
      <c r="F301" s="119"/>
      <c r="G301" s="119"/>
      <c r="H301" s="119"/>
      <c r="I301" s="119"/>
      <c r="J301" s="119"/>
      <c r="K301" s="119"/>
    </row>
    <row r="302" spans="2:11">
      <c r="B302" s="123" t="s">
        <v>107</v>
      </c>
      <c r="C302" s="119"/>
      <c r="D302" s="119"/>
      <c r="E302" s="119"/>
      <c r="F302" s="119"/>
      <c r="G302" s="119"/>
      <c r="H302" s="119"/>
      <c r="I302" s="119"/>
      <c r="J302" s="119"/>
      <c r="K302" s="119"/>
    </row>
    <row r="303" spans="2:11">
      <c r="B303" s="123" t="s">
        <v>194</v>
      </c>
      <c r="C303" s="119"/>
      <c r="D303" s="119"/>
      <c r="E303" s="119"/>
      <c r="F303" s="119"/>
      <c r="G303" s="119"/>
      <c r="H303" s="119"/>
      <c r="I303" s="119"/>
      <c r="J303" s="119"/>
      <c r="K303" s="119"/>
    </row>
    <row r="304" spans="2:11">
      <c r="B304" s="123" t="s">
        <v>202</v>
      </c>
      <c r="C304" s="119"/>
      <c r="D304" s="119"/>
      <c r="E304" s="119"/>
      <c r="F304" s="119"/>
      <c r="G304" s="119"/>
      <c r="H304" s="119"/>
      <c r="I304" s="119"/>
      <c r="J304" s="119"/>
      <c r="K304" s="119"/>
    </row>
    <row r="305" spans="2:11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</row>
    <row r="306" spans="2:11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</row>
    <row r="307" spans="2:11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</row>
    <row r="308" spans="2:11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</row>
    <row r="309" spans="2:11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</row>
    <row r="310" spans="2:11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</row>
    <row r="311" spans="2:11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</row>
    <row r="312" spans="2:11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</row>
    <row r="313" spans="2:11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</row>
    <row r="314" spans="2:11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</row>
    <row r="315" spans="2:11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</row>
    <row r="316" spans="2:11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</row>
    <row r="317" spans="2:11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</row>
    <row r="318" spans="2:11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</row>
    <row r="319" spans="2:11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</row>
    <row r="320" spans="2:11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</row>
    <row r="321" spans="2:11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</row>
    <row r="322" spans="2:11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</row>
    <row r="323" spans="2:11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</row>
    <row r="324" spans="2:11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</row>
    <row r="325" spans="2:11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</row>
    <row r="326" spans="2:11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</row>
    <row r="327" spans="2:11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</row>
    <row r="328" spans="2:11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</row>
    <row r="329" spans="2:11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</row>
    <row r="330" spans="2:11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</row>
    <row r="331" spans="2:11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</row>
    <row r="332" spans="2:11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</row>
    <row r="333" spans="2:11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</row>
    <row r="334" spans="2:11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</row>
    <row r="335" spans="2:11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</row>
    <row r="336" spans="2:11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</row>
    <row r="337" spans="2:11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</row>
    <row r="338" spans="2:11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</row>
    <row r="339" spans="2:11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</row>
    <row r="340" spans="2:11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</row>
    <row r="341" spans="2:11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</row>
    <row r="342" spans="2:11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</row>
    <row r="343" spans="2:11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</row>
    <row r="344" spans="2:11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</row>
    <row r="345" spans="2:11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</row>
    <row r="346" spans="2:11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</row>
    <row r="347" spans="2:11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</row>
    <row r="348" spans="2:11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</row>
    <row r="349" spans="2:11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</row>
    <row r="350" spans="2:11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</row>
    <row r="351" spans="2:11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</row>
    <row r="352" spans="2:11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</row>
    <row r="353" spans="2:11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</row>
    <row r="354" spans="2:11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</row>
    <row r="355" spans="2:11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</row>
    <row r="356" spans="2:11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</row>
    <row r="357" spans="2:11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</row>
    <row r="358" spans="2:11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</row>
    <row r="359" spans="2:11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</row>
    <row r="360" spans="2:11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</row>
    <row r="361" spans="2:11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</row>
    <row r="362" spans="2:11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</row>
    <row r="363" spans="2:11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</row>
    <row r="364" spans="2:11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</row>
    <row r="365" spans="2:11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</row>
    <row r="366" spans="2:11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</row>
    <row r="367" spans="2:11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</row>
    <row r="368" spans="2:11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</row>
    <row r="369" spans="2:11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</row>
    <row r="370" spans="2:11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</row>
    <row r="371" spans="2:11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</row>
    <row r="372" spans="2:11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</row>
    <row r="373" spans="2:11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</row>
    <row r="374" spans="2:11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</row>
    <row r="375" spans="2:11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</row>
    <row r="376" spans="2:11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</row>
    <row r="377" spans="2:11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</row>
    <row r="378" spans="2:11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</row>
    <row r="379" spans="2:11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</row>
    <row r="380" spans="2:11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</row>
    <row r="381" spans="2:11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</row>
    <row r="382" spans="2:11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</row>
    <row r="383" spans="2:11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</row>
    <row r="384" spans="2:11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</row>
    <row r="385" spans="2:11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</row>
    <row r="386" spans="2:11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</row>
    <row r="387" spans="2:11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</row>
    <row r="388" spans="2:11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</row>
    <row r="389" spans="2:11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</row>
    <row r="390" spans="2:11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</row>
    <row r="391" spans="2:11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</row>
    <row r="392" spans="2:11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</row>
    <row r="393" spans="2:11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</row>
    <row r="394" spans="2:11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</row>
    <row r="395" spans="2:11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</row>
    <row r="396" spans="2:11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</row>
    <row r="397" spans="2:11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</row>
    <row r="398" spans="2:11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</row>
    <row r="399" spans="2:11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</row>
    <row r="400" spans="2:11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</row>
    <row r="401" spans="2:11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</row>
    <row r="402" spans="2:11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</row>
    <row r="403" spans="2:11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</row>
    <row r="404" spans="2:11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</row>
    <row r="405" spans="2:11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</row>
    <row r="406" spans="2:11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</row>
    <row r="407" spans="2:11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</row>
    <row r="408" spans="2:11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</row>
    <row r="409" spans="2:11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</row>
    <row r="410" spans="2:11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</row>
    <row r="411" spans="2:11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</row>
    <row r="412" spans="2:11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</row>
    <row r="413" spans="2:11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</row>
    <row r="414" spans="2:11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</row>
    <row r="415" spans="2:11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</row>
    <row r="416" spans="2:11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</row>
    <row r="417" spans="2:11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</row>
    <row r="418" spans="2:11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</row>
    <row r="419" spans="2:11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</row>
    <row r="420" spans="2:11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</row>
    <row r="421" spans="2:11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</row>
    <row r="422" spans="2:11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</row>
    <row r="423" spans="2:11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</row>
    <row r="424" spans="2:11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</row>
    <row r="425" spans="2:11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</row>
    <row r="426" spans="2:11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</row>
    <row r="427" spans="2:11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</row>
    <row r="428" spans="2:11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</row>
    <row r="429" spans="2:11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</row>
    <row r="430" spans="2:11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</row>
    <row r="431" spans="2:11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</row>
    <row r="432" spans="2:11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</row>
    <row r="433" spans="2:11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</row>
    <row r="434" spans="2:11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</row>
    <row r="435" spans="2:11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</row>
    <row r="436" spans="2:11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</row>
    <row r="437" spans="2:11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</row>
    <row r="438" spans="2:11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</row>
    <row r="439" spans="2:11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</row>
    <row r="440" spans="2:11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</row>
    <row r="441" spans="2:11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</row>
    <row r="442" spans="2:11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</row>
    <row r="443" spans="2:11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</row>
    <row r="444" spans="2:11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</row>
    <row r="445" spans="2:11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</row>
    <row r="446" spans="2:11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</row>
    <row r="447" spans="2:11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</row>
    <row r="448" spans="2:11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</row>
    <row r="449" spans="2:11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</row>
    <row r="450" spans="2:11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</row>
    <row r="451" spans="2:11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</row>
    <row r="452" spans="2:11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</row>
    <row r="453" spans="2:11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</row>
    <row r="454" spans="2:11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</row>
    <row r="455" spans="2:11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</row>
    <row r="456" spans="2:11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</row>
    <row r="457" spans="2:11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</row>
    <row r="458" spans="2:11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</row>
    <row r="459" spans="2:11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</row>
    <row r="460" spans="2:11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</row>
    <row r="461" spans="2:11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</row>
    <row r="462" spans="2:11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</row>
    <row r="463" spans="2:11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</row>
    <row r="464" spans="2:11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</row>
    <row r="465" spans="2:11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</row>
    <row r="466" spans="2:11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</row>
    <row r="467" spans="2:11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</row>
    <row r="468" spans="2:11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</row>
    <row r="469" spans="2:11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</row>
    <row r="470" spans="2:11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</row>
    <row r="471" spans="2:11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</row>
    <row r="472" spans="2:11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</row>
    <row r="473" spans="2:11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</row>
    <row r="474" spans="2:11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</row>
    <row r="475" spans="2:11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</row>
    <row r="476" spans="2:11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</row>
    <row r="477" spans="2:11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</row>
    <row r="478" spans="2:11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</row>
    <row r="479" spans="2:11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</row>
    <row r="480" spans="2:11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</row>
    <row r="481" spans="2:11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</row>
    <row r="482" spans="2:11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</row>
    <row r="483" spans="2:11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</row>
    <row r="484" spans="2:11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</row>
    <row r="485" spans="2:11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</row>
    <row r="486" spans="2:11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</row>
    <row r="487" spans="2:11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</row>
    <row r="488" spans="2:11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</row>
    <row r="489" spans="2:11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</row>
    <row r="490" spans="2:11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</row>
    <row r="491" spans="2:11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</row>
    <row r="492" spans="2:11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</row>
    <row r="493" spans="2:11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</row>
    <row r="494" spans="2:11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</row>
    <row r="495" spans="2:11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</row>
    <row r="496" spans="2:11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</row>
    <row r="497" spans="2:11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</row>
    <row r="498" spans="2:11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</row>
    <row r="499" spans="2:11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</row>
    <row r="500" spans="2:11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</row>
    <row r="501" spans="2:11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</row>
    <row r="502" spans="2:11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</row>
    <row r="503" spans="2:11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</row>
    <row r="504" spans="2:11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</row>
    <row r="505" spans="2:11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</row>
    <row r="506" spans="2:11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</row>
    <row r="507" spans="2:11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</row>
    <row r="508" spans="2:11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</row>
    <row r="509" spans="2:11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</row>
    <row r="510" spans="2:11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</row>
    <row r="511" spans="2:11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</row>
    <row r="512" spans="2:11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</row>
    <row r="513" spans="2:11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</row>
    <row r="514" spans="2:11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</row>
    <row r="515" spans="2:11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</row>
    <row r="516" spans="2:11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</row>
    <row r="517" spans="2:11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</row>
    <row r="518" spans="2:11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</row>
    <row r="519" spans="2:11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</row>
    <row r="520" spans="2:11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</row>
    <row r="521" spans="2:11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</row>
    <row r="522" spans="2:11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</row>
    <row r="523" spans="2:11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</row>
    <row r="524" spans="2:11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</row>
    <row r="525" spans="2:11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</row>
    <row r="526" spans="2:11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</row>
    <row r="527" spans="2:11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</row>
    <row r="528" spans="2:11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</row>
    <row r="529" spans="2:11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</row>
    <row r="530" spans="2:11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</row>
    <row r="531" spans="2:11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</row>
    <row r="532" spans="2:11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</row>
    <row r="533" spans="2:11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</row>
    <row r="534" spans="2:11">
      <c r="B534" s="118"/>
      <c r="C534" s="119"/>
      <c r="D534" s="119"/>
      <c r="E534" s="119"/>
      <c r="F534" s="119"/>
      <c r="G534" s="119"/>
      <c r="H534" s="119"/>
      <c r="I534" s="119"/>
      <c r="J534" s="119"/>
      <c r="K534" s="119"/>
    </row>
    <row r="535" spans="2:11">
      <c r="B535" s="118"/>
      <c r="C535" s="119"/>
      <c r="D535" s="119"/>
      <c r="E535" s="119"/>
      <c r="F535" s="119"/>
      <c r="G535" s="119"/>
      <c r="H535" s="119"/>
      <c r="I535" s="119"/>
      <c r="J535" s="119"/>
      <c r="K535" s="119"/>
    </row>
    <row r="536" spans="2:11">
      <c r="B536" s="118"/>
      <c r="C536" s="119"/>
      <c r="D536" s="119"/>
      <c r="E536" s="119"/>
      <c r="F536" s="119"/>
      <c r="G536" s="119"/>
      <c r="H536" s="119"/>
      <c r="I536" s="119"/>
      <c r="J536" s="119"/>
      <c r="K536" s="119"/>
    </row>
    <row r="537" spans="2:11">
      <c r="B537" s="118"/>
      <c r="C537" s="119"/>
      <c r="D537" s="119"/>
      <c r="E537" s="119"/>
      <c r="F537" s="119"/>
      <c r="G537" s="119"/>
      <c r="H537" s="119"/>
      <c r="I537" s="119"/>
      <c r="J537" s="119"/>
      <c r="K537" s="119"/>
    </row>
    <row r="538" spans="2:11">
      <c r="B538" s="118"/>
      <c r="C538" s="119"/>
      <c r="D538" s="119"/>
      <c r="E538" s="119"/>
      <c r="F538" s="119"/>
      <c r="G538" s="119"/>
      <c r="H538" s="119"/>
      <c r="I538" s="119"/>
      <c r="J538" s="119"/>
      <c r="K538" s="119"/>
    </row>
    <row r="539" spans="2:11">
      <c r="B539" s="118"/>
      <c r="C539" s="119"/>
      <c r="D539" s="119"/>
      <c r="E539" s="119"/>
      <c r="F539" s="119"/>
      <c r="G539" s="119"/>
      <c r="H539" s="119"/>
      <c r="I539" s="119"/>
      <c r="J539" s="119"/>
      <c r="K539" s="119"/>
    </row>
    <row r="540" spans="2:11">
      <c r="B540" s="118"/>
      <c r="C540" s="119"/>
      <c r="D540" s="119"/>
      <c r="E540" s="119"/>
      <c r="F540" s="119"/>
      <c r="G540" s="119"/>
      <c r="H540" s="119"/>
      <c r="I540" s="119"/>
      <c r="J540" s="119"/>
      <c r="K540" s="119"/>
    </row>
    <row r="541" spans="2:11">
      <c r="B541" s="118"/>
      <c r="C541" s="119"/>
      <c r="D541" s="119"/>
      <c r="E541" s="119"/>
      <c r="F541" s="119"/>
      <c r="G541" s="119"/>
      <c r="H541" s="119"/>
      <c r="I541" s="119"/>
      <c r="J541" s="119"/>
      <c r="K541" s="119"/>
    </row>
    <row r="542" spans="2:11">
      <c r="B542" s="118"/>
      <c r="C542" s="119"/>
      <c r="D542" s="119"/>
      <c r="E542" s="119"/>
      <c r="F542" s="119"/>
      <c r="G542" s="119"/>
      <c r="H542" s="119"/>
      <c r="I542" s="119"/>
      <c r="J542" s="119"/>
      <c r="K542" s="119"/>
    </row>
    <row r="543" spans="2:11">
      <c r="B543" s="118"/>
      <c r="C543" s="119"/>
      <c r="D543" s="119"/>
      <c r="E543" s="119"/>
      <c r="F543" s="119"/>
      <c r="G543" s="119"/>
      <c r="H543" s="119"/>
      <c r="I543" s="119"/>
      <c r="J543" s="119"/>
      <c r="K543" s="119"/>
    </row>
    <row r="544" spans="2:11">
      <c r="B544" s="118"/>
      <c r="C544" s="119"/>
      <c r="D544" s="119"/>
      <c r="E544" s="119"/>
      <c r="F544" s="119"/>
      <c r="G544" s="119"/>
      <c r="H544" s="119"/>
      <c r="I544" s="119"/>
      <c r="J544" s="119"/>
      <c r="K544" s="119"/>
    </row>
    <row r="545" spans="2:11">
      <c r="B545" s="118"/>
      <c r="C545" s="119"/>
      <c r="D545" s="119"/>
      <c r="E545" s="119"/>
      <c r="F545" s="119"/>
      <c r="G545" s="119"/>
      <c r="H545" s="119"/>
      <c r="I545" s="119"/>
      <c r="J545" s="119"/>
      <c r="K545" s="119"/>
    </row>
    <row r="546" spans="2:11">
      <c r="B546" s="118"/>
      <c r="C546" s="119"/>
      <c r="D546" s="119"/>
      <c r="E546" s="119"/>
      <c r="F546" s="119"/>
      <c r="G546" s="119"/>
      <c r="H546" s="119"/>
      <c r="I546" s="119"/>
      <c r="J546" s="119"/>
      <c r="K546" s="119"/>
    </row>
    <row r="547" spans="2:11">
      <c r="B547" s="118"/>
      <c r="C547" s="119"/>
      <c r="D547" s="119"/>
      <c r="E547" s="119"/>
      <c r="F547" s="119"/>
      <c r="G547" s="119"/>
      <c r="H547" s="119"/>
      <c r="I547" s="119"/>
      <c r="J547" s="119"/>
      <c r="K547" s="119"/>
    </row>
    <row r="548" spans="2:11">
      <c r="B548" s="118"/>
      <c r="C548" s="119"/>
      <c r="D548" s="119"/>
      <c r="E548" s="119"/>
      <c r="F548" s="119"/>
      <c r="G548" s="119"/>
      <c r="H548" s="119"/>
      <c r="I548" s="119"/>
      <c r="J548" s="119"/>
      <c r="K548" s="119"/>
    </row>
    <row r="549" spans="2:11">
      <c r="B549" s="118"/>
      <c r="C549" s="119"/>
      <c r="D549" s="119"/>
      <c r="E549" s="119"/>
      <c r="F549" s="119"/>
      <c r="G549" s="119"/>
      <c r="H549" s="119"/>
      <c r="I549" s="119"/>
      <c r="J549" s="119"/>
      <c r="K549" s="119"/>
    </row>
    <row r="550" spans="2:11">
      <c r="B550" s="118"/>
      <c r="C550" s="119"/>
      <c r="D550" s="119"/>
      <c r="E550" s="119"/>
      <c r="F550" s="119"/>
      <c r="G550" s="119"/>
      <c r="H550" s="119"/>
      <c r="I550" s="119"/>
      <c r="J550" s="119"/>
      <c r="K550" s="119"/>
    </row>
    <row r="551" spans="2:11">
      <c r="B551" s="118"/>
      <c r="C551" s="119"/>
      <c r="D551" s="119"/>
      <c r="E551" s="119"/>
      <c r="F551" s="119"/>
      <c r="G551" s="119"/>
      <c r="H551" s="119"/>
      <c r="I551" s="119"/>
      <c r="J551" s="119"/>
      <c r="K551" s="119"/>
    </row>
    <row r="552" spans="2:11">
      <c r="B552" s="118"/>
      <c r="C552" s="119"/>
      <c r="D552" s="119"/>
      <c r="E552" s="119"/>
      <c r="F552" s="119"/>
      <c r="G552" s="119"/>
      <c r="H552" s="119"/>
      <c r="I552" s="119"/>
      <c r="J552" s="119"/>
      <c r="K552" s="119"/>
    </row>
    <row r="553" spans="2:11">
      <c r="B553" s="118"/>
      <c r="C553" s="119"/>
      <c r="D553" s="119"/>
      <c r="E553" s="119"/>
      <c r="F553" s="119"/>
      <c r="G553" s="119"/>
      <c r="H553" s="119"/>
      <c r="I553" s="119"/>
      <c r="J553" s="119"/>
      <c r="K553" s="119"/>
    </row>
    <row r="554" spans="2:11">
      <c r="B554" s="118"/>
      <c r="C554" s="119"/>
      <c r="D554" s="119"/>
      <c r="E554" s="119"/>
      <c r="F554" s="119"/>
      <c r="G554" s="119"/>
      <c r="H554" s="119"/>
      <c r="I554" s="119"/>
      <c r="J554" s="119"/>
      <c r="K554" s="119"/>
    </row>
    <row r="555" spans="2:11">
      <c r="B555" s="118"/>
      <c r="C555" s="119"/>
      <c r="D555" s="119"/>
      <c r="E555" s="119"/>
      <c r="F555" s="119"/>
      <c r="G555" s="119"/>
      <c r="H555" s="119"/>
      <c r="I555" s="119"/>
      <c r="J555" s="119"/>
      <c r="K555" s="119"/>
    </row>
    <row r="556" spans="2:11">
      <c r="B556" s="118"/>
      <c r="C556" s="119"/>
      <c r="D556" s="119"/>
      <c r="E556" s="119"/>
      <c r="F556" s="119"/>
      <c r="G556" s="119"/>
      <c r="H556" s="119"/>
      <c r="I556" s="119"/>
      <c r="J556" s="119"/>
      <c r="K556" s="119"/>
    </row>
    <row r="557" spans="2:11">
      <c r="B557" s="118"/>
      <c r="C557" s="119"/>
      <c r="D557" s="119"/>
      <c r="E557" s="119"/>
      <c r="F557" s="119"/>
      <c r="G557" s="119"/>
      <c r="H557" s="119"/>
      <c r="I557" s="119"/>
      <c r="J557" s="119"/>
      <c r="K557" s="119"/>
    </row>
    <row r="558" spans="2:11">
      <c r="B558" s="118"/>
      <c r="C558" s="119"/>
      <c r="D558" s="119"/>
      <c r="E558" s="119"/>
      <c r="F558" s="119"/>
      <c r="G558" s="119"/>
      <c r="H558" s="119"/>
      <c r="I558" s="119"/>
      <c r="J558" s="119"/>
      <c r="K558" s="119"/>
    </row>
    <row r="559" spans="2:11">
      <c r="B559" s="118"/>
      <c r="C559" s="119"/>
      <c r="D559" s="119"/>
      <c r="E559" s="119"/>
      <c r="F559" s="119"/>
      <c r="G559" s="119"/>
      <c r="H559" s="119"/>
      <c r="I559" s="119"/>
      <c r="J559" s="119"/>
      <c r="K559" s="119"/>
    </row>
    <row r="560" spans="2:11">
      <c r="B560" s="118"/>
      <c r="C560" s="119"/>
      <c r="D560" s="119"/>
      <c r="E560" s="119"/>
      <c r="F560" s="119"/>
      <c r="G560" s="119"/>
      <c r="H560" s="119"/>
      <c r="I560" s="119"/>
      <c r="J560" s="119"/>
      <c r="K560" s="119"/>
    </row>
    <row r="561" spans="2:11">
      <c r="B561" s="118"/>
      <c r="C561" s="119"/>
      <c r="D561" s="119"/>
      <c r="E561" s="119"/>
      <c r="F561" s="119"/>
      <c r="G561" s="119"/>
      <c r="H561" s="119"/>
      <c r="I561" s="119"/>
      <c r="J561" s="119"/>
      <c r="K561" s="119"/>
    </row>
    <row r="562" spans="2:11">
      <c r="B562" s="118"/>
      <c r="C562" s="119"/>
      <c r="D562" s="119"/>
      <c r="E562" s="119"/>
      <c r="F562" s="119"/>
      <c r="G562" s="119"/>
      <c r="H562" s="119"/>
      <c r="I562" s="119"/>
      <c r="J562" s="119"/>
      <c r="K562" s="119"/>
    </row>
    <row r="563" spans="2:11">
      <c r="B563" s="118"/>
      <c r="C563" s="119"/>
      <c r="D563" s="119"/>
      <c r="E563" s="119"/>
      <c r="F563" s="119"/>
      <c r="G563" s="119"/>
      <c r="H563" s="119"/>
      <c r="I563" s="119"/>
      <c r="J563" s="119"/>
      <c r="K563" s="119"/>
    </row>
    <row r="564" spans="2:11">
      <c r="B564" s="118"/>
      <c r="C564" s="119"/>
      <c r="D564" s="119"/>
      <c r="E564" s="119"/>
      <c r="F564" s="119"/>
      <c r="G564" s="119"/>
      <c r="H564" s="119"/>
      <c r="I564" s="119"/>
      <c r="J564" s="119"/>
      <c r="K564" s="119"/>
    </row>
    <row r="565" spans="2:11">
      <c r="B565" s="118"/>
      <c r="C565" s="118"/>
      <c r="D565" s="118"/>
      <c r="E565" s="119"/>
      <c r="F565" s="119"/>
      <c r="G565" s="119"/>
      <c r="H565" s="119"/>
      <c r="I565" s="119"/>
      <c r="J565" s="119"/>
      <c r="K565" s="119"/>
    </row>
    <row r="566" spans="2:11">
      <c r="B566" s="118"/>
      <c r="C566" s="118"/>
      <c r="D566" s="118"/>
      <c r="E566" s="119"/>
      <c r="F566" s="119"/>
      <c r="G566" s="119"/>
      <c r="H566" s="119"/>
      <c r="I566" s="119"/>
      <c r="J566" s="119"/>
      <c r="K566" s="119"/>
    </row>
    <row r="567" spans="2:11">
      <c r="B567" s="118"/>
      <c r="C567" s="118"/>
      <c r="D567" s="118"/>
      <c r="E567" s="119"/>
      <c r="F567" s="119"/>
      <c r="G567" s="119"/>
      <c r="H567" s="119"/>
      <c r="I567" s="119"/>
      <c r="J567" s="119"/>
      <c r="K567" s="119"/>
    </row>
    <row r="568" spans="2:11">
      <c r="B568" s="118"/>
      <c r="C568" s="118"/>
      <c r="D568" s="118"/>
      <c r="E568" s="119"/>
      <c r="F568" s="119"/>
      <c r="G568" s="119"/>
      <c r="H568" s="119"/>
      <c r="I568" s="119"/>
      <c r="J568" s="119"/>
      <c r="K568" s="119"/>
    </row>
    <row r="569" spans="2:11">
      <c r="B569" s="118"/>
      <c r="C569" s="118"/>
      <c r="D569" s="118"/>
      <c r="E569" s="119"/>
      <c r="F569" s="119"/>
      <c r="G569" s="119"/>
      <c r="H569" s="119"/>
      <c r="I569" s="119"/>
      <c r="J569" s="119"/>
      <c r="K569" s="119"/>
    </row>
    <row r="570" spans="2:11">
      <c r="B570" s="118"/>
      <c r="C570" s="118"/>
      <c r="D570" s="118"/>
      <c r="E570" s="119"/>
      <c r="F570" s="119"/>
      <c r="G570" s="119"/>
      <c r="H570" s="119"/>
      <c r="I570" s="119"/>
      <c r="J570" s="119"/>
      <c r="K570" s="119"/>
    </row>
    <row r="571" spans="2:11">
      <c r="B571" s="118"/>
      <c r="C571" s="118"/>
      <c r="D571" s="118"/>
      <c r="E571" s="119"/>
      <c r="F571" s="119"/>
      <c r="G571" s="119"/>
      <c r="H571" s="119"/>
      <c r="I571" s="119"/>
      <c r="J571" s="119"/>
      <c r="K571" s="119"/>
    </row>
    <row r="572" spans="2:11">
      <c r="B572" s="118"/>
      <c r="C572" s="118"/>
      <c r="D572" s="118"/>
      <c r="E572" s="119"/>
      <c r="F572" s="119"/>
      <c r="G572" s="119"/>
      <c r="H572" s="119"/>
      <c r="I572" s="119"/>
      <c r="J572" s="119"/>
      <c r="K572" s="119"/>
    </row>
    <row r="573" spans="2:11">
      <c r="B573" s="118"/>
      <c r="C573" s="118"/>
      <c r="D573" s="118"/>
      <c r="E573" s="119"/>
      <c r="F573" s="119"/>
      <c r="G573" s="119"/>
      <c r="H573" s="119"/>
      <c r="I573" s="119"/>
      <c r="J573" s="119"/>
      <c r="K573" s="119"/>
    </row>
    <row r="574" spans="2:11">
      <c r="B574" s="118"/>
      <c r="C574" s="118"/>
      <c r="D574" s="118"/>
      <c r="E574" s="119"/>
      <c r="F574" s="119"/>
      <c r="G574" s="119"/>
      <c r="H574" s="119"/>
      <c r="I574" s="119"/>
      <c r="J574" s="119"/>
      <c r="K574" s="119"/>
    </row>
    <row r="575" spans="2:11">
      <c r="B575" s="118"/>
      <c r="C575" s="118"/>
      <c r="D575" s="118"/>
      <c r="E575" s="119"/>
      <c r="F575" s="119"/>
      <c r="G575" s="119"/>
      <c r="H575" s="119"/>
      <c r="I575" s="119"/>
      <c r="J575" s="119"/>
      <c r="K575" s="119"/>
    </row>
    <row r="576" spans="2:11">
      <c r="B576" s="118"/>
      <c r="C576" s="118"/>
      <c r="D576" s="118"/>
      <c r="E576" s="119"/>
      <c r="F576" s="119"/>
      <c r="G576" s="119"/>
      <c r="H576" s="119"/>
      <c r="I576" s="119"/>
      <c r="J576" s="119"/>
      <c r="K576" s="119"/>
    </row>
    <row r="577" spans="2:11">
      <c r="B577" s="118"/>
      <c r="C577" s="118"/>
      <c r="D577" s="118"/>
      <c r="E577" s="119"/>
      <c r="F577" s="119"/>
      <c r="G577" s="119"/>
      <c r="H577" s="119"/>
      <c r="I577" s="119"/>
      <c r="J577" s="119"/>
      <c r="K577" s="119"/>
    </row>
    <row r="578" spans="2:11">
      <c r="B578" s="118"/>
      <c r="C578" s="118"/>
      <c r="D578" s="118"/>
      <c r="E578" s="119"/>
      <c r="F578" s="119"/>
      <c r="G578" s="119"/>
      <c r="H578" s="119"/>
      <c r="I578" s="119"/>
      <c r="J578" s="119"/>
      <c r="K578" s="119"/>
    </row>
    <row r="579" spans="2:11">
      <c r="B579" s="118"/>
      <c r="C579" s="118"/>
      <c r="D579" s="118"/>
      <c r="E579" s="119"/>
      <c r="F579" s="119"/>
      <c r="G579" s="119"/>
      <c r="H579" s="119"/>
      <c r="I579" s="119"/>
      <c r="J579" s="119"/>
      <c r="K579" s="119"/>
    </row>
    <row r="580" spans="2:11">
      <c r="B580" s="118"/>
      <c r="C580" s="118"/>
      <c r="D580" s="118"/>
      <c r="E580" s="119"/>
      <c r="F580" s="119"/>
      <c r="G580" s="119"/>
      <c r="H580" s="119"/>
      <c r="I580" s="119"/>
      <c r="J580" s="119"/>
      <c r="K580" s="119"/>
    </row>
    <row r="581" spans="2:11">
      <c r="B581" s="118"/>
      <c r="C581" s="118"/>
      <c r="D581" s="118"/>
      <c r="E581" s="119"/>
      <c r="F581" s="119"/>
      <c r="G581" s="119"/>
      <c r="H581" s="119"/>
      <c r="I581" s="119"/>
      <c r="J581" s="119"/>
      <c r="K581" s="119"/>
    </row>
    <row r="582" spans="2:11">
      <c r="B582" s="118"/>
      <c r="C582" s="118"/>
      <c r="D582" s="118"/>
      <c r="E582" s="119"/>
      <c r="F582" s="119"/>
      <c r="G582" s="119"/>
      <c r="H582" s="119"/>
      <c r="I582" s="119"/>
      <c r="J582" s="119"/>
      <c r="K582" s="119"/>
    </row>
    <row r="583" spans="2:11">
      <c r="B583" s="118"/>
      <c r="C583" s="118"/>
      <c r="D583" s="118"/>
      <c r="E583" s="119"/>
      <c r="F583" s="119"/>
      <c r="G583" s="119"/>
      <c r="H583" s="119"/>
      <c r="I583" s="119"/>
      <c r="J583" s="119"/>
      <c r="K583" s="119"/>
    </row>
    <row r="584" spans="2:11">
      <c r="B584" s="118"/>
      <c r="C584" s="118"/>
      <c r="D584" s="118"/>
      <c r="E584" s="119"/>
      <c r="F584" s="119"/>
      <c r="G584" s="119"/>
      <c r="H584" s="119"/>
      <c r="I584" s="119"/>
      <c r="J584" s="119"/>
      <c r="K584" s="119"/>
    </row>
    <row r="585" spans="2:11">
      <c r="B585" s="118"/>
      <c r="C585" s="118"/>
      <c r="D585" s="118"/>
      <c r="E585" s="119"/>
      <c r="F585" s="119"/>
      <c r="G585" s="119"/>
      <c r="H585" s="119"/>
      <c r="I585" s="119"/>
      <c r="J585" s="119"/>
      <c r="K585" s="119"/>
    </row>
    <row r="586" spans="2:11">
      <c r="B586" s="118"/>
      <c r="C586" s="118"/>
      <c r="D586" s="118"/>
      <c r="E586" s="119"/>
      <c r="F586" s="119"/>
      <c r="G586" s="119"/>
      <c r="H586" s="119"/>
      <c r="I586" s="119"/>
      <c r="J586" s="119"/>
      <c r="K586" s="119"/>
    </row>
    <row r="587" spans="2:11">
      <c r="B587" s="118"/>
      <c r="C587" s="118"/>
      <c r="D587" s="118"/>
      <c r="E587" s="119"/>
      <c r="F587" s="119"/>
      <c r="G587" s="119"/>
      <c r="H587" s="119"/>
      <c r="I587" s="119"/>
      <c r="J587" s="119"/>
      <c r="K587" s="119"/>
    </row>
    <row r="588" spans="2:11">
      <c r="B588" s="118"/>
      <c r="C588" s="118"/>
      <c r="D588" s="118"/>
      <c r="E588" s="119"/>
      <c r="F588" s="119"/>
      <c r="G588" s="119"/>
      <c r="H588" s="119"/>
      <c r="I588" s="119"/>
      <c r="J588" s="119"/>
      <c r="K588" s="119"/>
    </row>
    <row r="589" spans="2:11">
      <c r="B589" s="118"/>
      <c r="C589" s="118"/>
      <c r="D589" s="118"/>
      <c r="E589" s="119"/>
      <c r="F589" s="119"/>
      <c r="G589" s="119"/>
      <c r="H589" s="119"/>
      <c r="I589" s="119"/>
      <c r="J589" s="119"/>
      <c r="K589" s="119"/>
    </row>
    <row r="590" spans="2:11">
      <c r="B590" s="118"/>
      <c r="C590" s="118"/>
      <c r="D590" s="118"/>
      <c r="E590" s="119"/>
      <c r="F590" s="119"/>
      <c r="G590" s="119"/>
      <c r="H590" s="119"/>
      <c r="I590" s="119"/>
      <c r="J590" s="119"/>
      <c r="K590" s="119"/>
    </row>
    <row r="591" spans="2:11">
      <c r="B591" s="118"/>
      <c r="C591" s="118"/>
      <c r="D591" s="118"/>
      <c r="E591" s="119"/>
      <c r="F591" s="119"/>
      <c r="G591" s="119"/>
      <c r="H591" s="119"/>
      <c r="I591" s="119"/>
      <c r="J591" s="119"/>
      <c r="K591" s="119"/>
    </row>
    <row r="592" spans="2:11">
      <c r="B592" s="118"/>
      <c r="C592" s="118"/>
      <c r="D592" s="118"/>
      <c r="E592" s="119"/>
      <c r="F592" s="119"/>
      <c r="G592" s="119"/>
      <c r="H592" s="119"/>
      <c r="I592" s="119"/>
      <c r="J592" s="119"/>
      <c r="K592" s="119"/>
    </row>
    <row r="593" spans="2:11">
      <c r="B593" s="118"/>
      <c r="C593" s="118"/>
      <c r="D593" s="118"/>
      <c r="E593" s="119"/>
      <c r="F593" s="119"/>
      <c r="G593" s="119"/>
      <c r="H593" s="119"/>
      <c r="I593" s="119"/>
      <c r="J593" s="119"/>
      <c r="K593" s="119"/>
    </row>
    <row r="594" spans="2:11">
      <c r="B594" s="118"/>
      <c r="C594" s="118"/>
      <c r="D594" s="118"/>
      <c r="E594" s="119"/>
      <c r="F594" s="119"/>
      <c r="G594" s="119"/>
      <c r="H594" s="119"/>
      <c r="I594" s="119"/>
      <c r="J594" s="119"/>
      <c r="K594" s="119"/>
    </row>
    <row r="595" spans="2:11">
      <c r="B595" s="118"/>
      <c r="C595" s="118"/>
      <c r="D595" s="118"/>
      <c r="E595" s="119"/>
      <c r="F595" s="119"/>
      <c r="G595" s="119"/>
      <c r="H595" s="119"/>
      <c r="I595" s="119"/>
      <c r="J595" s="119"/>
      <c r="K595" s="119"/>
    </row>
    <row r="596" spans="2:11">
      <c r="B596" s="118"/>
      <c r="C596" s="118"/>
      <c r="D596" s="118"/>
      <c r="E596" s="119"/>
      <c r="F596" s="119"/>
      <c r="G596" s="119"/>
      <c r="H596" s="119"/>
      <c r="I596" s="119"/>
      <c r="J596" s="119"/>
      <c r="K596" s="119"/>
    </row>
    <row r="597" spans="2:11">
      <c r="B597" s="118"/>
      <c r="C597" s="118"/>
      <c r="D597" s="118"/>
      <c r="E597" s="119"/>
      <c r="F597" s="119"/>
      <c r="G597" s="119"/>
      <c r="H597" s="119"/>
      <c r="I597" s="119"/>
      <c r="J597" s="119"/>
      <c r="K597" s="119"/>
    </row>
    <row r="598" spans="2:11">
      <c r="B598" s="118"/>
      <c r="C598" s="118"/>
      <c r="D598" s="118"/>
      <c r="E598" s="119"/>
      <c r="F598" s="119"/>
      <c r="G598" s="119"/>
      <c r="H598" s="119"/>
      <c r="I598" s="119"/>
      <c r="J598" s="119"/>
      <c r="K598" s="119"/>
    </row>
    <row r="599" spans="2:11">
      <c r="B599" s="118"/>
      <c r="C599" s="118"/>
      <c r="D599" s="118"/>
      <c r="E599" s="119"/>
      <c r="F599" s="119"/>
      <c r="G599" s="119"/>
      <c r="H599" s="119"/>
      <c r="I599" s="119"/>
      <c r="J599" s="119"/>
      <c r="K599" s="119"/>
    </row>
    <row r="600" spans="2:11">
      <c r="B600" s="118"/>
      <c r="C600" s="118"/>
      <c r="D600" s="118"/>
      <c r="E600" s="119"/>
      <c r="F600" s="119"/>
      <c r="G600" s="119"/>
      <c r="H600" s="119"/>
      <c r="I600" s="119"/>
      <c r="J600" s="119"/>
      <c r="K600" s="119"/>
    </row>
    <row r="601" spans="2:11">
      <c r="B601" s="118"/>
      <c r="C601" s="118"/>
      <c r="D601" s="118"/>
      <c r="E601" s="119"/>
      <c r="F601" s="119"/>
      <c r="G601" s="119"/>
      <c r="H601" s="119"/>
      <c r="I601" s="119"/>
      <c r="J601" s="119"/>
      <c r="K601" s="119"/>
    </row>
    <row r="602" spans="2:11">
      <c r="B602" s="118"/>
      <c r="C602" s="118"/>
      <c r="D602" s="118"/>
      <c r="E602" s="119"/>
      <c r="F602" s="119"/>
      <c r="G602" s="119"/>
      <c r="H602" s="119"/>
      <c r="I602" s="119"/>
      <c r="J602" s="119"/>
      <c r="K602" s="119"/>
    </row>
    <row r="603" spans="2:11">
      <c r="B603" s="118"/>
      <c r="C603" s="118"/>
      <c r="D603" s="118"/>
      <c r="E603" s="119"/>
      <c r="F603" s="119"/>
      <c r="G603" s="119"/>
      <c r="H603" s="119"/>
      <c r="I603" s="119"/>
      <c r="J603" s="119"/>
      <c r="K603" s="119"/>
    </row>
    <row r="604" spans="2:11">
      <c r="B604" s="118"/>
      <c r="C604" s="118"/>
      <c r="D604" s="118"/>
      <c r="E604" s="119"/>
      <c r="F604" s="119"/>
      <c r="G604" s="119"/>
      <c r="H604" s="119"/>
      <c r="I604" s="119"/>
      <c r="J604" s="119"/>
      <c r="K604" s="119"/>
    </row>
    <row r="605" spans="2:11">
      <c r="B605" s="118"/>
      <c r="C605" s="118"/>
      <c r="D605" s="118"/>
      <c r="E605" s="119"/>
      <c r="F605" s="119"/>
      <c r="G605" s="119"/>
      <c r="H605" s="119"/>
      <c r="I605" s="119"/>
      <c r="J605" s="119"/>
      <c r="K605" s="119"/>
    </row>
    <row r="606" spans="2:11">
      <c r="B606" s="118"/>
      <c r="C606" s="118"/>
      <c r="D606" s="118"/>
      <c r="E606" s="119"/>
      <c r="F606" s="119"/>
      <c r="G606" s="119"/>
      <c r="H606" s="119"/>
      <c r="I606" s="119"/>
      <c r="J606" s="119"/>
      <c r="K606" s="119"/>
    </row>
    <row r="607" spans="2:11">
      <c r="B607" s="118"/>
      <c r="C607" s="118"/>
      <c r="D607" s="118"/>
      <c r="E607" s="119"/>
      <c r="F607" s="119"/>
      <c r="G607" s="119"/>
      <c r="H607" s="119"/>
      <c r="I607" s="119"/>
      <c r="J607" s="119"/>
      <c r="K607" s="119"/>
    </row>
    <row r="608" spans="2:11">
      <c r="B608" s="118"/>
      <c r="C608" s="118"/>
      <c r="D608" s="118"/>
      <c r="E608" s="119"/>
      <c r="F608" s="119"/>
      <c r="G608" s="119"/>
      <c r="H608" s="119"/>
      <c r="I608" s="119"/>
      <c r="J608" s="119"/>
      <c r="K608" s="119"/>
    </row>
    <row r="609" spans="2:11">
      <c r="B609" s="118"/>
      <c r="C609" s="118"/>
      <c r="D609" s="118"/>
      <c r="E609" s="119"/>
      <c r="F609" s="119"/>
      <c r="G609" s="119"/>
      <c r="H609" s="119"/>
      <c r="I609" s="119"/>
      <c r="J609" s="119"/>
      <c r="K609" s="119"/>
    </row>
    <row r="610" spans="2:11">
      <c r="B610" s="118"/>
      <c r="C610" s="118"/>
      <c r="D610" s="118"/>
      <c r="E610" s="119"/>
      <c r="F610" s="119"/>
      <c r="G610" s="119"/>
      <c r="H610" s="119"/>
      <c r="I610" s="119"/>
      <c r="J610" s="119"/>
      <c r="K610" s="119"/>
    </row>
    <row r="611" spans="2:11">
      <c r="B611" s="118"/>
      <c r="C611" s="118"/>
      <c r="D611" s="118"/>
      <c r="E611" s="119"/>
      <c r="F611" s="119"/>
      <c r="G611" s="119"/>
      <c r="H611" s="119"/>
      <c r="I611" s="119"/>
      <c r="J611" s="119"/>
      <c r="K611" s="119"/>
    </row>
    <row r="612" spans="2:11">
      <c r="B612" s="118"/>
      <c r="C612" s="118"/>
      <c r="D612" s="118"/>
      <c r="E612" s="119"/>
      <c r="F612" s="119"/>
      <c r="G612" s="119"/>
      <c r="H612" s="119"/>
      <c r="I612" s="119"/>
      <c r="J612" s="119"/>
      <c r="K612" s="119"/>
    </row>
    <row r="613" spans="2:11">
      <c r="B613" s="118"/>
      <c r="C613" s="118"/>
      <c r="D613" s="118"/>
      <c r="E613" s="119"/>
      <c r="F613" s="119"/>
      <c r="G613" s="119"/>
      <c r="H613" s="119"/>
      <c r="I613" s="119"/>
      <c r="J613" s="119"/>
      <c r="K613" s="119"/>
    </row>
    <row r="614" spans="2:11">
      <c r="B614" s="118"/>
      <c r="C614" s="118"/>
      <c r="D614" s="118"/>
      <c r="E614" s="119"/>
      <c r="F614" s="119"/>
      <c r="G614" s="119"/>
      <c r="H614" s="119"/>
      <c r="I614" s="119"/>
      <c r="J614" s="119"/>
      <c r="K614" s="119"/>
    </row>
    <row r="615" spans="2:11">
      <c r="B615" s="118"/>
      <c r="C615" s="118"/>
      <c r="D615" s="118"/>
      <c r="E615" s="119"/>
      <c r="F615" s="119"/>
      <c r="G615" s="119"/>
      <c r="H615" s="119"/>
      <c r="I615" s="119"/>
      <c r="J615" s="119"/>
      <c r="K615" s="119"/>
    </row>
    <row r="616" spans="2:11">
      <c r="B616" s="118"/>
      <c r="C616" s="118"/>
      <c r="D616" s="118"/>
      <c r="E616" s="119"/>
      <c r="F616" s="119"/>
      <c r="G616" s="119"/>
      <c r="H616" s="119"/>
      <c r="I616" s="119"/>
      <c r="J616" s="119"/>
      <c r="K616" s="119"/>
    </row>
    <row r="617" spans="2:11">
      <c r="B617" s="118"/>
      <c r="C617" s="118"/>
      <c r="D617" s="118"/>
      <c r="E617" s="119"/>
      <c r="F617" s="119"/>
      <c r="G617" s="119"/>
      <c r="H617" s="119"/>
      <c r="I617" s="119"/>
      <c r="J617" s="119"/>
      <c r="K617" s="119"/>
    </row>
    <row r="618" spans="2:11">
      <c r="B618" s="118"/>
      <c r="C618" s="118"/>
      <c r="D618" s="118"/>
      <c r="E618" s="119"/>
      <c r="F618" s="119"/>
      <c r="G618" s="119"/>
      <c r="H618" s="119"/>
      <c r="I618" s="119"/>
      <c r="J618" s="119"/>
      <c r="K618" s="119"/>
    </row>
    <row r="619" spans="2:11">
      <c r="B619" s="118"/>
      <c r="C619" s="118"/>
      <c r="D619" s="118"/>
      <c r="E619" s="119"/>
      <c r="F619" s="119"/>
      <c r="G619" s="119"/>
      <c r="H619" s="119"/>
      <c r="I619" s="119"/>
      <c r="J619" s="119"/>
      <c r="K619" s="119"/>
    </row>
    <row r="620" spans="2:11">
      <c r="B620" s="118"/>
      <c r="C620" s="118"/>
      <c r="D620" s="118"/>
      <c r="E620" s="119"/>
      <c r="F620" s="119"/>
      <c r="G620" s="119"/>
      <c r="H620" s="119"/>
      <c r="I620" s="119"/>
      <c r="J620" s="119"/>
      <c r="K620" s="119"/>
    </row>
    <row r="621" spans="2:11">
      <c r="B621" s="118"/>
      <c r="C621" s="118"/>
      <c r="D621" s="118"/>
      <c r="E621" s="119"/>
      <c r="F621" s="119"/>
      <c r="G621" s="119"/>
      <c r="H621" s="119"/>
      <c r="I621" s="119"/>
      <c r="J621" s="119"/>
      <c r="K621" s="119"/>
    </row>
    <row r="622" spans="2:11">
      <c r="B622" s="118"/>
      <c r="C622" s="118"/>
      <c r="D622" s="118"/>
      <c r="E622" s="119"/>
      <c r="F622" s="119"/>
      <c r="G622" s="119"/>
      <c r="H622" s="119"/>
      <c r="I622" s="119"/>
      <c r="J622" s="119"/>
      <c r="K622" s="119"/>
    </row>
    <row r="623" spans="2:11">
      <c r="B623" s="118"/>
      <c r="C623" s="118"/>
      <c r="D623" s="118"/>
      <c r="E623" s="119"/>
      <c r="F623" s="119"/>
      <c r="G623" s="119"/>
      <c r="H623" s="119"/>
      <c r="I623" s="119"/>
      <c r="J623" s="119"/>
      <c r="K623" s="119"/>
    </row>
    <row r="624" spans="2:11">
      <c r="B624" s="118"/>
      <c r="C624" s="118"/>
      <c r="D624" s="118"/>
      <c r="E624" s="119"/>
      <c r="F624" s="119"/>
      <c r="G624" s="119"/>
      <c r="H624" s="119"/>
      <c r="I624" s="119"/>
      <c r="J624" s="119"/>
      <c r="K624" s="119"/>
    </row>
    <row r="625" spans="2:11">
      <c r="B625" s="118"/>
      <c r="C625" s="118"/>
      <c r="D625" s="118"/>
      <c r="E625" s="119"/>
      <c r="F625" s="119"/>
      <c r="G625" s="119"/>
      <c r="H625" s="119"/>
      <c r="I625" s="119"/>
      <c r="J625" s="119"/>
      <c r="K625" s="119"/>
    </row>
    <row r="626" spans="2:11">
      <c r="B626" s="118"/>
      <c r="C626" s="118"/>
      <c r="D626" s="118"/>
      <c r="E626" s="119"/>
      <c r="F626" s="119"/>
      <c r="G626" s="119"/>
      <c r="H626" s="119"/>
      <c r="I626" s="119"/>
      <c r="J626" s="119"/>
      <c r="K626" s="119"/>
    </row>
    <row r="627" spans="2:11">
      <c r="B627" s="118"/>
      <c r="C627" s="118"/>
      <c r="D627" s="118"/>
      <c r="E627" s="119"/>
      <c r="F627" s="119"/>
      <c r="G627" s="119"/>
      <c r="H627" s="119"/>
      <c r="I627" s="119"/>
      <c r="J627" s="119"/>
      <c r="K627" s="119"/>
    </row>
    <row r="628" spans="2:11">
      <c r="B628" s="118"/>
      <c r="C628" s="118"/>
      <c r="D628" s="118"/>
      <c r="E628" s="119"/>
      <c r="F628" s="119"/>
      <c r="G628" s="119"/>
      <c r="H628" s="119"/>
      <c r="I628" s="119"/>
      <c r="J628" s="119"/>
      <c r="K628" s="119"/>
    </row>
    <row r="629" spans="2:11">
      <c r="B629" s="118"/>
      <c r="C629" s="118"/>
      <c r="D629" s="118"/>
      <c r="E629" s="119"/>
      <c r="F629" s="119"/>
      <c r="G629" s="119"/>
      <c r="H629" s="119"/>
      <c r="I629" s="119"/>
      <c r="J629" s="119"/>
      <c r="K629" s="119"/>
    </row>
    <row r="630" spans="2:11">
      <c r="B630" s="118"/>
      <c r="C630" s="118"/>
      <c r="D630" s="118"/>
      <c r="E630" s="119"/>
      <c r="F630" s="119"/>
      <c r="G630" s="119"/>
      <c r="H630" s="119"/>
      <c r="I630" s="119"/>
      <c r="J630" s="119"/>
      <c r="K630" s="119"/>
    </row>
    <row r="631" spans="2:11">
      <c r="B631" s="118"/>
      <c r="C631" s="118"/>
      <c r="D631" s="118"/>
      <c r="E631" s="119"/>
      <c r="F631" s="119"/>
      <c r="G631" s="119"/>
      <c r="H631" s="119"/>
      <c r="I631" s="119"/>
      <c r="J631" s="119"/>
      <c r="K631" s="119"/>
    </row>
    <row r="632" spans="2:11">
      <c r="B632" s="118"/>
      <c r="C632" s="118"/>
      <c r="D632" s="118"/>
      <c r="E632" s="119"/>
      <c r="F632" s="119"/>
      <c r="G632" s="119"/>
      <c r="H632" s="119"/>
      <c r="I632" s="119"/>
      <c r="J632" s="119"/>
      <c r="K632" s="119"/>
    </row>
    <row r="633" spans="2:11">
      <c r="B633" s="118"/>
      <c r="C633" s="118"/>
      <c r="D633" s="118"/>
      <c r="E633" s="119"/>
      <c r="F633" s="119"/>
      <c r="G633" s="119"/>
      <c r="H633" s="119"/>
      <c r="I633" s="119"/>
      <c r="J633" s="119"/>
      <c r="K633" s="119"/>
    </row>
    <row r="634" spans="2:11">
      <c r="B634" s="118"/>
      <c r="C634" s="118"/>
      <c r="D634" s="118"/>
      <c r="E634" s="119"/>
      <c r="F634" s="119"/>
      <c r="G634" s="119"/>
      <c r="H634" s="119"/>
      <c r="I634" s="119"/>
      <c r="J634" s="119"/>
      <c r="K634" s="119"/>
    </row>
    <row r="635" spans="2:11">
      <c r="B635" s="118"/>
      <c r="C635" s="118"/>
      <c r="D635" s="118"/>
      <c r="E635" s="119"/>
      <c r="F635" s="119"/>
      <c r="G635" s="119"/>
      <c r="H635" s="119"/>
      <c r="I635" s="119"/>
      <c r="J635" s="119"/>
      <c r="K635" s="119"/>
    </row>
    <row r="636" spans="2:11">
      <c r="B636" s="118"/>
      <c r="C636" s="118"/>
      <c r="D636" s="118"/>
      <c r="E636" s="119"/>
      <c r="F636" s="119"/>
      <c r="G636" s="119"/>
      <c r="H636" s="119"/>
      <c r="I636" s="119"/>
      <c r="J636" s="119"/>
      <c r="K636" s="119"/>
    </row>
    <row r="637" spans="2:11">
      <c r="B637" s="118"/>
      <c r="C637" s="118"/>
      <c r="D637" s="118"/>
      <c r="E637" s="119"/>
      <c r="F637" s="119"/>
      <c r="G637" s="119"/>
      <c r="H637" s="119"/>
      <c r="I637" s="119"/>
      <c r="J637" s="119"/>
      <c r="K637" s="119"/>
    </row>
    <row r="638" spans="2:11">
      <c r="B638" s="118"/>
      <c r="C638" s="118"/>
      <c r="D638" s="118"/>
      <c r="E638" s="119"/>
      <c r="F638" s="119"/>
      <c r="G638" s="119"/>
      <c r="H638" s="119"/>
      <c r="I638" s="119"/>
      <c r="J638" s="119"/>
      <c r="K638" s="119"/>
    </row>
    <row r="639" spans="2:11">
      <c r="B639" s="118"/>
      <c r="C639" s="118"/>
      <c r="D639" s="118"/>
      <c r="E639" s="119"/>
      <c r="F639" s="119"/>
      <c r="G639" s="119"/>
      <c r="H639" s="119"/>
      <c r="I639" s="119"/>
      <c r="J639" s="119"/>
      <c r="K639" s="119"/>
    </row>
    <row r="640" spans="2:11">
      <c r="B640" s="118"/>
      <c r="C640" s="118"/>
      <c r="D640" s="118"/>
      <c r="E640" s="119"/>
      <c r="F640" s="119"/>
      <c r="G640" s="119"/>
      <c r="H640" s="119"/>
      <c r="I640" s="119"/>
      <c r="J640" s="119"/>
      <c r="K640" s="119"/>
    </row>
    <row r="641" spans="2:11">
      <c r="B641" s="118"/>
      <c r="C641" s="118"/>
      <c r="D641" s="118"/>
      <c r="E641" s="119"/>
      <c r="F641" s="119"/>
      <c r="G641" s="119"/>
      <c r="H641" s="119"/>
      <c r="I641" s="119"/>
      <c r="J641" s="119"/>
      <c r="K641" s="119"/>
    </row>
    <row r="642" spans="2:11">
      <c r="B642" s="118"/>
      <c r="C642" s="118"/>
      <c r="D642" s="118"/>
      <c r="E642" s="119"/>
      <c r="F642" s="119"/>
      <c r="G642" s="119"/>
      <c r="H642" s="119"/>
      <c r="I642" s="119"/>
      <c r="J642" s="119"/>
      <c r="K642" s="119"/>
    </row>
    <row r="643" spans="2:11">
      <c r="B643" s="118"/>
      <c r="C643" s="118"/>
      <c r="D643" s="118"/>
      <c r="E643" s="119"/>
      <c r="F643" s="119"/>
      <c r="G643" s="119"/>
      <c r="H643" s="119"/>
      <c r="I643" s="119"/>
      <c r="J643" s="119"/>
      <c r="K643" s="119"/>
    </row>
    <row r="644" spans="2:11">
      <c r="B644" s="118"/>
      <c r="C644" s="118"/>
      <c r="D644" s="118"/>
      <c r="E644" s="119"/>
      <c r="F644" s="119"/>
      <c r="G644" s="119"/>
      <c r="H644" s="119"/>
      <c r="I644" s="119"/>
      <c r="J644" s="119"/>
      <c r="K644" s="119"/>
    </row>
    <row r="645" spans="2:11">
      <c r="B645" s="118"/>
      <c r="C645" s="118"/>
      <c r="D645" s="118"/>
      <c r="E645" s="119"/>
      <c r="F645" s="119"/>
      <c r="G645" s="119"/>
      <c r="H645" s="119"/>
      <c r="I645" s="119"/>
      <c r="J645" s="119"/>
      <c r="K645" s="119"/>
    </row>
    <row r="646" spans="2:11">
      <c r="B646" s="118"/>
      <c r="C646" s="118"/>
      <c r="D646" s="118"/>
      <c r="E646" s="119"/>
      <c r="F646" s="119"/>
      <c r="G646" s="119"/>
      <c r="H646" s="119"/>
      <c r="I646" s="119"/>
      <c r="J646" s="119"/>
      <c r="K646" s="119"/>
    </row>
    <row r="647" spans="2:11">
      <c r="B647" s="118"/>
      <c r="C647" s="118"/>
      <c r="D647" s="118"/>
      <c r="E647" s="119"/>
      <c r="F647" s="119"/>
      <c r="G647" s="119"/>
      <c r="H647" s="119"/>
      <c r="I647" s="119"/>
      <c r="J647" s="119"/>
      <c r="K647" s="119"/>
    </row>
    <row r="648" spans="2:11">
      <c r="B648" s="118"/>
      <c r="C648" s="118"/>
      <c r="D648" s="118"/>
      <c r="E648" s="119"/>
      <c r="F648" s="119"/>
      <c r="G648" s="119"/>
      <c r="H648" s="119"/>
      <c r="I648" s="119"/>
      <c r="J648" s="119"/>
      <c r="K648" s="119"/>
    </row>
    <row r="649" spans="2:11">
      <c r="B649" s="118"/>
      <c r="C649" s="118"/>
      <c r="D649" s="118"/>
      <c r="E649" s="119"/>
      <c r="F649" s="119"/>
      <c r="G649" s="119"/>
      <c r="H649" s="119"/>
      <c r="I649" s="119"/>
      <c r="J649" s="119"/>
      <c r="K649" s="119"/>
    </row>
    <row r="650" spans="2:11">
      <c r="B650" s="118"/>
      <c r="C650" s="118"/>
      <c r="D650" s="118"/>
      <c r="E650" s="119"/>
      <c r="F650" s="119"/>
      <c r="G650" s="119"/>
      <c r="H650" s="119"/>
      <c r="I650" s="119"/>
      <c r="J650" s="119"/>
      <c r="K650" s="119"/>
    </row>
    <row r="651" spans="2:11">
      <c r="B651" s="118"/>
      <c r="C651" s="118"/>
      <c r="D651" s="118"/>
      <c r="E651" s="119"/>
      <c r="F651" s="119"/>
      <c r="G651" s="119"/>
      <c r="H651" s="119"/>
      <c r="I651" s="119"/>
      <c r="J651" s="119"/>
      <c r="K651" s="119"/>
    </row>
    <row r="652" spans="2:11">
      <c r="B652" s="118"/>
      <c r="C652" s="118"/>
      <c r="D652" s="118"/>
      <c r="E652" s="119"/>
      <c r="F652" s="119"/>
      <c r="G652" s="119"/>
      <c r="H652" s="119"/>
      <c r="I652" s="119"/>
      <c r="J652" s="119"/>
      <c r="K652" s="119"/>
    </row>
    <row r="653" spans="2:11">
      <c r="B653" s="118"/>
      <c r="C653" s="118"/>
      <c r="D653" s="118"/>
      <c r="E653" s="119"/>
      <c r="F653" s="119"/>
      <c r="G653" s="119"/>
      <c r="H653" s="119"/>
      <c r="I653" s="119"/>
      <c r="J653" s="119"/>
      <c r="K653" s="119"/>
    </row>
    <row r="654" spans="2:11">
      <c r="B654" s="118"/>
      <c r="C654" s="118"/>
      <c r="D654" s="118"/>
      <c r="E654" s="119"/>
      <c r="F654" s="119"/>
      <c r="G654" s="119"/>
      <c r="H654" s="119"/>
      <c r="I654" s="119"/>
      <c r="J654" s="119"/>
      <c r="K654" s="119"/>
    </row>
    <row r="655" spans="2:11">
      <c r="B655" s="118"/>
      <c r="C655" s="118"/>
      <c r="D655" s="118"/>
      <c r="E655" s="119"/>
      <c r="F655" s="119"/>
      <c r="G655" s="119"/>
      <c r="H655" s="119"/>
      <c r="I655" s="119"/>
      <c r="J655" s="119"/>
      <c r="K655" s="119"/>
    </row>
    <row r="656" spans="2:11">
      <c r="B656" s="118"/>
      <c r="C656" s="118"/>
      <c r="D656" s="118"/>
      <c r="E656" s="119"/>
      <c r="F656" s="119"/>
      <c r="G656" s="119"/>
      <c r="H656" s="119"/>
      <c r="I656" s="119"/>
      <c r="J656" s="119"/>
      <c r="K656" s="119"/>
    </row>
    <row r="657" spans="2:11">
      <c r="B657" s="118"/>
      <c r="C657" s="118"/>
      <c r="D657" s="118"/>
      <c r="E657" s="119"/>
      <c r="F657" s="119"/>
      <c r="G657" s="119"/>
      <c r="H657" s="119"/>
      <c r="I657" s="119"/>
      <c r="J657" s="119"/>
      <c r="K657" s="119"/>
    </row>
    <row r="658" spans="2:11">
      <c r="B658" s="118"/>
      <c r="C658" s="118"/>
      <c r="D658" s="118"/>
      <c r="E658" s="119"/>
      <c r="F658" s="119"/>
      <c r="G658" s="119"/>
      <c r="H658" s="119"/>
      <c r="I658" s="119"/>
      <c r="J658" s="119"/>
      <c r="K658" s="119"/>
    </row>
    <row r="659" spans="2:11">
      <c r="B659" s="118"/>
      <c r="C659" s="118"/>
      <c r="D659" s="118"/>
      <c r="E659" s="119"/>
      <c r="F659" s="119"/>
      <c r="G659" s="119"/>
      <c r="H659" s="119"/>
      <c r="I659" s="119"/>
      <c r="J659" s="119"/>
      <c r="K659" s="119"/>
    </row>
    <row r="660" spans="2:11">
      <c r="B660" s="118"/>
      <c r="C660" s="118"/>
      <c r="D660" s="118"/>
      <c r="E660" s="119"/>
      <c r="F660" s="119"/>
      <c r="G660" s="119"/>
      <c r="H660" s="119"/>
      <c r="I660" s="119"/>
      <c r="J660" s="119"/>
      <c r="K660" s="119"/>
    </row>
    <row r="661" spans="2:11">
      <c r="B661" s="118"/>
      <c r="C661" s="118"/>
      <c r="D661" s="118"/>
      <c r="E661" s="119"/>
      <c r="F661" s="119"/>
      <c r="G661" s="119"/>
      <c r="H661" s="119"/>
      <c r="I661" s="119"/>
      <c r="J661" s="119"/>
      <c r="K661" s="119"/>
    </row>
    <row r="662" spans="2:11">
      <c r="B662" s="118"/>
      <c r="C662" s="118"/>
      <c r="D662" s="118"/>
      <c r="E662" s="119"/>
      <c r="F662" s="119"/>
      <c r="G662" s="119"/>
      <c r="H662" s="119"/>
      <c r="I662" s="119"/>
      <c r="J662" s="119"/>
      <c r="K662" s="119"/>
    </row>
    <row r="663" spans="2:11">
      <c r="B663" s="118"/>
      <c r="C663" s="118"/>
      <c r="D663" s="118"/>
      <c r="E663" s="119"/>
      <c r="F663" s="119"/>
      <c r="G663" s="119"/>
      <c r="H663" s="119"/>
      <c r="I663" s="119"/>
      <c r="J663" s="119"/>
      <c r="K663" s="119"/>
    </row>
    <row r="664" spans="2:11">
      <c r="B664" s="118"/>
      <c r="C664" s="118"/>
      <c r="D664" s="118"/>
      <c r="E664" s="119"/>
      <c r="F664" s="119"/>
      <c r="G664" s="119"/>
      <c r="H664" s="119"/>
      <c r="I664" s="119"/>
      <c r="J664" s="119"/>
      <c r="K664" s="119"/>
    </row>
    <row r="665" spans="2:11">
      <c r="B665" s="118"/>
      <c r="C665" s="118"/>
      <c r="D665" s="118"/>
      <c r="E665" s="119"/>
      <c r="F665" s="119"/>
      <c r="G665" s="119"/>
      <c r="H665" s="119"/>
      <c r="I665" s="119"/>
      <c r="J665" s="119"/>
      <c r="K665" s="119"/>
    </row>
    <row r="666" spans="2:11">
      <c r="B666" s="118"/>
      <c r="C666" s="118"/>
      <c r="D666" s="118"/>
      <c r="E666" s="119"/>
      <c r="F666" s="119"/>
      <c r="G666" s="119"/>
      <c r="H666" s="119"/>
      <c r="I666" s="119"/>
      <c r="J666" s="119"/>
      <c r="K666" s="119"/>
    </row>
    <row r="667" spans="2:11">
      <c r="B667" s="118"/>
      <c r="C667" s="118"/>
      <c r="D667" s="118"/>
      <c r="E667" s="119"/>
      <c r="F667" s="119"/>
      <c r="G667" s="119"/>
      <c r="H667" s="119"/>
      <c r="I667" s="119"/>
      <c r="J667" s="119"/>
      <c r="K667" s="119"/>
    </row>
    <row r="668" spans="2:11">
      <c r="B668" s="118"/>
      <c r="C668" s="118"/>
      <c r="D668" s="118"/>
      <c r="E668" s="119"/>
      <c r="F668" s="119"/>
      <c r="G668" s="119"/>
      <c r="H668" s="119"/>
      <c r="I668" s="119"/>
      <c r="J668" s="119"/>
      <c r="K668" s="119"/>
    </row>
    <row r="669" spans="2:11">
      <c r="B669" s="118"/>
      <c r="C669" s="118"/>
      <c r="D669" s="118"/>
      <c r="E669" s="119"/>
      <c r="F669" s="119"/>
      <c r="G669" s="119"/>
      <c r="H669" s="119"/>
      <c r="I669" s="119"/>
      <c r="J669" s="119"/>
      <c r="K669" s="119"/>
    </row>
    <row r="670" spans="2:11">
      <c r="B670" s="118"/>
      <c r="C670" s="118"/>
      <c r="D670" s="118"/>
      <c r="E670" s="119"/>
      <c r="F670" s="119"/>
      <c r="G670" s="119"/>
      <c r="H670" s="119"/>
      <c r="I670" s="119"/>
      <c r="J670" s="119"/>
      <c r="K670" s="119"/>
    </row>
    <row r="671" spans="2:11">
      <c r="B671" s="118"/>
      <c r="C671" s="118"/>
      <c r="D671" s="118"/>
      <c r="E671" s="119"/>
      <c r="F671" s="119"/>
      <c r="G671" s="119"/>
      <c r="H671" s="119"/>
      <c r="I671" s="119"/>
      <c r="J671" s="119"/>
      <c r="K671" s="119"/>
    </row>
    <row r="672" spans="2:11">
      <c r="B672" s="118"/>
      <c r="C672" s="118"/>
      <c r="D672" s="118"/>
      <c r="E672" s="119"/>
      <c r="F672" s="119"/>
      <c r="G672" s="119"/>
      <c r="H672" s="119"/>
      <c r="I672" s="119"/>
      <c r="J672" s="119"/>
      <c r="K672" s="119"/>
    </row>
    <row r="673" spans="2:11">
      <c r="B673" s="118"/>
      <c r="C673" s="118"/>
      <c r="D673" s="118"/>
      <c r="E673" s="119"/>
      <c r="F673" s="119"/>
      <c r="G673" s="119"/>
      <c r="H673" s="119"/>
      <c r="I673" s="119"/>
      <c r="J673" s="119"/>
      <c r="K673" s="119"/>
    </row>
    <row r="674" spans="2:11">
      <c r="B674" s="118"/>
      <c r="C674" s="118"/>
      <c r="D674" s="118"/>
      <c r="E674" s="119"/>
      <c r="F674" s="119"/>
      <c r="G674" s="119"/>
      <c r="H674" s="119"/>
      <c r="I674" s="119"/>
      <c r="J674" s="119"/>
      <c r="K674" s="119"/>
    </row>
    <row r="675" spans="2:11">
      <c r="B675" s="118"/>
      <c r="C675" s="118"/>
      <c r="D675" s="118"/>
      <c r="E675" s="119"/>
      <c r="F675" s="119"/>
      <c r="G675" s="119"/>
      <c r="H675" s="119"/>
      <c r="I675" s="119"/>
      <c r="J675" s="119"/>
      <c r="K675" s="119"/>
    </row>
    <row r="676" spans="2:11">
      <c r="B676" s="118"/>
      <c r="C676" s="118"/>
      <c r="D676" s="118"/>
      <c r="E676" s="119"/>
      <c r="F676" s="119"/>
      <c r="G676" s="119"/>
      <c r="H676" s="119"/>
      <c r="I676" s="119"/>
      <c r="J676" s="119"/>
      <c r="K676" s="119"/>
    </row>
    <row r="677" spans="2:11">
      <c r="B677" s="118"/>
      <c r="C677" s="118"/>
      <c r="D677" s="118"/>
      <c r="E677" s="119"/>
      <c r="F677" s="119"/>
      <c r="G677" s="119"/>
      <c r="H677" s="119"/>
      <c r="I677" s="119"/>
      <c r="J677" s="119"/>
      <c r="K677" s="119"/>
    </row>
    <row r="678" spans="2:11">
      <c r="B678" s="118"/>
      <c r="C678" s="118"/>
      <c r="D678" s="118"/>
      <c r="E678" s="119"/>
      <c r="F678" s="119"/>
      <c r="G678" s="119"/>
      <c r="H678" s="119"/>
      <c r="I678" s="119"/>
      <c r="J678" s="119"/>
      <c r="K678" s="119"/>
    </row>
    <row r="679" spans="2:11">
      <c r="B679" s="118"/>
      <c r="C679" s="118"/>
      <c r="D679" s="118"/>
      <c r="E679" s="119"/>
      <c r="F679" s="119"/>
      <c r="G679" s="119"/>
      <c r="H679" s="119"/>
      <c r="I679" s="119"/>
      <c r="J679" s="119"/>
      <c r="K679" s="119"/>
    </row>
    <row r="680" spans="2:11">
      <c r="B680" s="118"/>
      <c r="C680" s="118"/>
      <c r="D680" s="118"/>
      <c r="E680" s="119"/>
      <c r="F680" s="119"/>
      <c r="G680" s="119"/>
      <c r="H680" s="119"/>
      <c r="I680" s="119"/>
      <c r="J680" s="119"/>
      <c r="K680" s="119"/>
    </row>
    <row r="681" spans="2:11">
      <c r="B681" s="118"/>
      <c r="C681" s="118"/>
      <c r="D681" s="118"/>
      <c r="E681" s="119"/>
      <c r="F681" s="119"/>
      <c r="G681" s="119"/>
      <c r="H681" s="119"/>
      <c r="I681" s="119"/>
      <c r="J681" s="119"/>
      <c r="K681" s="119"/>
    </row>
    <row r="682" spans="2:11">
      <c r="B682" s="118"/>
      <c r="C682" s="118"/>
      <c r="D682" s="118"/>
      <c r="E682" s="119"/>
      <c r="F682" s="119"/>
      <c r="G682" s="119"/>
      <c r="H682" s="119"/>
      <c r="I682" s="119"/>
      <c r="J682" s="119"/>
      <c r="K682" s="119"/>
    </row>
    <row r="683" spans="2:11">
      <c r="B683" s="118"/>
      <c r="C683" s="118"/>
      <c r="D683" s="118"/>
      <c r="E683" s="119"/>
      <c r="F683" s="119"/>
      <c r="G683" s="119"/>
      <c r="H683" s="119"/>
      <c r="I683" s="119"/>
      <c r="J683" s="119"/>
      <c r="K683" s="119"/>
    </row>
    <row r="684" spans="2:11">
      <c r="B684" s="118"/>
      <c r="C684" s="118"/>
      <c r="D684" s="118"/>
      <c r="E684" s="119"/>
      <c r="F684" s="119"/>
      <c r="G684" s="119"/>
      <c r="H684" s="119"/>
      <c r="I684" s="119"/>
      <c r="J684" s="119"/>
      <c r="K684" s="119"/>
    </row>
    <row r="685" spans="2:11">
      <c r="B685" s="118"/>
      <c r="C685" s="118"/>
      <c r="D685" s="118"/>
      <c r="E685" s="119"/>
      <c r="F685" s="119"/>
      <c r="G685" s="119"/>
      <c r="H685" s="119"/>
      <c r="I685" s="119"/>
      <c r="J685" s="119"/>
      <c r="K685" s="119"/>
    </row>
    <row r="686" spans="2:11">
      <c r="B686" s="118"/>
      <c r="C686" s="118"/>
      <c r="D686" s="118"/>
      <c r="E686" s="119"/>
      <c r="F686" s="119"/>
      <c r="G686" s="119"/>
      <c r="H686" s="119"/>
      <c r="I686" s="119"/>
      <c r="J686" s="119"/>
      <c r="K686" s="119"/>
    </row>
    <row r="687" spans="2:11">
      <c r="B687" s="118"/>
      <c r="C687" s="118"/>
      <c r="D687" s="118"/>
      <c r="E687" s="119"/>
      <c r="F687" s="119"/>
      <c r="G687" s="119"/>
      <c r="H687" s="119"/>
      <c r="I687" s="119"/>
      <c r="J687" s="119"/>
      <c r="K687" s="119"/>
    </row>
    <row r="688" spans="2:11">
      <c r="B688" s="118"/>
      <c r="C688" s="118"/>
      <c r="D688" s="118"/>
      <c r="E688" s="119"/>
      <c r="F688" s="119"/>
      <c r="G688" s="119"/>
      <c r="H688" s="119"/>
      <c r="I688" s="119"/>
      <c r="J688" s="119"/>
      <c r="K688" s="119"/>
    </row>
    <row r="689" spans="2:11">
      <c r="B689" s="118"/>
      <c r="C689" s="118"/>
      <c r="D689" s="118"/>
      <c r="E689" s="119"/>
      <c r="F689" s="119"/>
      <c r="G689" s="119"/>
      <c r="H689" s="119"/>
      <c r="I689" s="119"/>
      <c r="J689" s="119"/>
      <c r="K689" s="119"/>
    </row>
    <row r="690" spans="2:11">
      <c r="B690" s="118"/>
      <c r="C690" s="118"/>
      <c r="D690" s="118"/>
      <c r="E690" s="119"/>
      <c r="F690" s="119"/>
      <c r="G690" s="119"/>
      <c r="H690" s="119"/>
      <c r="I690" s="119"/>
      <c r="J690" s="119"/>
      <c r="K690" s="119"/>
    </row>
    <row r="691" spans="2:11">
      <c r="B691" s="118"/>
      <c r="C691" s="118"/>
      <c r="D691" s="118"/>
      <c r="E691" s="119"/>
      <c r="F691" s="119"/>
      <c r="G691" s="119"/>
      <c r="H691" s="119"/>
      <c r="I691" s="119"/>
      <c r="J691" s="119"/>
      <c r="K691" s="119"/>
    </row>
    <row r="692" spans="2:11">
      <c r="B692" s="118"/>
      <c r="C692" s="118"/>
      <c r="D692" s="118"/>
      <c r="E692" s="119"/>
      <c r="F692" s="119"/>
      <c r="G692" s="119"/>
      <c r="H692" s="119"/>
      <c r="I692" s="119"/>
      <c r="J692" s="119"/>
      <c r="K692" s="119"/>
    </row>
    <row r="693" spans="2:11">
      <c r="B693" s="118"/>
      <c r="C693" s="118"/>
      <c r="D693" s="118"/>
      <c r="E693" s="119"/>
      <c r="F693" s="119"/>
      <c r="G693" s="119"/>
      <c r="H693" s="119"/>
      <c r="I693" s="119"/>
      <c r="J693" s="119"/>
      <c r="K693" s="119"/>
    </row>
    <row r="694" spans="2:11">
      <c r="B694" s="118"/>
      <c r="C694" s="118"/>
      <c r="D694" s="118"/>
      <c r="E694" s="119"/>
      <c r="F694" s="119"/>
      <c r="G694" s="119"/>
      <c r="H694" s="119"/>
      <c r="I694" s="119"/>
      <c r="J694" s="119"/>
      <c r="K694" s="119"/>
    </row>
    <row r="695" spans="2:11">
      <c r="B695" s="118"/>
      <c r="C695" s="118"/>
      <c r="D695" s="118"/>
      <c r="E695" s="119"/>
      <c r="F695" s="119"/>
      <c r="G695" s="119"/>
      <c r="H695" s="119"/>
      <c r="I695" s="119"/>
      <c r="J695" s="119"/>
      <c r="K695" s="119"/>
    </row>
    <row r="696" spans="2:11">
      <c r="B696" s="118"/>
      <c r="C696" s="118"/>
      <c r="D696" s="118"/>
      <c r="E696" s="119"/>
      <c r="F696" s="119"/>
      <c r="G696" s="119"/>
      <c r="H696" s="119"/>
      <c r="I696" s="119"/>
      <c r="J696" s="119"/>
      <c r="K696" s="119"/>
    </row>
    <row r="697" spans="2:11">
      <c r="B697" s="118"/>
      <c r="C697" s="118"/>
      <c r="D697" s="118"/>
      <c r="E697" s="119"/>
      <c r="F697" s="119"/>
      <c r="G697" s="119"/>
      <c r="H697" s="119"/>
      <c r="I697" s="119"/>
      <c r="J697" s="119"/>
      <c r="K697" s="119"/>
    </row>
    <row r="698" spans="2:11">
      <c r="B698" s="118"/>
      <c r="C698" s="118"/>
      <c r="D698" s="118"/>
      <c r="E698" s="119"/>
      <c r="F698" s="119"/>
      <c r="G698" s="119"/>
      <c r="H698" s="119"/>
      <c r="I698" s="119"/>
      <c r="J698" s="119"/>
      <c r="K698" s="119"/>
    </row>
    <row r="699" spans="2:11">
      <c r="B699" s="118"/>
      <c r="C699" s="118"/>
      <c r="D699" s="118"/>
      <c r="E699" s="119"/>
      <c r="F699" s="119"/>
      <c r="G699" s="119"/>
      <c r="H699" s="119"/>
      <c r="I699" s="119"/>
      <c r="J699" s="119"/>
      <c r="K699" s="119"/>
    </row>
    <row r="700" spans="2:11">
      <c r="B700" s="118"/>
      <c r="C700" s="118"/>
      <c r="D700" s="118"/>
      <c r="E700" s="119"/>
      <c r="F700" s="119"/>
      <c r="G700" s="119"/>
      <c r="H700" s="119"/>
      <c r="I700" s="119"/>
      <c r="J700" s="119"/>
      <c r="K700" s="119"/>
    </row>
    <row r="701" spans="2:11">
      <c r="B701" s="118"/>
      <c r="C701" s="118"/>
      <c r="D701" s="118"/>
      <c r="E701" s="119"/>
      <c r="F701" s="119"/>
      <c r="G701" s="119"/>
      <c r="H701" s="119"/>
      <c r="I701" s="119"/>
      <c r="J701" s="119"/>
      <c r="K701" s="119"/>
    </row>
    <row r="702" spans="2:11">
      <c r="B702" s="118"/>
      <c r="C702" s="118"/>
      <c r="D702" s="118"/>
      <c r="E702" s="119"/>
      <c r="F702" s="119"/>
      <c r="G702" s="119"/>
      <c r="H702" s="119"/>
      <c r="I702" s="119"/>
      <c r="J702" s="119"/>
      <c r="K702" s="119"/>
    </row>
    <row r="703" spans="2:11">
      <c r="B703" s="118"/>
      <c r="C703" s="118"/>
      <c r="D703" s="118"/>
      <c r="E703" s="119"/>
      <c r="F703" s="119"/>
      <c r="G703" s="119"/>
      <c r="H703" s="119"/>
      <c r="I703" s="119"/>
      <c r="J703" s="119"/>
      <c r="K703" s="119"/>
    </row>
    <row r="704" spans="2:11">
      <c r="B704" s="118"/>
      <c r="C704" s="118"/>
      <c r="D704" s="118"/>
      <c r="E704" s="119"/>
      <c r="F704" s="119"/>
      <c r="G704" s="119"/>
      <c r="H704" s="119"/>
      <c r="I704" s="119"/>
      <c r="J704" s="119"/>
      <c r="K704" s="119"/>
    </row>
    <row r="705" spans="2:11">
      <c r="B705" s="118"/>
      <c r="C705" s="118"/>
      <c r="D705" s="118"/>
      <c r="E705" s="119"/>
      <c r="F705" s="119"/>
      <c r="G705" s="119"/>
      <c r="H705" s="119"/>
      <c r="I705" s="119"/>
      <c r="J705" s="119"/>
      <c r="K705" s="119"/>
    </row>
    <row r="706" spans="2:11">
      <c r="B706" s="118"/>
      <c r="C706" s="118"/>
      <c r="D706" s="118"/>
      <c r="E706" s="119"/>
      <c r="F706" s="119"/>
      <c r="G706" s="119"/>
      <c r="H706" s="119"/>
      <c r="I706" s="119"/>
      <c r="J706" s="119"/>
      <c r="K706" s="119"/>
    </row>
    <row r="707" spans="2:11">
      <c r="B707" s="118"/>
      <c r="C707" s="118"/>
      <c r="D707" s="118"/>
      <c r="E707" s="119"/>
      <c r="F707" s="119"/>
      <c r="G707" s="119"/>
      <c r="H707" s="119"/>
      <c r="I707" s="119"/>
      <c r="J707" s="119"/>
      <c r="K707" s="119"/>
    </row>
    <row r="708" spans="2:11">
      <c r="B708" s="118"/>
      <c r="C708" s="118"/>
      <c r="D708" s="118"/>
      <c r="E708" s="119"/>
      <c r="F708" s="119"/>
      <c r="G708" s="119"/>
      <c r="H708" s="119"/>
      <c r="I708" s="119"/>
      <c r="J708" s="119"/>
      <c r="K708" s="119"/>
    </row>
    <row r="709" spans="2:11">
      <c r="B709" s="118"/>
      <c r="C709" s="118"/>
      <c r="D709" s="118"/>
      <c r="E709" s="119"/>
      <c r="F709" s="119"/>
      <c r="G709" s="119"/>
      <c r="H709" s="119"/>
      <c r="I709" s="119"/>
      <c r="J709" s="119"/>
      <c r="K709" s="119"/>
    </row>
    <row r="710" spans="2:11">
      <c r="B710" s="118"/>
      <c r="C710" s="118"/>
      <c r="D710" s="118"/>
      <c r="E710" s="119"/>
      <c r="F710" s="119"/>
      <c r="G710" s="119"/>
      <c r="H710" s="119"/>
      <c r="I710" s="119"/>
      <c r="J710" s="119"/>
      <c r="K710" s="119"/>
    </row>
    <row r="711" spans="2:11">
      <c r="B711" s="118"/>
      <c r="C711" s="118"/>
      <c r="D711" s="118"/>
      <c r="E711" s="119"/>
      <c r="F711" s="119"/>
      <c r="G711" s="119"/>
      <c r="H711" s="119"/>
      <c r="I711" s="119"/>
      <c r="J711" s="119"/>
      <c r="K711" s="119"/>
    </row>
    <row r="712" spans="2:11">
      <c r="B712" s="118"/>
      <c r="C712" s="118"/>
      <c r="D712" s="118"/>
      <c r="E712" s="119"/>
      <c r="F712" s="119"/>
      <c r="G712" s="119"/>
      <c r="H712" s="119"/>
      <c r="I712" s="119"/>
      <c r="J712" s="119"/>
      <c r="K712" s="119"/>
    </row>
    <row r="713" spans="2:11">
      <c r="B713" s="118"/>
      <c r="C713" s="118"/>
      <c r="D713" s="118"/>
      <c r="E713" s="119"/>
      <c r="F713" s="119"/>
      <c r="G713" s="119"/>
      <c r="H713" s="119"/>
      <c r="I713" s="119"/>
      <c r="J713" s="119"/>
      <c r="K713" s="119"/>
    </row>
    <row r="714" spans="2:11">
      <c r="B714" s="118"/>
      <c r="C714" s="118"/>
      <c r="D714" s="118"/>
      <c r="E714" s="119"/>
      <c r="F714" s="119"/>
      <c r="G714" s="119"/>
      <c r="H714" s="119"/>
      <c r="I714" s="119"/>
      <c r="J714" s="119"/>
      <c r="K714" s="119"/>
    </row>
    <row r="715" spans="2:11">
      <c r="B715" s="118"/>
      <c r="C715" s="118"/>
      <c r="D715" s="118"/>
      <c r="E715" s="119"/>
      <c r="F715" s="119"/>
      <c r="G715" s="119"/>
      <c r="H715" s="119"/>
      <c r="I715" s="119"/>
      <c r="J715" s="119"/>
      <c r="K715" s="119"/>
    </row>
    <row r="716" spans="2:11">
      <c r="B716" s="118"/>
      <c r="C716" s="118"/>
      <c r="D716" s="118"/>
      <c r="E716" s="119"/>
      <c r="F716" s="119"/>
      <c r="G716" s="119"/>
      <c r="H716" s="119"/>
      <c r="I716" s="119"/>
      <c r="J716" s="119"/>
      <c r="K716" s="119"/>
    </row>
    <row r="717" spans="2:11">
      <c r="B717" s="118"/>
      <c r="C717" s="118"/>
      <c r="D717" s="118"/>
      <c r="E717" s="119"/>
      <c r="F717" s="119"/>
      <c r="G717" s="119"/>
      <c r="H717" s="119"/>
      <c r="I717" s="119"/>
      <c r="J717" s="119"/>
      <c r="K717" s="119"/>
    </row>
    <row r="718" spans="2:11">
      <c r="B718" s="118"/>
      <c r="C718" s="118"/>
      <c r="D718" s="118"/>
      <c r="E718" s="119"/>
      <c r="F718" s="119"/>
      <c r="G718" s="119"/>
      <c r="H718" s="119"/>
      <c r="I718" s="119"/>
      <c r="J718" s="119"/>
      <c r="K718" s="119"/>
    </row>
    <row r="719" spans="2:11">
      <c r="B719" s="118"/>
      <c r="C719" s="118"/>
      <c r="D719" s="118"/>
      <c r="E719" s="119"/>
      <c r="F719" s="119"/>
      <c r="G719" s="119"/>
      <c r="H719" s="119"/>
      <c r="I719" s="119"/>
      <c r="J719" s="119"/>
      <c r="K719" s="119"/>
    </row>
    <row r="720" spans="2:11">
      <c r="B720" s="118"/>
      <c r="C720" s="118"/>
      <c r="D720" s="118"/>
      <c r="E720" s="119"/>
      <c r="F720" s="119"/>
      <c r="G720" s="119"/>
      <c r="H720" s="119"/>
      <c r="I720" s="119"/>
      <c r="J720" s="119"/>
      <c r="K720" s="119"/>
    </row>
    <row r="721" spans="2:11">
      <c r="B721" s="118"/>
      <c r="C721" s="118"/>
      <c r="D721" s="118"/>
      <c r="E721" s="119"/>
      <c r="F721" s="119"/>
      <c r="G721" s="119"/>
      <c r="H721" s="119"/>
      <c r="I721" s="119"/>
      <c r="J721" s="119"/>
      <c r="K721" s="119"/>
    </row>
    <row r="722" spans="2:11">
      <c r="B722" s="118"/>
      <c r="C722" s="118"/>
      <c r="D722" s="118"/>
      <c r="E722" s="119"/>
      <c r="F722" s="119"/>
      <c r="G722" s="119"/>
      <c r="H722" s="119"/>
      <c r="I722" s="119"/>
      <c r="J722" s="119"/>
      <c r="K722" s="119"/>
    </row>
    <row r="723" spans="2:11">
      <c r="B723" s="118"/>
      <c r="C723" s="118"/>
      <c r="D723" s="118"/>
      <c r="E723" s="119"/>
      <c r="F723" s="119"/>
      <c r="G723" s="119"/>
      <c r="H723" s="119"/>
      <c r="I723" s="119"/>
      <c r="J723" s="119"/>
      <c r="K723" s="119"/>
    </row>
    <row r="724" spans="2:11">
      <c r="B724" s="118"/>
      <c r="C724" s="118"/>
      <c r="D724" s="118"/>
      <c r="E724" s="119"/>
      <c r="F724" s="119"/>
      <c r="G724" s="119"/>
      <c r="H724" s="119"/>
      <c r="I724" s="119"/>
      <c r="J724" s="119"/>
      <c r="K724" s="119"/>
    </row>
    <row r="725" spans="2:11">
      <c r="B725" s="118"/>
      <c r="C725" s="118"/>
      <c r="D725" s="118"/>
      <c r="E725" s="119"/>
      <c r="F725" s="119"/>
      <c r="G725" s="119"/>
      <c r="H725" s="119"/>
      <c r="I725" s="119"/>
      <c r="J725" s="119"/>
      <c r="K725" s="119"/>
    </row>
    <row r="726" spans="2:11">
      <c r="B726" s="118"/>
      <c r="C726" s="118"/>
      <c r="D726" s="118"/>
      <c r="E726" s="119"/>
      <c r="F726" s="119"/>
      <c r="G726" s="119"/>
      <c r="H726" s="119"/>
      <c r="I726" s="119"/>
      <c r="J726" s="119"/>
      <c r="K726" s="119"/>
    </row>
    <row r="727" spans="2:11">
      <c r="B727" s="118"/>
      <c r="C727" s="118"/>
      <c r="D727" s="118"/>
      <c r="E727" s="119"/>
      <c r="F727" s="119"/>
      <c r="G727" s="119"/>
      <c r="H727" s="119"/>
      <c r="I727" s="119"/>
      <c r="J727" s="119"/>
      <c r="K727" s="119"/>
    </row>
    <row r="728" spans="2:11">
      <c r="B728" s="118"/>
      <c r="C728" s="118"/>
      <c r="D728" s="118"/>
      <c r="E728" s="119"/>
      <c r="F728" s="119"/>
      <c r="G728" s="119"/>
      <c r="H728" s="119"/>
      <c r="I728" s="119"/>
      <c r="J728" s="119"/>
      <c r="K728" s="119"/>
    </row>
    <row r="729" spans="2:11">
      <c r="B729" s="118"/>
      <c r="C729" s="118"/>
      <c r="D729" s="118"/>
      <c r="E729" s="119"/>
      <c r="F729" s="119"/>
      <c r="G729" s="119"/>
      <c r="H729" s="119"/>
      <c r="I729" s="119"/>
      <c r="J729" s="119"/>
      <c r="K729" s="119"/>
    </row>
    <row r="730" spans="2:11">
      <c r="B730" s="118"/>
      <c r="C730" s="118"/>
      <c r="D730" s="118"/>
      <c r="E730" s="119"/>
      <c r="F730" s="119"/>
      <c r="G730" s="119"/>
      <c r="H730" s="119"/>
      <c r="I730" s="119"/>
      <c r="J730" s="119"/>
      <c r="K730" s="119"/>
    </row>
    <row r="731" spans="2:11">
      <c r="B731" s="118"/>
      <c r="C731" s="118"/>
      <c r="D731" s="118"/>
      <c r="E731" s="119"/>
      <c r="F731" s="119"/>
      <c r="G731" s="119"/>
      <c r="H731" s="119"/>
      <c r="I731" s="119"/>
      <c r="J731" s="119"/>
      <c r="K731" s="119"/>
    </row>
    <row r="732" spans="2:11">
      <c r="B732" s="118"/>
      <c r="C732" s="118"/>
      <c r="D732" s="118"/>
      <c r="E732" s="119"/>
      <c r="F732" s="119"/>
      <c r="G732" s="119"/>
      <c r="H732" s="119"/>
      <c r="I732" s="119"/>
      <c r="J732" s="119"/>
      <c r="K732" s="119"/>
    </row>
    <row r="733" spans="2:11">
      <c r="B733" s="118"/>
      <c r="C733" s="118"/>
      <c r="D733" s="118"/>
      <c r="E733" s="119"/>
      <c r="F733" s="119"/>
      <c r="G733" s="119"/>
      <c r="H733" s="119"/>
      <c r="I733" s="119"/>
      <c r="J733" s="119"/>
      <c r="K733" s="119"/>
    </row>
    <row r="734" spans="2:11">
      <c r="B734" s="118"/>
      <c r="C734" s="118"/>
      <c r="D734" s="118"/>
      <c r="E734" s="119"/>
      <c r="F734" s="119"/>
      <c r="G734" s="119"/>
      <c r="H734" s="119"/>
      <c r="I734" s="119"/>
      <c r="J734" s="119"/>
      <c r="K734" s="119"/>
    </row>
    <row r="735" spans="2:11">
      <c r="B735" s="118"/>
      <c r="C735" s="118"/>
      <c r="D735" s="118"/>
      <c r="E735" s="119"/>
      <c r="F735" s="119"/>
      <c r="G735" s="119"/>
      <c r="H735" s="119"/>
      <c r="I735" s="119"/>
      <c r="J735" s="119"/>
      <c r="K735" s="119"/>
    </row>
    <row r="736" spans="2:11">
      <c r="B736" s="118"/>
      <c r="C736" s="118"/>
      <c r="D736" s="118"/>
      <c r="E736" s="119"/>
      <c r="F736" s="119"/>
      <c r="G736" s="119"/>
      <c r="H736" s="119"/>
      <c r="I736" s="119"/>
      <c r="J736" s="119"/>
      <c r="K736" s="119"/>
    </row>
    <row r="737" spans="2:11">
      <c r="B737" s="118"/>
      <c r="C737" s="118"/>
      <c r="D737" s="118"/>
      <c r="E737" s="119"/>
      <c r="F737" s="119"/>
      <c r="G737" s="119"/>
      <c r="H737" s="119"/>
      <c r="I737" s="119"/>
      <c r="J737" s="119"/>
      <c r="K737" s="119"/>
    </row>
    <row r="738" spans="2:11">
      <c r="B738" s="118"/>
      <c r="C738" s="118"/>
      <c r="D738" s="118"/>
      <c r="E738" s="119"/>
      <c r="F738" s="119"/>
      <c r="G738" s="119"/>
      <c r="H738" s="119"/>
      <c r="I738" s="119"/>
      <c r="J738" s="119"/>
      <c r="K738" s="119"/>
    </row>
    <row r="739" spans="2:11">
      <c r="B739" s="118"/>
      <c r="C739" s="118"/>
      <c r="D739" s="118"/>
      <c r="E739" s="119"/>
      <c r="F739" s="119"/>
      <c r="G739" s="119"/>
      <c r="H739" s="119"/>
      <c r="I739" s="119"/>
      <c r="J739" s="119"/>
      <c r="K739" s="119"/>
    </row>
    <row r="740" spans="2:11">
      <c r="B740" s="118"/>
      <c r="C740" s="118"/>
      <c r="D740" s="118"/>
      <c r="E740" s="119"/>
      <c r="F740" s="119"/>
      <c r="G740" s="119"/>
      <c r="H740" s="119"/>
      <c r="I740" s="119"/>
      <c r="J740" s="119"/>
      <c r="K740" s="119"/>
    </row>
    <row r="741" spans="2:11">
      <c r="B741" s="118"/>
      <c r="C741" s="118"/>
      <c r="D741" s="118"/>
      <c r="E741" s="119"/>
      <c r="F741" s="119"/>
      <c r="G741" s="119"/>
      <c r="H741" s="119"/>
      <c r="I741" s="119"/>
      <c r="J741" s="119"/>
      <c r="K741" s="119"/>
    </row>
    <row r="742" spans="2:11">
      <c r="B742" s="118"/>
      <c r="C742" s="118"/>
      <c r="D742" s="118"/>
      <c r="E742" s="119"/>
      <c r="F742" s="119"/>
      <c r="G742" s="119"/>
      <c r="H742" s="119"/>
      <c r="I742" s="119"/>
      <c r="J742" s="119"/>
      <c r="K742" s="119"/>
    </row>
    <row r="743" spans="2:11">
      <c r="B743" s="118"/>
      <c r="C743" s="118"/>
      <c r="D743" s="118"/>
      <c r="E743" s="119"/>
      <c r="F743" s="119"/>
      <c r="G743" s="119"/>
      <c r="H743" s="119"/>
      <c r="I743" s="119"/>
      <c r="J743" s="119"/>
      <c r="K743" s="119"/>
    </row>
    <row r="744" spans="2:11">
      <c r="B744" s="118"/>
      <c r="C744" s="118"/>
      <c r="D744" s="118"/>
      <c r="E744" s="119"/>
      <c r="F744" s="119"/>
      <c r="G744" s="119"/>
      <c r="H744" s="119"/>
      <c r="I744" s="119"/>
      <c r="J744" s="119"/>
      <c r="K744" s="119"/>
    </row>
    <row r="745" spans="2:11">
      <c r="B745" s="118"/>
      <c r="C745" s="118"/>
      <c r="D745" s="118"/>
      <c r="E745" s="119"/>
      <c r="F745" s="119"/>
      <c r="G745" s="119"/>
      <c r="H745" s="119"/>
      <c r="I745" s="119"/>
      <c r="J745" s="119"/>
      <c r="K745" s="119"/>
    </row>
    <row r="746" spans="2:11">
      <c r="B746" s="118"/>
      <c r="C746" s="118"/>
      <c r="D746" s="118"/>
      <c r="E746" s="119"/>
      <c r="F746" s="119"/>
      <c r="G746" s="119"/>
      <c r="H746" s="119"/>
      <c r="I746" s="119"/>
      <c r="J746" s="119"/>
      <c r="K746" s="119"/>
    </row>
    <row r="747" spans="2:11">
      <c r="B747" s="118"/>
      <c r="C747" s="118"/>
      <c r="D747" s="118"/>
      <c r="E747" s="119"/>
      <c r="F747" s="119"/>
      <c r="G747" s="119"/>
      <c r="H747" s="119"/>
      <c r="I747" s="119"/>
      <c r="J747" s="119"/>
      <c r="K747" s="119"/>
    </row>
    <row r="748" spans="2:11">
      <c r="B748" s="118"/>
      <c r="C748" s="118"/>
      <c r="D748" s="118"/>
      <c r="E748" s="119"/>
      <c r="F748" s="119"/>
      <c r="G748" s="119"/>
      <c r="H748" s="119"/>
      <c r="I748" s="119"/>
      <c r="J748" s="119"/>
      <c r="K748" s="119"/>
    </row>
    <row r="749" spans="2:11">
      <c r="B749" s="118"/>
      <c r="C749" s="118"/>
      <c r="D749" s="118"/>
      <c r="E749" s="119"/>
      <c r="F749" s="119"/>
      <c r="G749" s="119"/>
      <c r="H749" s="119"/>
      <c r="I749" s="119"/>
      <c r="J749" s="119"/>
      <c r="K749" s="119"/>
    </row>
    <row r="750" spans="2:11">
      <c r="B750" s="118"/>
      <c r="C750" s="118"/>
      <c r="D750" s="118"/>
      <c r="E750" s="119"/>
      <c r="F750" s="119"/>
      <c r="G750" s="119"/>
      <c r="H750" s="119"/>
      <c r="I750" s="119"/>
      <c r="J750" s="119"/>
      <c r="K750" s="119"/>
    </row>
    <row r="751" spans="2:11">
      <c r="B751" s="118"/>
      <c r="C751" s="118"/>
      <c r="D751" s="118"/>
      <c r="E751" s="119"/>
      <c r="F751" s="119"/>
      <c r="G751" s="119"/>
      <c r="H751" s="119"/>
      <c r="I751" s="119"/>
      <c r="J751" s="119"/>
      <c r="K751" s="119"/>
    </row>
    <row r="752" spans="2:11">
      <c r="B752" s="118"/>
      <c r="C752" s="118"/>
      <c r="D752" s="118"/>
      <c r="E752" s="119"/>
      <c r="F752" s="119"/>
      <c r="G752" s="119"/>
      <c r="H752" s="119"/>
      <c r="I752" s="119"/>
      <c r="J752" s="119"/>
      <c r="K752" s="119"/>
    </row>
    <row r="753" spans="2:11">
      <c r="B753" s="118"/>
      <c r="C753" s="118"/>
      <c r="D753" s="118"/>
      <c r="E753" s="119"/>
      <c r="F753" s="119"/>
      <c r="G753" s="119"/>
      <c r="H753" s="119"/>
      <c r="I753" s="119"/>
      <c r="J753" s="119"/>
      <c r="K753" s="119"/>
    </row>
    <row r="754" spans="2:11">
      <c r="B754" s="118"/>
      <c r="C754" s="118"/>
      <c r="D754" s="118"/>
      <c r="E754" s="119"/>
      <c r="F754" s="119"/>
      <c r="G754" s="119"/>
      <c r="H754" s="119"/>
      <c r="I754" s="119"/>
      <c r="J754" s="119"/>
      <c r="K754" s="119"/>
    </row>
    <row r="755" spans="2:11">
      <c r="B755" s="118"/>
      <c r="C755" s="118"/>
      <c r="D755" s="118"/>
      <c r="E755" s="119"/>
      <c r="F755" s="119"/>
      <c r="G755" s="119"/>
      <c r="H755" s="119"/>
      <c r="I755" s="119"/>
      <c r="J755" s="119"/>
      <c r="K755" s="119"/>
    </row>
    <row r="756" spans="2:11">
      <c r="B756" s="118"/>
      <c r="C756" s="118"/>
      <c r="D756" s="118"/>
      <c r="E756" s="119"/>
      <c r="F756" s="119"/>
      <c r="G756" s="119"/>
      <c r="H756" s="119"/>
      <c r="I756" s="119"/>
      <c r="J756" s="119"/>
      <c r="K756" s="119"/>
    </row>
    <row r="757" spans="2:11">
      <c r="B757" s="118"/>
      <c r="C757" s="118"/>
      <c r="D757" s="118"/>
      <c r="E757" s="119"/>
      <c r="F757" s="119"/>
      <c r="G757" s="119"/>
      <c r="H757" s="119"/>
      <c r="I757" s="119"/>
      <c r="J757" s="119"/>
      <c r="K757" s="119"/>
    </row>
    <row r="758" spans="2:11">
      <c r="B758" s="118"/>
      <c r="C758" s="118"/>
      <c r="D758" s="118"/>
      <c r="E758" s="119"/>
      <c r="F758" s="119"/>
      <c r="G758" s="119"/>
      <c r="H758" s="119"/>
      <c r="I758" s="119"/>
      <c r="J758" s="119"/>
      <c r="K758" s="119"/>
    </row>
    <row r="759" spans="2:11">
      <c r="B759" s="118"/>
      <c r="C759" s="118"/>
      <c r="D759" s="118"/>
      <c r="E759" s="119"/>
      <c r="F759" s="119"/>
      <c r="G759" s="119"/>
      <c r="H759" s="119"/>
      <c r="I759" s="119"/>
      <c r="J759" s="119"/>
      <c r="K759" s="119"/>
    </row>
    <row r="760" spans="2:11">
      <c r="B760" s="118"/>
      <c r="C760" s="118"/>
      <c r="D760" s="118"/>
      <c r="E760" s="119"/>
      <c r="F760" s="119"/>
      <c r="G760" s="119"/>
      <c r="H760" s="119"/>
      <c r="I760" s="119"/>
      <c r="J760" s="119"/>
      <c r="K760" s="119"/>
    </row>
    <row r="761" spans="2:11">
      <c r="B761" s="118"/>
      <c r="C761" s="118"/>
      <c r="D761" s="118"/>
      <c r="E761" s="119"/>
      <c r="F761" s="119"/>
      <c r="G761" s="119"/>
      <c r="H761" s="119"/>
      <c r="I761" s="119"/>
      <c r="J761" s="119"/>
      <c r="K761" s="119"/>
    </row>
    <row r="762" spans="2:11">
      <c r="B762" s="118"/>
      <c r="C762" s="118"/>
      <c r="D762" s="118"/>
      <c r="E762" s="119"/>
      <c r="F762" s="119"/>
      <c r="G762" s="119"/>
      <c r="H762" s="119"/>
      <c r="I762" s="119"/>
      <c r="J762" s="119"/>
      <c r="K762" s="119"/>
    </row>
    <row r="763" spans="2:11">
      <c r="B763" s="118"/>
      <c r="C763" s="118"/>
      <c r="D763" s="118"/>
      <c r="E763" s="119"/>
      <c r="F763" s="119"/>
      <c r="G763" s="119"/>
      <c r="H763" s="119"/>
      <c r="I763" s="119"/>
      <c r="J763" s="119"/>
      <c r="K763" s="119"/>
    </row>
    <row r="764" spans="2:11">
      <c r="B764" s="118"/>
      <c r="C764" s="118"/>
      <c r="D764" s="118"/>
      <c r="E764" s="119"/>
      <c r="F764" s="119"/>
      <c r="G764" s="119"/>
      <c r="H764" s="119"/>
      <c r="I764" s="119"/>
      <c r="J764" s="119"/>
      <c r="K764" s="119"/>
    </row>
    <row r="765" spans="2:11">
      <c r="B765" s="118"/>
      <c r="C765" s="118"/>
      <c r="D765" s="118"/>
      <c r="E765" s="119"/>
      <c r="F765" s="119"/>
      <c r="G765" s="119"/>
      <c r="H765" s="119"/>
      <c r="I765" s="119"/>
      <c r="J765" s="119"/>
      <c r="K765" s="119"/>
    </row>
    <row r="766" spans="2:11">
      <c r="B766" s="118"/>
      <c r="C766" s="118"/>
      <c r="D766" s="118"/>
      <c r="E766" s="119"/>
      <c r="F766" s="119"/>
      <c r="G766" s="119"/>
      <c r="H766" s="119"/>
      <c r="I766" s="119"/>
      <c r="J766" s="119"/>
      <c r="K766" s="119"/>
    </row>
    <row r="767" spans="2:11">
      <c r="B767" s="118"/>
      <c r="C767" s="118"/>
      <c r="D767" s="118"/>
      <c r="E767" s="119"/>
      <c r="F767" s="119"/>
      <c r="G767" s="119"/>
      <c r="H767" s="119"/>
      <c r="I767" s="119"/>
      <c r="J767" s="119"/>
      <c r="K767" s="119"/>
    </row>
    <row r="768" spans="2:11">
      <c r="B768" s="118"/>
      <c r="C768" s="118"/>
      <c r="D768" s="118"/>
      <c r="E768" s="119"/>
      <c r="F768" s="119"/>
      <c r="G768" s="119"/>
      <c r="H768" s="119"/>
      <c r="I768" s="119"/>
      <c r="J768" s="119"/>
      <c r="K768" s="119"/>
    </row>
    <row r="769" spans="2:11">
      <c r="B769" s="118"/>
      <c r="C769" s="118"/>
      <c r="D769" s="118"/>
      <c r="E769" s="119"/>
      <c r="F769" s="119"/>
      <c r="G769" s="119"/>
      <c r="H769" s="119"/>
      <c r="I769" s="119"/>
      <c r="J769" s="119"/>
      <c r="K769" s="119"/>
    </row>
    <row r="770" spans="2:11">
      <c r="B770" s="118"/>
      <c r="C770" s="118"/>
      <c r="D770" s="118"/>
      <c r="E770" s="119"/>
      <c r="F770" s="119"/>
      <c r="G770" s="119"/>
      <c r="H770" s="119"/>
      <c r="I770" s="119"/>
      <c r="J770" s="119"/>
      <c r="K770" s="119"/>
    </row>
    <row r="771" spans="2:11">
      <c r="B771" s="118"/>
      <c r="C771" s="118"/>
      <c r="D771" s="118"/>
      <c r="E771" s="119"/>
      <c r="F771" s="119"/>
      <c r="G771" s="119"/>
      <c r="H771" s="119"/>
      <c r="I771" s="119"/>
      <c r="J771" s="119"/>
      <c r="K771" s="119"/>
    </row>
    <row r="772" spans="2:11">
      <c r="B772" s="118"/>
      <c r="C772" s="118"/>
      <c r="D772" s="118"/>
      <c r="E772" s="119"/>
      <c r="F772" s="119"/>
      <c r="G772" s="119"/>
      <c r="H772" s="119"/>
      <c r="I772" s="119"/>
      <c r="J772" s="119"/>
      <c r="K772" s="119"/>
    </row>
    <row r="773" spans="2:11">
      <c r="B773" s="118"/>
      <c r="C773" s="118"/>
      <c r="D773" s="118"/>
      <c r="E773" s="119"/>
      <c r="F773" s="119"/>
      <c r="G773" s="119"/>
      <c r="H773" s="119"/>
      <c r="I773" s="119"/>
      <c r="J773" s="119"/>
      <c r="K773" s="119"/>
    </row>
    <row r="774" spans="2:11">
      <c r="B774" s="118"/>
      <c r="C774" s="118"/>
      <c r="D774" s="118"/>
      <c r="E774" s="119"/>
      <c r="F774" s="119"/>
      <c r="G774" s="119"/>
      <c r="H774" s="119"/>
      <c r="I774" s="119"/>
      <c r="J774" s="119"/>
      <c r="K774" s="119"/>
    </row>
    <row r="775" spans="2:11">
      <c r="B775" s="118"/>
      <c r="C775" s="118"/>
      <c r="D775" s="118"/>
      <c r="E775" s="119"/>
      <c r="F775" s="119"/>
      <c r="G775" s="119"/>
      <c r="H775" s="119"/>
      <c r="I775" s="119"/>
      <c r="J775" s="119"/>
      <c r="K775" s="119"/>
    </row>
    <row r="776" spans="2:11">
      <c r="B776" s="118"/>
      <c r="C776" s="118"/>
      <c r="D776" s="118"/>
      <c r="E776" s="119"/>
      <c r="F776" s="119"/>
      <c r="G776" s="119"/>
      <c r="H776" s="119"/>
      <c r="I776" s="119"/>
      <c r="J776" s="119"/>
      <c r="K776" s="119"/>
    </row>
    <row r="777" spans="2:11">
      <c r="B777" s="118"/>
      <c r="C777" s="118"/>
      <c r="D777" s="118"/>
      <c r="E777" s="119"/>
      <c r="F777" s="119"/>
      <c r="G777" s="119"/>
      <c r="H777" s="119"/>
      <c r="I777" s="119"/>
      <c r="J777" s="119"/>
      <c r="K777" s="119"/>
    </row>
    <row r="778" spans="2:11">
      <c r="B778" s="118"/>
      <c r="C778" s="118"/>
      <c r="D778" s="118"/>
      <c r="E778" s="119"/>
      <c r="F778" s="119"/>
      <c r="G778" s="119"/>
      <c r="H778" s="119"/>
      <c r="I778" s="119"/>
      <c r="J778" s="119"/>
      <c r="K778" s="119"/>
    </row>
    <row r="779" spans="2:11">
      <c r="B779" s="118"/>
      <c r="C779" s="118"/>
      <c r="D779" s="118"/>
      <c r="E779" s="119"/>
      <c r="F779" s="119"/>
      <c r="G779" s="119"/>
      <c r="H779" s="119"/>
      <c r="I779" s="119"/>
      <c r="J779" s="119"/>
      <c r="K779" s="119"/>
    </row>
    <row r="780" spans="2:11">
      <c r="B780" s="118"/>
      <c r="C780" s="118"/>
      <c r="D780" s="118"/>
      <c r="E780" s="119"/>
      <c r="F780" s="119"/>
      <c r="G780" s="119"/>
      <c r="H780" s="119"/>
      <c r="I780" s="119"/>
      <c r="J780" s="119"/>
      <c r="K780" s="119"/>
    </row>
    <row r="781" spans="2:11">
      <c r="B781" s="118"/>
      <c r="C781" s="118"/>
      <c r="D781" s="118"/>
      <c r="E781" s="119"/>
      <c r="F781" s="119"/>
      <c r="G781" s="119"/>
      <c r="H781" s="119"/>
      <c r="I781" s="119"/>
      <c r="J781" s="119"/>
      <c r="K781" s="119"/>
    </row>
    <row r="782" spans="2:11">
      <c r="B782" s="118"/>
      <c r="C782" s="118"/>
      <c r="D782" s="118"/>
      <c r="E782" s="119"/>
      <c r="F782" s="119"/>
      <c r="G782" s="119"/>
      <c r="H782" s="119"/>
      <c r="I782" s="119"/>
      <c r="J782" s="119"/>
      <c r="K782" s="119"/>
    </row>
    <row r="783" spans="2:11">
      <c r="B783" s="118"/>
      <c r="C783" s="118"/>
      <c r="D783" s="118"/>
      <c r="E783" s="119"/>
      <c r="F783" s="119"/>
      <c r="G783" s="119"/>
      <c r="H783" s="119"/>
      <c r="I783" s="119"/>
      <c r="J783" s="119"/>
      <c r="K783" s="119"/>
    </row>
    <row r="784" spans="2:11">
      <c r="B784" s="118"/>
      <c r="C784" s="118"/>
      <c r="D784" s="118"/>
      <c r="E784" s="119"/>
      <c r="F784" s="119"/>
      <c r="G784" s="119"/>
      <c r="H784" s="119"/>
      <c r="I784" s="119"/>
      <c r="J784" s="119"/>
      <c r="K784" s="119"/>
    </row>
    <row r="785" spans="2:11">
      <c r="B785" s="118"/>
      <c r="C785" s="118"/>
      <c r="D785" s="118"/>
      <c r="E785" s="119"/>
      <c r="F785" s="119"/>
      <c r="G785" s="119"/>
      <c r="H785" s="119"/>
      <c r="I785" s="119"/>
      <c r="J785" s="119"/>
      <c r="K785" s="119"/>
    </row>
    <row r="786" spans="2:11">
      <c r="B786" s="118"/>
      <c r="C786" s="118"/>
      <c r="D786" s="118"/>
      <c r="E786" s="119"/>
      <c r="F786" s="119"/>
      <c r="G786" s="119"/>
      <c r="H786" s="119"/>
      <c r="I786" s="119"/>
      <c r="J786" s="119"/>
      <c r="K786" s="119"/>
    </row>
    <row r="787" spans="2:11">
      <c r="B787" s="118"/>
      <c r="C787" s="118"/>
      <c r="D787" s="118"/>
      <c r="E787" s="119"/>
      <c r="F787" s="119"/>
      <c r="G787" s="119"/>
      <c r="H787" s="119"/>
      <c r="I787" s="119"/>
      <c r="J787" s="119"/>
      <c r="K787" s="119"/>
    </row>
    <row r="788" spans="2:11">
      <c r="B788" s="118"/>
      <c r="C788" s="118"/>
      <c r="D788" s="118"/>
      <c r="E788" s="119"/>
      <c r="F788" s="119"/>
      <c r="G788" s="119"/>
      <c r="H788" s="119"/>
      <c r="I788" s="119"/>
      <c r="J788" s="119"/>
      <c r="K788" s="119"/>
    </row>
    <row r="789" spans="2:11">
      <c r="B789" s="118"/>
      <c r="C789" s="118"/>
      <c r="D789" s="118"/>
      <c r="E789" s="119"/>
      <c r="F789" s="119"/>
      <c r="G789" s="119"/>
      <c r="H789" s="119"/>
      <c r="I789" s="119"/>
      <c r="J789" s="119"/>
      <c r="K789" s="119"/>
    </row>
    <row r="790" spans="2:11">
      <c r="B790" s="118"/>
      <c r="C790" s="118"/>
      <c r="D790" s="118"/>
      <c r="E790" s="119"/>
      <c r="F790" s="119"/>
      <c r="G790" s="119"/>
      <c r="H790" s="119"/>
      <c r="I790" s="119"/>
      <c r="J790" s="119"/>
      <c r="K790" s="119"/>
    </row>
    <row r="791" spans="2:11">
      <c r="B791" s="118"/>
      <c r="C791" s="118"/>
      <c r="D791" s="118"/>
      <c r="E791" s="119"/>
      <c r="F791" s="119"/>
      <c r="G791" s="119"/>
      <c r="H791" s="119"/>
      <c r="I791" s="119"/>
      <c r="J791" s="119"/>
      <c r="K791" s="119"/>
    </row>
    <row r="792" spans="2:11">
      <c r="B792" s="118"/>
      <c r="C792" s="118"/>
      <c r="D792" s="118"/>
      <c r="E792" s="119"/>
      <c r="F792" s="119"/>
      <c r="G792" s="119"/>
      <c r="H792" s="119"/>
      <c r="I792" s="119"/>
      <c r="J792" s="119"/>
      <c r="K792" s="119"/>
    </row>
    <row r="793" spans="2:11">
      <c r="B793" s="118"/>
      <c r="C793" s="118"/>
      <c r="D793" s="118"/>
      <c r="E793" s="119"/>
      <c r="F793" s="119"/>
      <c r="G793" s="119"/>
      <c r="H793" s="119"/>
      <c r="I793" s="119"/>
      <c r="J793" s="119"/>
      <c r="K793" s="119"/>
    </row>
    <row r="794" spans="2:11">
      <c r="B794" s="118"/>
      <c r="C794" s="118"/>
      <c r="D794" s="118"/>
      <c r="E794" s="119"/>
      <c r="F794" s="119"/>
      <c r="G794" s="119"/>
      <c r="H794" s="119"/>
      <c r="I794" s="119"/>
      <c r="J794" s="119"/>
      <c r="K794" s="119"/>
    </row>
    <row r="795" spans="2:11">
      <c r="B795" s="118"/>
      <c r="C795" s="118"/>
      <c r="D795" s="118"/>
      <c r="E795" s="119"/>
      <c r="F795" s="119"/>
      <c r="G795" s="119"/>
      <c r="H795" s="119"/>
      <c r="I795" s="119"/>
      <c r="J795" s="119"/>
      <c r="K795" s="119"/>
    </row>
    <row r="796" spans="2:11">
      <c r="B796" s="118"/>
      <c r="C796" s="118"/>
      <c r="D796" s="118"/>
      <c r="E796" s="119"/>
      <c r="F796" s="119"/>
      <c r="G796" s="119"/>
      <c r="H796" s="119"/>
      <c r="I796" s="119"/>
      <c r="J796" s="119"/>
      <c r="K796" s="119"/>
    </row>
    <row r="797" spans="2:11">
      <c r="B797" s="118"/>
      <c r="C797" s="118"/>
      <c r="D797" s="118"/>
      <c r="E797" s="119"/>
      <c r="F797" s="119"/>
      <c r="G797" s="119"/>
      <c r="H797" s="119"/>
      <c r="I797" s="119"/>
      <c r="J797" s="119"/>
      <c r="K797" s="119"/>
    </row>
    <row r="798" spans="2:11">
      <c r="B798" s="118"/>
      <c r="C798" s="118"/>
      <c r="D798" s="118"/>
      <c r="E798" s="119"/>
      <c r="F798" s="119"/>
      <c r="G798" s="119"/>
      <c r="H798" s="119"/>
      <c r="I798" s="119"/>
      <c r="J798" s="119"/>
      <c r="K798" s="119"/>
    </row>
    <row r="799" spans="2:11">
      <c r="B799" s="118"/>
      <c r="C799" s="118"/>
      <c r="D799" s="118"/>
      <c r="E799" s="119"/>
      <c r="F799" s="119"/>
      <c r="G799" s="119"/>
      <c r="H799" s="119"/>
      <c r="I799" s="119"/>
      <c r="J799" s="119"/>
      <c r="K799" s="119"/>
    </row>
    <row r="800" spans="2:11">
      <c r="B800" s="118"/>
      <c r="C800" s="118"/>
      <c r="D800" s="118"/>
      <c r="E800" s="119"/>
      <c r="F800" s="119"/>
      <c r="G800" s="119"/>
      <c r="H800" s="119"/>
      <c r="I800" s="119"/>
      <c r="J800" s="119"/>
      <c r="K800" s="119"/>
    </row>
    <row r="801" spans="2:11">
      <c r="B801" s="118"/>
      <c r="C801" s="118"/>
      <c r="D801" s="118"/>
      <c r="E801" s="119"/>
      <c r="F801" s="119"/>
      <c r="G801" s="119"/>
      <c r="H801" s="119"/>
      <c r="I801" s="119"/>
      <c r="J801" s="119"/>
      <c r="K801" s="119"/>
    </row>
    <row r="802" spans="2:11">
      <c r="B802" s="118"/>
      <c r="C802" s="118"/>
      <c r="D802" s="118"/>
      <c r="E802" s="119"/>
      <c r="F802" s="119"/>
      <c r="G802" s="119"/>
      <c r="H802" s="119"/>
      <c r="I802" s="119"/>
      <c r="J802" s="119"/>
      <c r="K802" s="119"/>
    </row>
    <row r="803" spans="2:11">
      <c r="B803" s="118"/>
      <c r="C803" s="118"/>
      <c r="D803" s="118"/>
      <c r="E803" s="119"/>
      <c r="F803" s="119"/>
      <c r="G803" s="119"/>
      <c r="H803" s="119"/>
      <c r="I803" s="119"/>
      <c r="J803" s="119"/>
      <c r="K803" s="119"/>
    </row>
    <row r="804" spans="2:11">
      <c r="B804" s="118"/>
      <c r="C804" s="118"/>
      <c r="D804" s="118"/>
      <c r="E804" s="119"/>
      <c r="F804" s="119"/>
      <c r="G804" s="119"/>
      <c r="H804" s="119"/>
      <c r="I804" s="119"/>
      <c r="J804" s="119"/>
      <c r="K804" s="119"/>
    </row>
    <row r="805" spans="2:11">
      <c r="B805" s="118"/>
      <c r="C805" s="118"/>
      <c r="D805" s="118"/>
      <c r="E805" s="119"/>
      <c r="F805" s="119"/>
      <c r="G805" s="119"/>
      <c r="H805" s="119"/>
      <c r="I805" s="119"/>
      <c r="J805" s="119"/>
      <c r="K805" s="119"/>
    </row>
    <row r="806" spans="2:11">
      <c r="B806" s="118"/>
      <c r="C806" s="118"/>
      <c r="D806" s="118"/>
      <c r="E806" s="119"/>
      <c r="F806" s="119"/>
      <c r="G806" s="119"/>
      <c r="H806" s="119"/>
      <c r="I806" s="119"/>
      <c r="J806" s="119"/>
      <c r="K806" s="119"/>
    </row>
    <row r="807" spans="2:11">
      <c r="B807" s="118"/>
      <c r="C807" s="118"/>
      <c r="D807" s="118"/>
      <c r="E807" s="119"/>
      <c r="F807" s="119"/>
      <c r="G807" s="119"/>
      <c r="H807" s="119"/>
      <c r="I807" s="119"/>
      <c r="J807" s="119"/>
      <c r="K807" s="119"/>
    </row>
    <row r="808" spans="2:11">
      <c r="B808" s="118"/>
      <c r="C808" s="118"/>
      <c r="D808" s="118"/>
      <c r="E808" s="119"/>
      <c r="F808" s="119"/>
      <c r="G808" s="119"/>
      <c r="H808" s="119"/>
      <c r="I808" s="119"/>
      <c r="J808" s="119"/>
      <c r="K808" s="119"/>
    </row>
    <row r="809" spans="2:11">
      <c r="B809" s="118"/>
      <c r="C809" s="118"/>
      <c r="D809" s="118"/>
      <c r="E809" s="119"/>
      <c r="F809" s="119"/>
      <c r="G809" s="119"/>
      <c r="H809" s="119"/>
      <c r="I809" s="119"/>
      <c r="J809" s="119"/>
      <c r="K809" s="119"/>
    </row>
    <row r="810" spans="2:11">
      <c r="B810" s="118"/>
      <c r="C810" s="118"/>
      <c r="D810" s="118"/>
      <c r="E810" s="119"/>
      <c r="F810" s="119"/>
      <c r="G810" s="119"/>
      <c r="H810" s="119"/>
      <c r="I810" s="119"/>
      <c r="J810" s="119"/>
      <c r="K810" s="119"/>
    </row>
    <row r="811" spans="2:11">
      <c r="B811" s="118"/>
      <c r="C811" s="118"/>
      <c r="D811" s="118"/>
      <c r="E811" s="119"/>
      <c r="F811" s="119"/>
      <c r="G811" s="119"/>
      <c r="H811" s="119"/>
      <c r="I811" s="119"/>
      <c r="J811" s="119"/>
      <c r="K811" s="119"/>
    </row>
    <row r="812" spans="2:11">
      <c r="B812" s="118"/>
      <c r="C812" s="118"/>
      <c r="D812" s="118"/>
      <c r="E812" s="119"/>
      <c r="F812" s="119"/>
      <c r="G812" s="119"/>
      <c r="H812" s="119"/>
      <c r="I812" s="119"/>
      <c r="J812" s="119"/>
      <c r="K812" s="119"/>
    </row>
    <row r="813" spans="2:11">
      <c r="B813" s="118"/>
      <c r="C813" s="118"/>
      <c r="D813" s="118"/>
      <c r="E813" s="119"/>
      <c r="F813" s="119"/>
      <c r="G813" s="119"/>
      <c r="H813" s="119"/>
      <c r="I813" s="119"/>
      <c r="J813" s="119"/>
      <c r="K813" s="119"/>
    </row>
    <row r="814" spans="2:11">
      <c r="B814" s="118"/>
      <c r="C814" s="118"/>
      <c r="D814" s="118"/>
      <c r="E814" s="119"/>
      <c r="F814" s="119"/>
      <c r="G814" s="119"/>
      <c r="H814" s="119"/>
      <c r="I814" s="119"/>
      <c r="J814" s="119"/>
      <c r="K814" s="119"/>
    </row>
    <row r="815" spans="2:11">
      <c r="B815" s="118"/>
      <c r="C815" s="118"/>
      <c r="D815" s="118"/>
      <c r="E815" s="119"/>
      <c r="F815" s="119"/>
      <c r="G815" s="119"/>
      <c r="H815" s="119"/>
      <c r="I815" s="119"/>
      <c r="J815" s="119"/>
      <c r="K815" s="119"/>
    </row>
    <row r="816" spans="2:11">
      <c r="B816" s="118"/>
      <c r="C816" s="118"/>
      <c r="D816" s="118"/>
      <c r="E816" s="119"/>
      <c r="F816" s="119"/>
      <c r="G816" s="119"/>
      <c r="H816" s="119"/>
      <c r="I816" s="119"/>
      <c r="J816" s="119"/>
      <c r="K816" s="119"/>
    </row>
    <row r="817" spans="2:11">
      <c r="B817" s="118"/>
      <c r="C817" s="118"/>
      <c r="D817" s="118"/>
      <c r="E817" s="119"/>
      <c r="F817" s="119"/>
      <c r="G817" s="119"/>
      <c r="H817" s="119"/>
      <c r="I817" s="119"/>
      <c r="J817" s="119"/>
      <c r="K817" s="119"/>
    </row>
    <row r="818" spans="2:11">
      <c r="B818" s="118"/>
      <c r="C818" s="118"/>
      <c r="D818" s="118"/>
      <c r="E818" s="119"/>
      <c r="F818" s="119"/>
      <c r="G818" s="119"/>
      <c r="H818" s="119"/>
      <c r="I818" s="119"/>
      <c r="J818" s="119"/>
      <c r="K818" s="119"/>
    </row>
    <row r="819" spans="2:11">
      <c r="B819" s="118"/>
      <c r="C819" s="118"/>
      <c r="D819" s="118"/>
      <c r="E819" s="119"/>
      <c r="F819" s="119"/>
      <c r="G819" s="119"/>
      <c r="H819" s="119"/>
      <c r="I819" s="119"/>
      <c r="J819" s="119"/>
      <c r="K819" s="119"/>
    </row>
    <row r="820" spans="2:11">
      <c r="B820" s="118"/>
      <c r="C820" s="118"/>
      <c r="D820" s="118"/>
      <c r="E820" s="119"/>
      <c r="F820" s="119"/>
      <c r="G820" s="119"/>
      <c r="H820" s="119"/>
      <c r="I820" s="119"/>
      <c r="J820" s="119"/>
      <c r="K820" s="119"/>
    </row>
    <row r="821" spans="2:11">
      <c r="B821" s="118"/>
      <c r="C821" s="118"/>
      <c r="D821" s="118"/>
      <c r="E821" s="119"/>
      <c r="F821" s="119"/>
      <c r="G821" s="119"/>
      <c r="H821" s="119"/>
      <c r="I821" s="119"/>
      <c r="J821" s="119"/>
      <c r="K821" s="119"/>
    </row>
    <row r="822" spans="2:11">
      <c r="B822" s="118"/>
      <c r="C822" s="118"/>
      <c r="D822" s="118"/>
      <c r="E822" s="119"/>
      <c r="F822" s="119"/>
      <c r="G822" s="119"/>
      <c r="H822" s="119"/>
      <c r="I822" s="119"/>
      <c r="J822" s="119"/>
      <c r="K822" s="119"/>
    </row>
    <row r="823" spans="2:11">
      <c r="B823" s="118"/>
      <c r="C823" s="118"/>
      <c r="D823" s="118"/>
      <c r="E823" s="119"/>
      <c r="F823" s="119"/>
      <c r="G823" s="119"/>
      <c r="H823" s="119"/>
      <c r="I823" s="119"/>
      <c r="J823" s="119"/>
      <c r="K823" s="119"/>
    </row>
    <row r="824" spans="2:11">
      <c r="B824" s="118"/>
      <c r="C824" s="118"/>
      <c r="D824" s="118"/>
      <c r="E824" s="119"/>
      <c r="F824" s="119"/>
      <c r="G824" s="119"/>
      <c r="H824" s="119"/>
      <c r="I824" s="119"/>
      <c r="J824" s="119"/>
      <c r="K824" s="119"/>
    </row>
    <row r="825" spans="2:11">
      <c r="B825" s="118"/>
      <c r="C825" s="118"/>
      <c r="D825" s="118"/>
      <c r="E825" s="119"/>
      <c r="F825" s="119"/>
      <c r="G825" s="119"/>
      <c r="H825" s="119"/>
      <c r="I825" s="119"/>
      <c r="J825" s="119"/>
      <c r="K825" s="119"/>
    </row>
    <row r="826" spans="2:11">
      <c r="B826" s="118"/>
      <c r="C826" s="118"/>
      <c r="D826" s="118"/>
      <c r="E826" s="119"/>
      <c r="F826" s="119"/>
      <c r="G826" s="119"/>
      <c r="H826" s="119"/>
      <c r="I826" s="119"/>
      <c r="J826" s="119"/>
      <c r="K826" s="119"/>
    </row>
    <row r="827" spans="2:11">
      <c r="B827" s="118"/>
      <c r="C827" s="118"/>
      <c r="D827" s="118"/>
      <c r="E827" s="119"/>
      <c r="F827" s="119"/>
      <c r="G827" s="119"/>
      <c r="H827" s="119"/>
      <c r="I827" s="119"/>
      <c r="J827" s="119"/>
      <c r="K827" s="119"/>
    </row>
    <row r="828" spans="2:11">
      <c r="B828" s="118"/>
      <c r="C828" s="118"/>
      <c r="D828" s="118"/>
      <c r="E828" s="119"/>
      <c r="F828" s="119"/>
      <c r="G828" s="119"/>
      <c r="H828" s="119"/>
      <c r="I828" s="119"/>
      <c r="J828" s="119"/>
      <c r="K828" s="119"/>
    </row>
    <row r="829" spans="2:11">
      <c r="B829" s="118"/>
      <c r="C829" s="118"/>
      <c r="D829" s="118"/>
      <c r="E829" s="119"/>
      <c r="F829" s="119"/>
      <c r="G829" s="119"/>
      <c r="H829" s="119"/>
      <c r="I829" s="119"/>
      <c r="J829" s="119"/>
      <c r="K829" s="119"/>
    </row>
    <row r="830" spans="2:11">
      <c r="B830" s="118"/>
      <c r="C830" s="118"/>
      <c r="D830" s="118"/>
      <c r="E830" s="119"/>
      <c r="F830" s="119"/>
      <c r="G830" s="119"/>
      <c r="H830" s="119"/>
      <c r="I830" s="119"/>
      <c r="J830" s="119"/>
      <c r="K830" s="119"/>
    </row>
    <row r="831" spans="2:11">
      <c r="B831" s="118"/>
      <c r="C831" s="118"/>
      <c r="D831" s="118"/>
      <c r="E831" s="119"/>
      <c r="F831" s="119"/>
      <c r="G831" s="119"/>
      <c r="H831" s="119"/>
      <c r="I831" s="119"/>
      <c r="J831" s="119"/>
      <c r="K831" s="119"/>
    </row>
    <row r="832" spans="2:11">
      <c r="B832" s="118"/>
      <c r="C832" s="118"/>
      <c r="D832" s="118"/>
      <c r="E832" s="119"/>
      <c r="F832" s="119"/>
      <c r="G832" s="119"/>
      <c r="H832" s="119"/>
      <c r="I832" s="119"/>
      <c r="J832" s="119"/>
      <c r="K832" s="119"/>
    </row>
    <row r="833" spans="2:11">
      <c r="B833" s="118"/>
      <c r="C833" s="118"/>
      <c r="D833" s="118"/>
      <c r="E833" s="119"/>
      <c r="F833" s="119"/>
      <c r="G833" s="119"/>
      <c r="H833" s="119"/>
      <c r="I833" s="119"/>
      <c r="J833" s="119"/>
      <c r="K833" s="119"/>
    </row>
    <row r="834" spans="2:11">
      <c r="B834" s="118"/>
      <c r="C834" s="118"/>
      <c r="D834" s="118"/>
      <c r="E834" s="119"/>
      <c r="F834" s="119"/>
      <c r="G834" s="119"/>
      <c r="H834" s="119"/>
      <c r="I834" s="119"/>
      <c r="J834" s="119"/>
      <c r="K834" s="119"/>
    </row>
    <row r="835" spans="2:11">
      <c r="B835" s="118"/>
      <c r="C835" s="118"/>
      <c r="D835" s="118"/>
      <c r="E835" s="119"/>
      <c r="F835" s="119"/>
      <c r="G835" s="119"/>
      <c r="H835" s="119"/>
      <c r="I835" s="119"/>
      <c r="J835" s="119"/>
      <c r="K835" s="119"/>
    </row>
    <row r="836" spans="2:11">
      <c r="B836" s="118"/>
      <c r="C836" s="118"/>
      <c r="D836" s="118"/>
      <c r="E836" s="119"/>
      <c r="F836" s="119"/>
      <c r="G836" s="119"/>
      <c r="H836" s="119"/>
      <c r="I836" s="119"/>
      <c r="J836" s="119"/>
      <c r="K836" s="119"/>
    </row>
    <row r="837" spans="2:11">
      <c r="B837" s="118"/>
      <c r="C837" s="118"/>
      <c r="D837" s="118"/>
      <c r="E837" s="119"/>
      <c r="F837" s="119"/>
      <c r="G837" s="119"/>
      <c r="H837" s="119"/>
      <c r="I837" s="119"/>
      <c r="J837" s="119"/>
      <c r="K837" s="119"/>
    </row>
    <row r="838" spans="2:11">
      <c r="B838" s="118"/>
      <c r="C838" s="118"/>
      <c r="D838" s="118"/>
      <c r="E838" s="119"/>
      <c r="F838" s="119"/>
      <c r="G838" s="119"/>
      <c r="H838" s="119"/>
      <c r="I838" s="119"/>
      <c r="J838" s="119"/>
      <c r="K838" s="119"/>
    </row>
    <row r="839" spans="2:11">
      <c r="B839" s="118"/>
      <c r="C839" s="118"/>
      <c r="D839" s="118"/>
      <c r="E839" s="119"/>
      <c r="F839" s="119"/>
      <c r="G839" s="119"/>
      <c r="H839" s="119"/>
      <c r="I839" s="119"/>
      <c r="J839" s="119"/>
      <c r="K839" s="119"/>
    </row>
    <row r="840" spans="2:11">
      <c r="B840" s="118"/>
      <c r="C840" s="118"/>
      <c r="D840" s="118"/>
      <c r="E840" s="119"/>
      <c r="F840" s="119"/>
      <c r="G840" s="119"/>
      <c r="H840" s="119"/>
      <c r="I840" s="119"/>
      <c r="J840" s="119"/>
      <c r="K840" s="119"/>
    </row>
    <row r="841" spans="2:11">
      <c r="B841" s="118"/>
      <c r="C841" s="118"/>
      <c r="D841" s="118"/>
      <c r="E841" s="119"/>
      <c r="F841" s="119"/>
      <c r="G841" s="119"/>
      <c r="H841" s="119"/>
      <c r="I841" s="119"/>
      <c r="J841" s="119"/>
      <c r="K841" s="119"/>
    </row>
    <row r="842" spans="2:11">
      <c r="B842" s="118"/>
      <c r="C842" s="118"/>
      <c r="D842" s="118"/>
      <c r="E842" s="119"/>
      <c r="F842" s="119"/>
      <c r="G842" s="119"/>
      <c r="H842" s="119"/>
      <c r="I842" s="119"/>
      <c r="J842" s="119"/>
      <c r="K842" s="119"/>
    </row>
    <row r="843" spans="2:11">
      <c r="B843" s="118"/>
      <c r="C843" s="118"/>
      <c r="D843" s="118"/>
      <c r="E843" s="119"/>
      <c r="F843" s="119"/>
      <c r="G843" s="119"/>
      <c r="H843" s="119"/>
      <c r="I843" s="119"/>
      <c r="J843" s="119"/>
      <c r="K843" s="119"/>
    </row>
    <row r="844" spans="2:11">
      <c r="B844" s="118"/>
      <c r="C844" s="118"/>
      <c r="D844" s="118"/>
      <c r="E844" s="119"/>
      <c r="F844" s="119"/>
      <c r="G844" s="119"/>
      <c r="H844" s="119"/>
      <c r="I844" s="119"/>
      <c r="J844" s="119"/>
      <c r="K844" s="119"/>
    </row>
    <row r="845" spans="2:11">
      <c r="B845" s="118"/>
      <c r="C845" s="118"/>
      <c r="D845" s="118"/>
      <c r="E845" s="119"/>
      <c r="F845" s="119"/>
      <c r="G845" s="119"/>
      <c r="H845" s="119"/>
      <c r="I845" s="119"/>
      <c r="J845" s="119"/>
      <c r="K845" s="119"/>
    </row>
    <row r="846" spans="2:11">
      <c r="B846" s="118"/>
      <c r="C846" s="118"/>
      <c r="D846" s="118"/>
      <c r="E846" s="119"/>
      <c r="F846" s="119"/>
      <c r="G846" s="119"/>
      <c r="H846" s="119"/>
      <c r="I846" s="119"/>
      <c r="J846" s="119"/>
      <c r="K846" s="119"/>
    </row>
    <row r="847" spans="2:11">
      <c r="B847" s="118"/>
      <c r="C847" s="118"/>
      <c r="D847" s="118"/>
      <c r="E847" s="119"/>
      <c r="F847" s="119"/>
      <c r="G847" s="119"/>
      <c r="H847" s="119"/>
      <c r="I847" s="119"/>
      <c r="J847" s="119"/>
      <c r="K847" s="119"/>
    </row>
    <row r="848" spans="2:11">
      <c r="B848" s="118"/>
      <c r="C848" s="118"/>
      <c r="D848" s="118"/>
      <c r="E848" s="119"/>
      <c r="F848" s="119"/>
      <c r="G848" s="119"/>
      <c r="H848" s="119"/>
      <c r="I848" s="119"/>
      <c r="J848" s="119"/>
      <c r="K848" s="119"/>
    </row>
    <row r="849" spans="2:11">
      <c r="B849" s="118"/>
      <c r="C849" s="118"/>
      <c r="D849" s="118"/>
      <c r="E849" s="119"/>
      <c r="F849" s="119"/>
      <c r="G849" s="119"/>
      <c r="H849" s="119"/>
      <c r="I849" s="119"/>
      <c r="J849" s="119"/>
      <c r="K849" s="119"/>
    </row>
    <row r="850" spans="2:11">
      <c r="B850" s="118"/>
      <c r="C850" s="118"/>
      <c r="D850" s="118"/>
      <c r="E850" s="119"/>
      <c r="F850" s="119"/>
      <c r="G850" s="119"/>
      <c r="H850" s="119"/>
      <c r="I850" s="119"/>
      <c r="J850" s="119"/>
      <c r="K850" s="119"/>
    </row>
    <row r="851" spans="2:11">
      <c r="B851" s="118"/>
      <c r="C851" s="118"/>
      <c r="D851" s="118"/>
      <c r="E851" s="119"/>
      <c r="F851" s="119"/>
      <c r="G851" s="119"/>
      <c r="H851" s="119"/>
      <c r="I851" s="119"/>
      <c r="J851" s="119"/>
      <c r="K851" s="119"/>
    </row>
    <row r="852" spans="2:11">
      <c r="B852" s="118"/>
      <c r="C852" s="118"/>
      <c r="D852" s="118"/>
      <c r="E852" s="119"/>
      <c r="F852" s="119"/>
      <c r="G852" s="119"/>
      <c r="H852" s="119"/>
      <c r="I852" s="119"/>
      <c r="J852" s="119"/>
      <c r="K852" s="119"/>
    </row>
    <row r="853" spans="2:11">
      <c r="B853" s="118"/>
      <c r="C853" s="118"/>
      <c r="D853" s="118"/>
      <c r="E853" s="119"/>
      <c r="F853" s="119"/>
      <c r="G853" s="119"/>
      <c r="H853" s="119"/>
      <c r="I853" s="119"/>
      <c r="J853" s="119"/>
      <c r="K853" s="119"/>
    </row>
    <row r="854" spans="2:11">
      <c r="B854" s="118"/>
      <c r="C854" s="118"/>
      <c r="D854" s="118"/>
      <c r="E854" s="119"/>
      <c r="F854" s="119"/>
      <c r="G854" s="119"/>
      <c r="H854" s="119"/>
      <c r="I854" s="119"/>
      <c r="J854" s="119"/>
      <c r="K854" s="119"/>
    </row>
    <row r="855" spans="2:11">
      <c r="B855" s="118"/>
      <c r="C855" s="118"/>
      <c r="D855" s="118"/>
      <c r="E855" s="119"/>
      <c r="F855" s="119"/>
      <c r="G855" s="119"/>
      <c r="H855" s="119"/>
      <c r="I855" s="119"/>
      <c r="J855" s="119"/>
      <c r="K855" s="119"/>
    </row>
    <row r="856" spans="2:11">
      <c r="B856" s="118"/>
      <c r="C856" s="118"/>
      <c r="D856" s="118"/>
      <c r="E856" s="119"/>
      <c r="F856" s="119"/>
      <c r="G856" s="119"/>
      <c r="H856" s="119"/>
      <c r="I856" s="119"/>
      <c r="J856" s="119"/>
      <c r="K856" s="119"/>
    </row>
    <row r="857" spans="2:11">
      <c r="B857" s="118"/>
      <c r="C857" s="118"/>
      <c r="D857" s="118"/>
      <c r="E857" s="119"/>
      <c r="F857" s="119"/>
      <c r="G857" s="119"/>
      <c r="H857" s="119"/>
      <c r="I857" s="119"/>
      <c r="J857" s="119"/>
      <c r="K857" s="119"/>
    </row>
    <row r="858" spans="2:11">
      <c r="B858" s="118"/>
      <c r="C858" s="118"/>
      <c r="D858" s="118"/>
      <c r="E858" s="119"/>
      <c r="F858" s="119"/>
      <c r="G858" s="119"/>
      <c r="H858" s="119"/>
      <c r="I858" s="119"/>
      <c r="J858" s="119"/>
      <c r="K858" s="119"/>
    </row>
    <row r="859" spans="2:11">
      <c r="B859" s="118"/>
      <c r="C859" s="118"/>
      <c r="D859" s="118"/>
      <c r="E859" s="119"/>
      <c r="F859" s="119"/>
      <c r="G859" s="119"/>
      <c r="H859" s="119"/>
      <c r="I859" s="119"/>
      <c r="J859" s="119"/>
      <c r="K859" s="119"/>
    </row>
    <row r="860" spans="2:11">
      <c r="B860" s="118"/>
      <c r="C860" s="118"/>
      <c r="D860" s="118"/>
      <c r="E860" s="119"/>
      <c r="F860" s="119"/>
      <c r="G860" s="119"/>
      <c r="H860" s="119"/>
      <c r="I860" s="119"/>
      <c r="J860" s="119"/>
      <c r="K860" s="119"/>
    </row>
    <row r="861" spans="2:11">
      <c r="B861" s="118"/>
      <c r="C861" s="118"/>
      <c r="D861" s="118"/>
      <c r="E861" s="119"/>
      <c r="F861" s="119"/>
      <c r="G861" s="119"/>
      <c r="H861" s="119"/>
      <c r="I861" s="119"/>
      <c r="J861" s="119"/>
      <c r="K861" s="119"/>
    </row>
    <row r="862" spans="2:11">
      <c r="B862" s="118"/>
      <c r="C862" s="118"/>
      <c r="D862" s="118"/>
      <c r="E862" s="119"/>
      <c r="F862" s="119"/>
      <c r="G862" s="119"/>
      <c r="H862" s="119"/>
      <c r="I862" s="119"/>
      <c r="J862" s="119"/>
      <c r="K862" s="119"/>
    </row>
    <row r="863" spans="2:11">
      <c r="B863" s="118"/>
      <c r="C863" s="118"/>
      <c r="D863" s="118"/>
      <c r="E863" s="119"/>
      <c r="F863" s="119"/>
      <c r="G863" s="119"/>
      <c r="H863" s="119"/>
      <c r="I863" s="119"/>
      <c r="J863" s="119"/>
      <c r="K863" s="119"/>
    </row>
    <row r="864" spans="2:11">
      <c r="B864" s="118"/>
      <c r="C864" s="118"/>
      <c r="D864" s="118"/>
      <c r="E864" s="119"/>
      <c r="F864" s="119"/>
      <c r="G864" s="119"/>
      <c r="H864" s="119"/>
      <c r="I864" s="119"/>
      <c r="J864" s="119"/>
      <c r="K864" s="119"/>
    </row>
    <row r="865" spans="2:11">
      <c r="B865" s="118"/>
      <c r="C865" s="118"/>
      <c r="D865" s="118"/>
      <c r="E865" s="119"/>
      <c r="F865" s="119"/>
      <c r="G865" s="119"/>
      <c r="H865" s="119"/>
      <c r="I865" s="119"/>
      <c r="J865" s="119"/>
      <c r="K865" s="119"/>
    </row>
    <row r="866" spans="2:11">
      <c r="B866" s="118"/>
      <c r="C866" s="118"/>
      <c r="D866" s="118"/>
      <c r="E866" s="119"/>
      <c r="F866" s="119"/>
      <c r="G866" s="119"/>
      <c r="H866" s="119"/>
      <c r="I866" s="119"/>
      <c r="J866" s="119"/>
      <c r="K866" s="119"/>
    </row>
    <row r="867" spans="2:11">
      <c r="B867" s="118"/>
      <c r="C867" s="118"/>
      <c r="D867" s="118"/>
      <c r="E867" s="119"/>
      <c r="F867" s="119"/>
      <c r="G867" s="119"/>
      <c r="H867" s="119"/>
      <c r="I867" s="119"/>
      <c r="J867" s="119"/>
      <c r="K867" s="119"/>
    </row>
    <row r="868" spans="2:11">
      <c r="B868" s="118"/>
      <c r="C868" s="118"/>
      <c r="D868" s="118"/>
      <c r="E868" s="119"/>
      <c r="F868" s="119"/>
      <c r="G868" s="119"/>
      <c r="H868" s="119"/>
      <c r="I868" s="119"/>
      <c r="J868" s="119"/>
      <c r="K868" s="119"/>
    </row>
    <row r="869" spans="2:11">
      <c r="B869" s="118"/>
      <c r="C869" s="118"/>
      <c r="D869" s="118"/>
      <c r="E869" s="119"/>
      <c r="F869" s="119"/>
      <c r="G869" s="119"/>
      <c r="H869" s="119"/>
      <c r="I869" s="119"/>
      <c r="J869" s="119"/>
      <c r="K869" s="119"/>
    </row>
    <row r="870" spans="2:11">
      <c r="B870" s="118"/>
      <c r="C870" s="118"/>
      <c r="D870" s="118"/>
      <c r="E870" s="119"/>
      <c r="F870" s="119"/>
      <c r="G870" s="119"/>
      <c r="H870" s="119"/>
      <c r="I870" s="119"/>
      <c r="J870" s="119"/>
      <c r="K870" s="119"/>
    </row>
    <row r="871" spans="2:11">
      <c r="B871" s="118"/>
      <c r="C871" s="118"/>
      <c r="D871" s="118"/>
      <c r="E871" s="119"/>
      <c r="F871" s="119"/>
      <c r="G871" s="119"/>
      <c r="H871" s="119"/>
      <c r="I871" s="119"/>
      <c r="J871" s="119"/>
      <c r="K871" s="119"/>
    </row>
    <row r="872" spans="2:11">
      <c r="B872" s="118"/>
      <c r="C872" s="118"/>
      <c r="D872" s="118"/>
      <c r="E872" s="119"/>
      <c r="F872" s="119"/>
      <c r="G872" s="119"/>
      <c r="H872" s="119"/>
      <c r="I872" s="119"/>
      <c r="J872" s="119"/>
      <c r="K872" s="119"/>
    </row>
    <row r="873" spans="2:11">
      <c r="B873" s="118"/>
      <c r="C873" s="118"/>
      <c r="D873" s="118"/>
      <c r="E873" s="119"/>
      <c r="F873" s="119"/>
      <c r="G873" s="119"/>
      <c r="H873" s="119"/>
      <c r="I873" s="119"/>
      <c r="J873" s="119"/>
      <c r="K873" s="119"/>
    </row>
    <row r="874" spans="2:11">
      <c r="B874" s="118"/>
      <c r="C874" s="118"/>
      <c r="D874" s="118"/>
      <c r="E874" s="119"/>
      <c r="F874" s="119"/>
      <c r="G874" s="119"/>
      <c r="H874" s="119"/>
      <c r="I874" s="119"/>
      <c r="J874" s="119"/>
      <c r="K874" s="119"/>
    </row>
    <row r="875" spans="2:11">
      <c r="B875" s="118"/>
      <c r="C875" s="118"/>
      <c r="D875" s="118"/>
      <c r="E875" s="119"/>
      <c r="F875" s="119"/>
      <c r="G875" s="119"/>
      <c r="H875" s="119"/>
      <c r="I875" s="119"/>
      <c r="J875" s="119"/>
      <c r="K875" s="119"/>
    </row>
    <row r="876" spans="2:11">
      <c r="B876" s="118"/>
      <c r="C876" s="118"/>
      <c r="D876" s="118"/>
      <c r="E876" s="119"/>
      <c r="F876" s="119"/>
      <c r="G876" s="119"/>
      <c r="H876" s="119"/>
      <c r="I876" s="119"/>
      <c r="J876" s="119"/>
      <c r="K876" s="119"/>
    </row>
    <row r="877" spans="2:11">
      <c r="B877" s="118"/>
      <c r="C877" s="118"/>
      <c r="D877" s="118"/>
      <c r="E877" s="119"/>
      <c r="F877" s="119"/>
      <c r="G877" s="119"/>
      <c r="H877" s="119"/>
      <c r="I877" s="119"/>
      <c r="J877" s="119"/>
      <c r="K877" s="119"/>
    </row>
    <row r="878" spans="2:11">
      <c r="B878" s="118"/>
      <c r="C878" s="118"/>
      <c r="D878" s="118"/>
      <c r="E878" s="119"/>
      <c r="F878" s="119"/>
      <c r="G878" s="119"/>
      <c r="H878" s="119"/>
      <c r="I878" s="119"/>
      <c r="J878" s="119"/>
      <c r="K878" s="119"/>
    </row>
    <row r="879" spans="2:11">
      <c r="B879" s="118"/>
      <c r="C879" s="118"/>
      <c r="D879" s="118"/>
      <c r="E879" s="119"/>
      <c r="F879" s="119"/>
      <c r="G879" s="119"/>
      <c r="H879" s="119"/>
      <c r="I879" s="119"/>
      <c r="J879" s="119"/>
      <c r="K879" s="119"/>
    </row>
    <row r="880" spans="2:11">
      <c r="B880" s="118"/>
      <c r="C880" s="118"/>
      <c r="D880" s="118"/>
      <c r="E880" s="119"/>
      <c r="F880" s="119"/>
      <c r="G880" s="119"/>
      <c r="H880" s="119"/>
      <c r="I880" s="119"/>
      <c r="J880" s="119"/>
      <c r="K880" s="119"/>
    </row>
    <row r="881" spans="2:11">
      <c r="B881" s="118"/>
      <c r="C881" s="118"/>
      <c r="D881" s="118"/>
      <c r="E881" s="119"/>
      <c r="F881" s="119"/>
      <c r="G881" s="119"/>
      <c r="H881" s="119"/>
      <c r="I881" s="119"/>
      <c r="J881" s="119"/>
      <c r="K881" s="119"/>
    </row>
    <row r="882" spans="2:11">
      <c r="B882" s="118"/>
      <c r="C882" s="118"/>
      <c r="D882" s="118"/>
      <c r="E882" s="119"/>
      <c r="F882" s="119"/>
      <c r="G882" s="119"/>
      <c r="H882" s="119"/>
      <c r="I882" s="119"/>
      <c r="J882" s="119"/>
      <c r="K882" s="119"/>
    </row>
    <row r="883" spans="2:11">
      <c r="B883" s="118"/>
      <c r="C883" s="118"/>
      <c r="D883" s="118"/>
      <c r="E883" s="119"/>
      <c r="F883" s="119"/>
      <c r="G883" s="119"/>
      <c r="H883" s="119"/>
      <c r="I883" s="119"/>
      <c r="J883" s="119"/>
      <c r="K883" s="119"/>
    </row>
    <row r="884" spans="2:11">
      <c r="B884" s="118"/>
      <c r="C884" s="118"/>
      <c r="D884" s="118"/>
      <c r="E884" s="119"/>
      <c r="F884" s="119"/>
      <c r="G884" s="119"/>
      <c r="H884" s="119"/>
      <c r="I884" s="119"/>
      <c r="J884" s="119"/>
      <c r="K884" s="119"/>
    </row>
    <row r="885" spans="2:11">
      <c r="B885" s="118"/>
      <c r="C885" s="118"/>
      <c r="D885" s="118"/>
      <c r="E885" s="119"/>
      <c r="F885" s="119"/>
      <c r="G885" s="119"/>
      <c r="H885" s="119"/>
      <c r="I885" s="119"/>
      <c r="J885" s="119"/>
      <c r="K885" s="119"/>
    </row>
    <row r="886" spans="2:11">
      <c r="B886" s="118"/>
      <c r="C886" s="118"/>
      <c r="D886" s="118"/>
      <c r="E886" s="119"/>
      <c r="F886" s="119"/>
      <c r="G886" s="119"/>
      <c r="H886" s="119"/>
      <c r="I886" s="119"/>
      <c r="J886" s="119"/>
      <c r="K886" s="119"/>
    </row>
    <row r="887" spans="2:11">
      <c r="B887" s="118"/>
      <c r="C887" s="118"/>
      <c r="D887" s="118"/>
      <c r="E887" s="119"/>
      <c r="F887" s="119"/>
      <c r="G887" s="119"/>
      <c r="H887" s="119"/>
      <c r="I887" s="119"/>
      <c r="J887" s="119"/>
      <c r="K887" s="119"/>
    </row>
    <row r="888" spans="2:11">
      <c r="B888" s="118"/>
      <c r="C888" s="118"/>
      <c r="D888" s="118"/>
      <c r="E888" s="119"/>
      <c r="F888" s="119"/>
      <c r="G888" s="119"/>
      <c r="H888" s="119"/>
      <c r="I888" s="119"/>
      <c r="J888" s="119"/>
      <c r="K888" s="119"/>
    </row>
    <row r="889" spans="2:11">
      <c r="B889" s="118"/>
      <c r="C889" s="118"/>
      <c r="D889" s="118"/>
      <c r="E889" s="119"/>
      <c r="F889" s="119"/>
      <c r="G889" s="119"/>
      <c r="H889" s="119"/>
      <c r="I889" s="119"/>
      <c r="J889" s="119"/>
      <c r="K889" s="119"/>
    </row>
    <row r="890" spans="2:11">
      <c r="B890" s="118"/>
      <c r="C890" s="118"/>
      <c r="D890" s="118"/>
      <c r="E890" s="119"/>
      <c r="F890" s="119"/>
      <c r="G890" s="119"/>
      <c r="H890" s="119"/>
      <c r="I890" s="119"/>
      <c r="J890" s="119"/>
      <c r="K890" s="119"/>
    </row>
    <row r="891" spans="2:11">
      <c r="B891" s="118"/>
      <c r="C891" s="118"/>
      <c r="D891" s="118"/>
      <c r="E891" s="119"/>
      <c r="F891" s="119"/>
      <c r="G891" s="119"/>
      <c r="H891" s="119"/>
      <c r="I891" s="119"/>
      <c r="J891" s="119"/>
      <c r="K891" s="119"/>
    </row>
    <row r="892" spans="2:11">
      <c r="B892" s="118"/>
      <c r="C892" s="118"/>
      <c r="D892" s="118"/>
      <c r="E892" s="119"/>
      <c r="F892" s="119"/>
      <c r="G892" s="119"/>
      <c r="H892" s="119"/>
      <c r="I892" s="119"/>
      <c r="J892" s="119"/>
      <c r="K892" s="119"/>
    </row>
    <row r="893" spans="2:11">
      <c r="B893" s="118"/>
      <c r="C893" s="118"/>
      <c r="D893" s="118"/>
      <c r="E893" s="119"/>
      <c r="F893" s="119"/>
      <c r="G893" s="119"/>
      <c r="H893" s="119"/>
      <c r="I893" s="119"/>
      <c r="J893" s="119"/>
      <c r="K893" s="119"/>
    </row>
    <row r="894" spans="2:11">
      <c r="B894" s="118"/>
      <c r="C894" s="118"/>
      <c r="D894" s="118"/>
      <c r="E894" s="119"/>
      <c r="F894" s="119"/>
      <c r="G894" s="119"/>
      <c r="H894" s="119"/>
      <c r="I894" s="119"/>
      <c r="J894" s="119"/>
      <c r="K894" s="119"/>
    </row>
    <row r="895" spans="2:11">
      <c r="B895" s="118"/>
      <c r="C895" s="118"/>
      <c r="D895" s="118"/>
      <c r="E895" s="119"/>
      <c r="F895" s="119"/>
      <c r="G895" s="119"/>
      <c r="H895" s="119"/>
      <c r="I895" s="119"/>
      <c r="J895" s="119"/>
      <c r="K895" s="119"/>
    </row>
    <row r="896" spans="2:11">
      <c r="B896" s="118"/>
      <c r="C896" s="118"/>
      <c r="D896" s="118"/>
      <c r="E896" s="119"/>
      <c r="F896" s="119"/>
      <c r="G896" s="119"/>
      <c r="H896" s="119"/>
      <c r="I896" s="119"/>
      <c r="J896" s="119"/>
      <c r="K896" s="119"/>
    </row>
    <row r="897" spans="2:11">
      <c r="B897" s="118"/>
      <c r="C897" s="118"/>
      <c r="D897" s="118"/>
      <c r="E897" s="119"/>
      <c r="F897" s="119"/>
      <c r="G897" s="119"/>
      <c r="H897" s="119"/>
      <c r="I897" s="119"/>
      <c r="J897" s="119"/>
      <c r="K897" s="119"/>
    </row>
    <row r="898" spans="2:11">
      <c r="B898" s="118"/>
      <c r="C898" s="118"/>
      <c r="D898" s="118"/>
      <c r="E898" s="119"/>
      <c r="F898" s="119"/>
      <c r="G898" s="119"/>
      <c r="H898" s="119"/>
      <c r="I898" s="119"/>
      <c r="J898" s="119"/>
      <c r="K898" s="119"/>
    </row>
    <row r="899" spans="2:11">
      <c r="B899" s="118"/>
      <c r="C899" s="118"/>
      <c r="D899" s="118"/>
      <c r="E899" s="119"/>
      <c r="F899" s="119"/>
      <c r="G899" s="119"/>
      <c r="H899" s="119"/>
      <c r="I899" s="119"/>
      <c r="J899" s="119"/>
      <c r="K899" s="119"/>
    </row>
    <row r="900" spans="2:11">
      <c r="B900" s="118"/>
      <c r="C900" s="118"/>
      <c r="D900" s="118"/>
      <c r="E900" s="119"/>
      <c r="F900" s="119"/>
      <c r="G900" s="119"/>
      <c r="H900" s="119"/>
      <c r="I900" s="119"/>
      <c r="J900" s="119"/>
      <c r="K900" s="119"/>
    </row>
    <row r="901" spans="2:11">
      <c r="B901" s="118"/>
      <c r="C901" s="118"/>
      <c r="D901" s="118"/>
      <c r="E901" s="119"/>
      <c r="F901" s="119"/>
      <c r="G901" s="119"/>
      <c r="H901" s="119"/>
      <c r="I901" s="119"/>
      <c r="J901" s="119"/>
      <c r="K901" s="119"/>
    </row>
    <row r="902" spans="2:11">
      <c r="B902" s="118"/>
      <c r="C902" s="118"/>
      <c r="D902" s="118"/>
      <c r="E902" s="119"/>
      <c r="F902" s="119"/>
      <c r="G902" s="119"/>
      <c r="H902" s="119"/>
      <c r="I902" s="119"/>
      <c r="J902" s="119"/>
      <c r="K902" s="119"/>
    </row>
    <row r="903" spans="2:11">
      <c r="B903" s="118"/>
      <c r="C903" s="118"/>
      <c r="D903" s="118"/>
      <c r="E903" s="119"/>
      <c r="F903" s="119"/>
      <c r="G903" s="119"/>
      <c r="H903" s="119"/>
      <c r="I903" s="119"/>
      <c r="J903" s="119"/>
      <c r="K903" s="119"/>
    </row>
    <row r="904" spans="2:11">
      <c r="B904" s="118"/>
      <c r="C904" s="118"/>
      <c r="D904" s="118"/>
      <c r="E904" s="119"/>
      <c r="F904" s="119"/>
      <c r="G904" s="119"/>
      <c r="H904" s="119"/>
      <c r="I904" s="119"/>
      <c r="J904" s="119"/>
      <c r="K904" s="119"/>
    </row>
    <row r="905" spans="2:11">
      <c r="B905" s="118"/>
      <c r="C905" s="118"/>
      <c r="D905" s="118"/>
      <c r="E905" s="119"/>
      <c r="F905" s="119"/>
      <c r="G905" s="119"/>
      <c r="H905" s="119"/>
      <c r="I905" s="119"/>
      <c r="J905" s="119"/>
      <c r="K905" s="119"/>
    </row>
    <row r="906" spans="2:11">
      <c r="B906" s="118"/>
      <c r="C906" s="118"/>
      <c r="D906" s="118"/>
      <c r="E906" s="119"/>
      <c r="F906" s="119"/>
      <c r="G906" s="119"/>
      <c r="H906" s="119"/>
      <c r="I906" s="119"/>
      <c r="J906" s="119"/>
      <c r="K906" s="119"/>
    </row>
    <row r="907" spans="2:11">
      <c r="B907" s="118"/>
      <c r="C907" s="118"/>
      <c r="D907" s="118"/>
      <c r="E907" s="119"/>
      <c r="F907" s="119"/>
      <c r="G907" s="119"/>
      <c r="H907" s="119"/>
      <c r="I907" s="119"/>
      <c r="J907" s="119"/>
      <c r="K907" s="119"/>
    </row>
    <row r="908" spans="2:11">
      <c r="B908" s="118"/>
      <c r="C908" s="118"/>
      <c r="D908" s="118"/>
      <c r="E908" s="119"/>
      <c r="F908" s="119"/>
      <c r="G908" s="119"/>
      <c r="H908" s="119"/>
      <c r="I908" s="119"/>
      <c r="J908" s="119"/>
      <c r="K908" s="119"/>
    </row>
    <row r="909" spans="2:11">
      <c r="B909" s="118"/>
      <c r="C909" s="118"/>
      <c r="D909" s="118"/>
      <c r="E909" s="119"/>
      <c r="F909" s="119"/>
      <c r="G909" s="119"/>
      <c r="H909" s="119"/>
      <c r="I909" s="119"/>
      <c r="J909" s="119"/>
      <c r="K909" s="119"/>
    </row>
    <row r="910" spans="2:11">
      <c r="B910" s="118"/>
      <c r="C910" s="118"/>
      <c r="D910" s="118"/>
      <c r="E910" s="119"/>
      <c r="F910" s="119"/>
      <c r="G910" s="119"/>
      <c r="H910" s="119"/>
      <c r="I910" s="119"/>
      <c r="J910" s="119"/>
      <c r="K910" s="119"/>
    </row>
    <row r="911" spans="2:11">
      <c r="B911" s="118"/>
      <c r="C911" s="118"/>
      <c r="D911" s="118"/>
      <c r="E911" s="119"/>
      <c r="F911" s="119"/>
      <c r="G911" s="119"/>
      <c r="H911" s="119"/>
      <c r="I911" s="119"/>
      <c r="J911" s="119"/>
      <c r="K911" s="119"/>
    </row>
    <row r="912" spans="2:11">
      <c r="B912" s="118"/>
      <c r="C912" s="118"/>
      <c r="D912" s="118"/>
      <c r="E912" s="119"/>
      <c r="F912" s="119"/>
      <c r="G912" s="119"/>
      <c r="H912" s="119"/>
      <c r="I912" s="119"/>
      <c r="J912" s="119"/>
      <c r="K912" s="119"/>
    </row>
    <row r="913" spans="2:11">
      <c r="B913" s="118"/>
      <c r="C913" s="118"/>
      <c r="D913" s="118"/>
      <c r="E913" s="119"/>
      <c r="F913" s="119"/>
      <c r="G913" s="119"/>
      <c r="H913" s="119"/>
      <c r="I913" s="119"/>
      <c r="J913" s="119"/>
      <c r="K913" s="119"/>
    </row>
    <row r="914" spans="2:11">
      <c r="B914" s="118"/>
      <c r="C914" s="118"/>
      <c r="D914" s="118"/>
      <c r="E914" s="119"/>
      <c r="F914" s="119"/>
      <c r="G914" s="119"/>
      <c r="H914" s="119"/>
      <c r="I914" s="119"/>
      <c r="J914" s="119"/>
      <c r="K914" s="119"/>
    </row>
    <row r="915" spans="2:11">
      <c r="B915" s="118"/>
      <c r="C915" s="118"/>
      <c r="D915" s="118"/>
      <c r="E915" s="119"/>
      <c r="F915" s="119"/>
      <c r="G915" s="119"/>
      <c r="H915" s="119"/>
      <c r="I915" s="119"/>
      <c r="J915" s="119"/>
      <c r="K915" s="119"/>
    </row>
    <row r="916" spans="2:11">
      <c r="B916" s="118"/>
      <c r="C916" s="118"/>
      <c r="D916" s="118"/>
      <c r="E916" s="119"/>
      <c r="F916" s="119"/>
      <c r="G916" s="119"/>
      <c r="H916" s="119"/>
      <c r="I916" s="119"/>
      <c r="J916" s="119"/>
      <c r="K916" s="119"/>
    </row>
    <row r="917" spans="2:11">
      <c r="B917" s="118"/>
      <c r="C917" s="118"/>
      <c r="D917" s="118"/>
      <c r="E917" s="119"/>
      <c r="F917" s="119"/>
      <c r="G917" s="119"/>
      <c r="H917" s="119"/>
      <c r="I917" s="119"/>
      <c r="J917" s="119"/>
      <c r="K917" s="119"/>
    </row>
    <row r="918" spans="2:11">
      <c r="B918" s="118"/>
      <c r="C918" s="118"/>
      <c r="D918" s="118"/>
      <c r="E918" s="119"/>
      <c r="F918" s="119"/>
      <c r="G918" s="119"/>
      <c r="H918" s="119"/>
      <c r="I918" s="119"/>
      <c r="J918" s="119"/>
      <c r="K918" s="119"/>
    </row>
    <row r="919" spans="2:11">
      <c r="B919" s="118"/>
      <c r="C919" s="118"/>
      <c r="D919" s="118"/>
      <c r="E919" s="119"/>
      <c r="F919" s="119"/>
      <c r="G919" s="119"/>
      <c r="H919" s="119"/>
      <c r="I919" s="119"/>
      <c r="J919" s="119"/>
      <c r="K919" s="119"/>
    </row>
    <row r="920" spans="2:11">
      <c r="B920" s="118"/>
      <c r="C920" s="118"/>
      <c r="D920" s="118"/>
      <c r="E920" s="119"/>
      <c r="F920" s="119"/>
      <c r="G920" s="119"/>
      <c r="H920" s="119"/>
      <c r="I920" s="119"/>
      <c r="J920" s="119"/>
      <c r="K920" s="119"/>
    </row>
    <row r="921" spans="2:11">
      <c r="B921" s="118"/>
      <c r="C921" s="118"/>
      <c r="D921" s="118"/>
      <c r="E921" s="119"/>
      <c r="F921" s="119"/>
      <c r="G921" s="119"/>
      <c r="H921" s="119"/>
      <c r="I921" s="119"/>
      <c r="J921" s="119"/>
      <c r="K921" s="119"/>
    </row>
    <row r="922" spans="2:11">
      <c r="B922" s="118"/>
      <c r="C922" s="118"/>
      <c r="D922" s="118"/>
      <c r="E922" s="119"/>
      <c r="F922" s="119"/>
      <c r="G922" s="119"/>
      <c r="H922" s="119"/>
      <c r="I922" s="119"/>
      <c r="J922" s="119"/>
      <c r="K922" s="119"/>
    </row>
    <row r="923" spans="2:11">
      <c r="B923" s="118"/>
      <c r="C923" s="118"/>
      <c r="D923" s="118"/>
      <c r="E923" s="119"/>
      <c r="F923" s="119"/>
      <c r="G923" s="119"/>
      <c r="H923" s="119"/>
      <c r="I923" s="119"/>
      <c r="J923" s="119"/>
      <c r="K923" s="119"/>
    </row>
    <row r="924" spans="2:11">
      <c r="B924" s="118"/>
      <c r="C924" s="118"/>
      <c r="D924" s="118"/>
      <c r="E924" s="119"/>
      <c r="F924" s="119"/>
      <c r="G924" s="119"/>
      <c r="H924" s="119"/>
      <c r="I924" s="119"/>
      <c r="J924" s="119"/>
      <c r="K924" s="119"/>
    </row>
    <row r="925" spans="2:11">
      <c r="B925" s="118"/>
      <c r="C925" s="118"/>
      <c r="D925" s="118"/>
      <c r="E925" s="119"/>
      <c r="F925" s="119"/>
      <c r="G925" s="119"/>
      <c r="H925" s="119"/>
      <c r="I925" s="119"/>
      <c r="J925" s="119"/>
      <c r="K925" s="119"/>
    </row>
    <row r="926" spans="2:11">
      <c r="B926" s="118"/>
      <c r="C926" s="118"/>
      <c r="D926" s="118"/>
      <c r="E926" s="119"/>
      <c r="F926" s="119"/>
      <c r="G926" s="119"/>
      <c r="H926" s="119"/>
      <c r="I926" s="119"/>
      <c r="J926" s="119"/>
      <c r="K926" s="119"/>
    </row>
    <row r="927" spans="2:11">
      <c r="B927" s="118"/>
      <c r="C927" s="118"/>
      <c r="D927" s="118"/>
      <c r="E927" s="119"/>
      <c r="F927" s="119"/>
      <c r="G927" s="119"/>
      <c r="H927" s="119"/>
      <c r="I927" s="119"/>
      <c r="J927" s="119"/>
      <c r="K927" s="119"/>
    </row>
    <row r="928" spans="2:11">
      <c r="B928" s="118"/>
      <c r="C928" s="118"/>
      <c r="D928" s="118"/>
      <c r="E928" s="119"/>
      <c r="F928" s="119"/>
      <c r="G928" s="119"/>
      <c r="H928" s="119"/>
      <c r="I928" s="119"/>
      <c r="J928" s="119"/>
      <c r="K928" s="119"/>
    </row>
    <row r="929" spans="2:11">
      <c r="B929" s="118"/>
      <c r="C929" s="118"/>
      <c r="D929" s="118"/>
      <c r="E929" s="119"/>
      <c r="F929" s="119"/>
      <c r="G929" s="119"/>
      <c r="H929" s="119"/>
      <c r="I929" s="119"/>
      <c r="J929" s="119"/>
      <c r="K929" s="119"/>
    </row>
    <row r="930" spans="2:11">
      <c r="B930" s="118"/>
      <c r="C930" s="118"/>
      <c r="D930" s="118"/>
      <c r="E930" s="119"/>
      <c r="F930" s="119"/>
      <c r="G930" s="119"/>
      <c r="H930" s="119"/>
      <c r="I930" s="119"/>
      <c r="J930" s="119"/>
      <c r="K930" s="119"/>
    </row>
    <row r="931" spans="2:11">
      <c r="B931" s="118"/>
      <c r="C931" s="118"/>
      <c r="D931" s="118"/>
      <c r="E931" s="119"/>
      <c r="F931" s="119"/>
      <c r="G931" s="119"/>
      <c r="H931" s="119"/>
      <c r="I931" s="119"/>
      <c r="J931" s="119"/>
      <c r="K931" s="119"/>
    </row>
    <row r="932" spans="2:11">
      <c r="B932" s="118"/>
      <c r="C932" s="118"/>
      <c r="D932" s="118"/>
      <c r="E932" s="119"/>
      <c r="F932" s="119"/>
      <c r="G932" s="119"/>
      <c r="H932" s="119"/>
      <c r="I932" s="119"/>
      <c r="J932" s="119"/>
      <c r="K932" s="119"/>
    </row>
    <row r="933" spans="2:11">
      <c r="B933" s="118"/>
      <c r="C933" s="118"/>
      <c r="D933" s="118"/>
      <c r="E933" s="119"/>
      <c r="F933" s="119"/>
      <c r="G933" s="119"/>
      <c r="H933" s="119"/>
      <c r="I933" s="119"/>
      <c r="J933" s="119"/>
      <c r="K933" s="119"/>
    </row>
    <row r="934" spans="2:11">
      <c r="B934" s="118"/>
      <c r="C934" s="118"/>
      <c r="D934" s="118"/>
      <c r="E934" s="119"/>
      <c r="F934" s="119"/>
      <c r="G934" s="119"/>
      <c r="H934" s="119"/>
      <c r="I934" s="119"/>
      <c r="J934" s="119"/>
      <c r="K934" s="119"/>
    </row>
    <row r="935" spans="2:11">
      <c r="B935" s="118"/>
      <c r="C935" s="118"/>
      <c r="D935" s="118"/>
      <c r="E935" s="119"/>
      <c r="F935" s="119"/>
      <c r="G935" s="119"/>
      <c r="H935" s="119"/>
      <c r="I935" s="119"/>
      <c r="J935" s="119"/>
      <c r="K935" s="119"/>
    </row>
    <row r="936" spans="2:11">
      <c r="B936" s="118"/>
      <c r="C936" s="118"/>
      <c r="D936" s="118"/>
      <c r="E936" s="119"/>
      <c r="F936" s="119"/>
      <c r="G936" s="119"/>
      <c r="H936" s="119"/>
      <c r="I936" s="119"/>
      <c r="J936" s="119"/>
      <c r="K936" s="119"/>
    </row>
    <row r="937" spans="2:11">
      <c r="B937" s="118"/>
      <c r="C937" s="118"/>
      <c r="D937" s="118"/>
      <c r="E937" s="119"/>
      <c r="F937" s="119"/>
      <c r="G937" s="119"/>
      <c r="H937" s="119"/>
      <c r="I937" s="119"/>
      <c r="J937" s="119"/>
      <c r="K937" s="119"/>
    </row>
    <row r="938" spans="2:11">
      <c r="B938" s="118"/>
      <c r="C938" s="118"/>
      <c r="D938" s="118"/>
      <c r="E938" s="119"/>
      <c r="F938" s="119"/>
      <c r="G938" s="119"/>
      <c r="H938" s="119"/>
      <c r="I938" s="119"/>
      <c r="J938" s="119"/>
      <c r="K938" s="119"/>
    </row>
    <row r="939" spans="2:11">
      <c r="B939" s="118"/>
      <c r="C939" s="118"/>
      <c r="D939" s="118"/>
      <c r="E939" s="119"/>
      <c r="F939" s="119"/>
      <c r="G939" s="119"/>
      <c r="H939" s="119"/>
      <c r="I939" s="119"/>
      <c r="J939" s="119"/>
      <c r="K939" s="119"/>
    </row>
    <row r="940" spans="2:11">
      <c r="B940" s="118"/>
      <c r="C940" s="118"/>
      <c r="D940" s="118"/>
      <c r="E940" s="119"/>
      <c r="F940" s="119"/>
      <c r="G940" s="119"/>
      <c r="H940" s="119"/>
      <c r="I940" s="119"/>
      <c r="J940" s="119"/>
      <c r="K940" s="119"/>
    </row>
    <row r="941" spans="2:11">
      <c r="B941" s="118"/>
      <c r="C941" s="118"/>
      <c r="D941" s="118"/>
      <c r="E941" s="119"/>
      <c r="F941" s="119"/>
      <c r="G941" s="119"/>
      <c r="H941" s="119"/>
      <c r="I941" s="119"/>
      <c r="J941" s="119"/>
      <c r="K941" s="119"/>
    </row>
    <row r="942" spans="2:11">
      <c r="B942" s="118"/>
      <c r="C942" s="118"/>
      <c r="D942" s="118"/>
      <c r="E942" s="119"/>
      <c r="F942" s="119"/>
      <c r="G942" s="119"/>
      <c r="H942" s="119"/>
      <c r="I942" s="119"/>
      <c r="J942" s="119"/>
      <c r="K942" s="119"/>
    </row>
    <row r="943" spans="2:11">
      <c r="B943" s="118"/>
      <c r="C943" s="118"/>
      <c r="D943" s="118"/>
      <c r="E943" s="119"/>
      <c r="F943" s="119"/>
      <c r="G943" s="119"/>
      <c r="H943" s="119"/>
      <c r="I943" s="119"/>
      <c r="J943" s="119"/>
      <c r="K943" s="119"/>
    </row>
    <row r="944" spans="2:11">
      <c r="B944" s="118"/>
      <c r="C944" s="118"/>
      <c r="D944" s="118"/>
      <c r="E944" s="119"/>
      <c r="F944" s="119"/>
      <c r="G944" s="119"/>
      <c r="H944" s="119"/>
      <c r="I944" s="119"/>
      <c r="J944" s="119"/>
      <c r="K944" s="119"/>
    </row>
    <row r="945" spans="2:11">
      <c r="B945" s="118"/>
      <c r="C945" s="118"/>
      <c r="D945" s="118"/>
      <c r="E945" s="119"/>
      <c r="F945" s="119"/>
      <c r="G945" s="119"/>
      <c r="H945" s="119"/>
      <c r="I945" s="119"/>
      <c r="J945" s="119"/>
      <c r="K945" s="119"/>
    </row>
    <row r="946" spans="2:11">
      <c r="B946" s="118"/>
      <c r="C946" s="118"/>
      <c r="D946" s="118"/>
      <c r="E946" s="119"/>
      <c r="F946" s="119"/>
      <c r="G946" s="119"/>
      <c r="H946" s="119"/>
      <c r="I946" s="119"/>
      <c r="J946" s="119"/>
      <c r="K946" s="119"/>
    </row>
    <row r="947" spans="2:11">
      <c r="B947" s="118"/>
      <c r="C947" s="118"/>
      <c r="D947" s="118"/>
      <c r="E947" s="119"/>
      <c r="F947" s="119"/>
      <c r="G947" s="119"/>
      <c r="H947" s="119"/>
      <c r="I947" s="119"/>
      <c r="J947" s="119"/>
      <c r="K947" s="119"/>
    </row>
    <row r="948" spans="2:11">
      <c r="B948" s="118"/>
      <c r="C948" s="118"/>
      <c r="D948" s="118"/>
      <c r="E948" s="119"/>
      <c r="F948" s="119"/>
      <c r="G948" s="119"/>
      <c r="H948" s="119"/>
      <c r="I948" s="119"/>
      <c r="J948" s="119"/>
      <c r="K948" s="119"/>
    </row>
    <row r="949" spans="2:11">
      <c r="B949" s="118"/>
      <c r="C949" s="118"/>
      <c r="D949" s="118"/>
      <c r="E949" s="119"/>
      <c r="F949" s="119"/>
      <c r="G949" s="119"/>
      <c r="H949" s="119"/>
      <c r="I949" s="119"/>
      <c r="J949" s="119"/>
      <c r="K949" s="119"/>
    </row>
    <row r="950" spans="2:11">
      <c r="B950" s="118"/>
      <c r="C950" s="118"/>
      <c r="D950" s="118"/>
      <c r="E950" s="119"/>
      <c r="F950" s="119"/>
      <c r="G950" s="119"/>
      <c r="H950" s="119"/>
      <c r="I950" s="119"/>
      <c r="J950" s="119"/>
      <c r="K950" s="119"/>
    </row>
    <row r="951" spans="2:11">
      <c r="B951" s="118"/>
      <c r="C951" s="118"/>
      <c r="D951" s="118"/>
      <c r="E951" s="119"/>
      <c r="F951" s="119"/>
      <c r="G951" s="119"/>
      <c r="H951" s="119"/>
      <c r="I951" s="119"/>
      <c r="J951" s="119"/>
      <c r="K951" s="119"/>
    </row>
    <row r="952" spans="2:11">
      <c r="B952" s="118"/>
      <c r="C952" s="118"/>
      <c r="D952" s="118"/>
      <c r="E952" s="119"/>
      <c r="F952" s="119"/>
      <c r="G952" s="119"/>
      <c r="H952" s="119"/>
      <c r="I952" s="119"/>
      <c r="J952" s="119"/>
      <c r="K952" s="119"/>
    </row>
    <row r="953" spans="2:11">
      <c r="B953" s="118"/>
      <c r="C953" s="118"/>
      <c r="D953" s="118"/>
      <c r="E953" s="119"/>
      <c r="F953" s="119"/>
      <c r="G953" s="119"/>
      <c r="H953" s="119"/>
      <c r="I953" s="119"/>
      <c r="J953" s="119"/>
      <c r="K953" s="119"/>
    </row>
    <row r="954" spans="2:11">
      <c r="B954" s="118"/>
      <c r="C954" s="118"/>
      <c r="D954" s="118"/>
      <c r="E954" s="119"/>
      <c r="F954" s="119"/>
      <c r="G954" s="119"/>
      <c r="H954" s="119"/>
      <c r="I954" s="119"/>
      <c r="J954" s="119"/>
      <c r="K954" s="119"/>
    </row>
    <row r="955" spans="2:11">
      <c r="B955" s="118"/>
      <c r="C955" s="118"/>
      <c r="D955" s="118"/>
      <c r="E955" s="119"/>
      <c r="F955" s="119"/>
      <c r="G955" s="119"/>
      <c r="H955" s="119"/>
      <c r="I955" s="119"/>
      <c r="J955" s="119"/>
      <c r="K955" s="119"/>
    </row>
    <row r="956" spans="2:11">
      <c r="B956" s="118"/>
      <c r="C956" s="118"/>
      <c r="D956" s="118"/>
      <c r="E956" s="119"/>
      <c r="F956" s="119"/>
      <c r="G956" s="119"/>
      <c r="H956" s="119"/>
      <c r="I956" s="119"/>
      <c r="J956" s="119"/>
      <c r="K956" s="119"/>
    </row>
    <row r="957" spans="2:11">
      <c r="B957" s="118"/>
      <c r="C957" s="118"/>
      <c r="D957" s="118"/>
      <c r="E957" s="119"/>
      <c r="F957" s="119"/>
      <c r="G957" s="119"/>
      <c r="H957" s="119"/>
      <c r="I957" s="119"/>
      <c r="J957" s="119"/>
      <c r="K957" s="119"/>
    </row>
    <row r="958" spans="2:11">
      <c r="B958" s="118"/>
      <c r="C958" s="118"/>
      <c r="D958" s="118"/>
      <c r="E958" s="119"/>
      <c r="F958" s="119"/>
      <c r="G958" s="119"/>
      <c r="H958" s="119"/>
      <c r="I958" s="119"/>
      <c r="J958" s="119"/>
      <c r="K958" s="119"/>
    </row>
    <row r="959" spans="2:11">
      <c r="B959" s="118"/>
      <c r="C959" s="118"/>
      <c r="D959" s="118"/>
      <c r="E959" s="119"/>
      <c r="F959" s="119"/>
      <c r="G959" s="119"/>
      <c r="H959" s="119"/>
      <c r="I959" s="119"/>
      <c r="J959" s="119"/>
      <c r="K959" s="119"/>
    </row>
    <row r="960" spans="2:11">
      <c r="B960" s="118"/>
      <c r="C960" s="118"/>
      <c r="D960" s="118"/>
      <c r="E960" s="119"/>
      <c r="F960" s="119"/>
      <c r="G960" s="119"/>
      <c r="H960" s="119"/>
      <c r="I960" s="119"/>
      <c r="J960" s="119"/>
      <c r="K960" s="119"/>
    </row>
    <row r="961" spans="2:11">
      <c r="B961" s="118"/>
      <c r="C961" s="118"/>
      <c r="D961" s="118"/>
      <c r="E961" s="119"/>
      <c r="F961" s="119"/>
      <c r="G961" s="119"/>
      <c r="H961" s="119"/>
      <c r="I961" s="119"/>
      <c r="J961" s="119"/>
      <c r="K961" s="119"/>
    </row>
    <row r="962" spans="2:11">
      <c r="B962" s="118"/>
      <c r="C962" s="118"/>
      <c r="D962" s="118"/>
      <c r="E962" s="119"/>
      <c r="F962" s="119"/>
      <c r="G962" s="119"/>
      <c r="H962" s="119"/>
      <c r="I962" s="119"/>
      <c r="J962" s="119"/>
      <c r="K962" s="119"/>
    </row>
    <row r="963" spans="2:11">
      <c r="B963" s="118"/>
      <c r="C963" s="118"/>
      <c r="D963" s="118"/>
      <c r="E963" s="119"/>
      <c r="F963" s="119"/>
      <c r="G963" s="119"/>
      <c r="H963" s="119"/>
      <c r="I963" s="119"/>
      <c r="J963" s="119"/>
      <c r="K963" s="119"/>
    </row>
    <row r="964" spans="2:11">
      <c r="B964" s="118"/>
      <c r="C964" s="118"/>
      <c r="D964" s="118"/>
      <c r="E964" s="119"/>
      <c r="F964" s="119"/>
      <c r="G964" s="119"/>
      <c r="H964" s="119"/>
      <c r="I964" s="119"/>
      <c r="J964" s="119"/>
      <c r="K964" s="119"/>
    </row>
    <row r="965" spans="2:11">
      <c r="B965" s="118"/>
      <c r="C965" s="118"/>
      <c r="D965" s="118"/>
      <c r="E965" s="119"/>
      <c r="F965" s="119"/>
      <c r="G965" s="119"/>
      <c r="H965" s="119"/>
      <c r="I965" s="119"/>
      <c r="J965" s="119"/>
      <c r="K965" s="119"/>
    </row>
    <row r="966" spans="2:11">
      <c r="B966" s="118"/>
      <c r="C966" s="118"/>
      <c r="D966" s="118"/>
      <c r="E966" s="119"/>
      <c r="F966" s="119"/>
      <c r="G966" s="119"/>
      <c r="H966" s="119"/>
      <c r="I966" s="119"/>
      <c r="J966" s="119"/>
      <c r="K966" s="119"/>
    </row>
    <row r="967" spans="2:11">
      <c r="B967" s="118"/>
      <c r="C967" s="118"/>
      <c r="D967" s="118"/>
      <c r="E967" s="119"/>
      <c r="F967" s="119"/>
      <c r="G967" s="119"/>
      <c r="H967" s="119"/>
      <c r="I967" s="119"/>
      <c r="J967" s="119"/>
      <c r="K967" s="119"/>
    </row>
    <row r="968" spans="2:11">
      <c r="B968" s="118"/>
      <c r="C968" s="118"/>
      <c r="D968" s="118"/>
      <c r="E968" s="119"/>
      <c r="F968" s="119"/>
      <c r="G968" s="119"/>
      <c r="H968" s="119"/>
      <c r="I968" s="119"/>
      <c r="J968" s="119"/>
      <c r="K968" s="119"/>
    </row>
    <row r="969" spans="2:11">
      <c r="B969" s="118"/>
      <c r="C969" s="118"/>
      <c r="D969" s="118"/>
      <c r="E969" s="119"/>
      <c r="F969" s="119"/>
      <c r="G969" s="119"/>
      <c r="H969" s="119"/>
      <c r="I969" s="119"/>
      <c r="J969" s="119"/>
      <c r="K969" s="119"/>
    </row>
    <row r="970" spans="2:11">
      <c r="B970" s="118"/>
      <c r="C970" s="118"/>
      <c r="D970" s="118"/>
      <c r="E970" s="119"/>
      <c r="F970" s="119"/>
      <c r="G970" s="119"/>
      <c r="H970" s="119"/>
      <c r="I970" s="119"/>
      <c r="J970" s="119"/>
      <c r="K970" s="119"/>
    </row>
    <row r="971" spans="2:11">
      <c r="B971" s="118"/>
      <c r="C971" s="118"/>
      <c r="D971" s="118"/>
      <c r="E971" s="119"/>
      <c r="F971" s="119"/>
      <c r="G971" s="119"/>
      <c r="H971" s="119"/>
      <c r="I971" s="119"/>
      <c r="J971" s="119"/>
      <c r="K971" s="119"/>
    </row>
    <row r="972" spans="2:11">
      <c r="B972" s="118"/>
      <c r="C972" s="118"/>
      <c r="D972" s="118"/>
      <c r="E972" s="119"/>
      <c r="F972" s="119"/>
      <c r="G972" s="119"/>
      <c r="H972" s="119"/>
      <c r="I972" s="119"/>
      <c r="J972" s="119"/>
      <c r="K972" s="119"/>
    </row>
    <row r="973" spans="2:11">
      <c r="B973" s="118"/>
      <c r="C973" s="118"/>
      <c r="D973" s="118"/>
      <c r="E973" s="119"/>
      <c r="F973" s="119"/>
      <c r="G973" s="119"/>
      <c r="H973" s="119"/>
      <c r="I973" s="119"/>
      <c r="J973" s="119"/>
      <c r="K973" s="119"/>
    </row>
    <row r="974" spans="2:11">
      <c r="B974" s="118"/>
      <c r="C974" s="118"/>
      <c r="D974" s="118"/>
      <c r="E974" s="119"/>
      <c r="F974" s="119"/>
      <c r="G974" s="119"/>
      <c r="H974" s="119"/>
      <c r="I974" s="119"/>
      <c r="J974" s="119"/>
      <c r="K974" s="119"/>
    </row>
    <row r="975" spans="2:11">
      <c r="B975" s="118"/>
      <c r="C975" s="118"/>
      <c r="D975" s="118"/>
      <c r="E975" s="119"/>
      <c r="F975" s="119"/>
      <c r="G975" s="119"/>
      <c r="H975" s="119"/>
      <c r="I975" s="119"/>
      <c r="J975" s="119"/>
      <c r="K975" s="119"/>
    </row>
    <row r="976" spans="2:11">
      <c r="B976" s="118"/>
      <c r="C976" s="118"/>
      <c r="D976" s="118"/>
      <c r="E976" s="119"/>
      <c r="F976" s="119"/>
      <c r="G976" s="119"/>
      <c r="H976" s="119"/>
      <c r="I976" s="119"/>
      <c r="J976" s="119"/>
      <c r="K976" s="119"/>
    </row>
    <row r="977" spans="2:11">
      <c r="B977" s="118"/>
      <c r="C977" s="118"/>
      <c r="D977" s="118"/>
      <c r="E977" s="119"/>
      <c r="F977" s="119"/>
      <c r="G977" s="119"/>
      <c r="H977" s="119"/>
      <c r="I977" s="119"/>
      <c r="J977" s="119"/>
      <c r="K977" s="119"/>
    </row>
    <row r="978" spans="2:11">
      <c r="B978" s="118"/>
      <c r="C978" s="118"/>
      <c r="D978" s="118"/>
      <c r="E978" s="119"/>
      <c r="F978" s="119"/>
      <c r="G978" s="119"/>
      <c r="H978" s="119"/>
      <c r="I978" s="119"/>
      <c r="J978" s="119"/>
      <c r="K978" s="119"/>
    </row>
    <row r="979" spans="2:11">
      <c r="B979" s="118"/>
      <c r="C979" s="118"/>
      <c r="D979" s="118"/>
      <c r="E979" s="119"/>
      <c r="F979" s="119"/>
      <c r="G979" s="119"/>
      <c r="H979" s="119"/>
      <c r="I979" s="119"/>
      <c r="J979" s="119"/>
      <c r="K979" s="119"/>
    </row>
    <row r="980" spans="2:11">
      <c r="B980" s="118"/>
      <c r="C980" s="118"/>
      <c r="D980" s="118"/>
      <c r="E980" s="119"/>
      <c r="F980" s="119"/>
      <c r="G980" s="119"/>
      <c r="H980" s="119"/>
      <c r="I980" s="119"/>
      <c r="J980" s="119"/>
      <c r="K980" s="119"/>
    </row>
    <row r="981" spans="2:11">
      <c r="B981" s="118"/>
      <c r="C981" s="118"/>
      <c r="D981" s="118"/>
      <c r="E981" s="119"/>
      <c r="F981" s="119"/>
      <c r="G981" s="119"/>
      <c r="H981" s="119"/>
      <c r="I981" s="119"/>
      <c r="J981" s="119"/>
      <c r="K981" s="119"/>
    </row>
    <row r="982" spans="2:11">
      <c r="B982" s="118"/>
      <c r="C982" s="118"/>
      <c r="D982" s="118"/>
      <c r="E982" s="119"/>
      <c r="F982" s="119"/>
      <c r="G982" s="119"/>
      <c r="H982" s="119"/>
      <c r="I982" s="119"/>
      <c r="J982" s="119"/>
      <c r="K982" s="119"/>
    </row>
    <row r="983" spans="2:11">
      <c r="B983" s="118"/>
      <c r="C983" s="118"/>
      <c r="D983" s="118"/>
      <c r="E983" s="119"/>
      <c r="F983" s="119"/>
      <c r="G983" s="119"/>
      <c r="H983" s="119"/>
      <c r="I983" s="119"/>
      <c r="J983" s="119"/>
      <c r="K983" s="119"/>
    </row>
    <row r="984" spans="2:11">
      <c r="B984" s="118"/>
      <c r="C984" s="118"/>
      <c r="D984" s="118"/>
      <c r="E984" s="119"/>
      <c r="F984" s="119"/>
      <c r="G984" s="119"/>
      <c r="H984" s="119"/>
      <c r="I984" s="119"/>
      <c r="J984" s="119"/>
      <c r="K984" s="119"/>
    </row>
    <row r="985" spans="2:11">
      <c r="B985" s="118"/>
      <c r="C985" s="118"/>
      <c r="D985" s="118"/>
      <c r="E985" s="119"/>
      <c r="F985" s="119"/>
      <c r="G985" s="119"/>
      <c r="H985" s="119"/>
      <c r="I985" s="119"/>
      <c r="J985" s="119"/>
      <c r="K985" s="119"/>
    </row>
    <row r="986" spans="2:11">
      <c r="B986" s="118"/>
      <c r="C986" s="118"/>
      <c r="D986" s="118"/>
      <c r="E986" s="119"/>
      <c r="F986" s="119"/>
      <c r="G986" s="119"/>
      <c r="H986" s="119"/>
      <c r="I986" s="119"/>
      <c r="J986" s="119"/>
      <c r="K986" s="119"/>
    </row>
    <row r="987" spans="2:11">
      <c r="B987" s="118"/>
      <c r="C987" s="118"/>
      <c r="D987" s="118"/>
      <c r="E987" s="119"/>
      <c r="F987" s="119"/>
      <c r="G987" s="119"/>
      <c r="H987" s="119"/>
      <c r="I987" s="119"/>
      <c r="J987" s="119"/>
      <c r="K987" s="119"/>
    </row>
    <row r="988" spans="2:11">
      <c r="B988" s="118"/>
      <c r="C988" s="118"/>
      <c r="D988" s="118"/>
      <c r="E988" s="119"/>
      <c r="F988" s="119"/>
      <c r="G988" s="119"/>
      <c r="H988" s="119"/>
      <c r="I988" s="119"/>
      <c r="J988" s="119"/>
      <c r="K988" s="119"/>
    </row>
    <row r="989" spans="2:11">
      <c r="B989" s="118"/>
      <c r="C989" s="118"/>
      <c r="D989" s="118"/>
      <c r="E989" s="119"/>
      <c r="F989" s="119"/>
      <c r="G989" s="119"/>
      <c r="H989" s="119"/>
      <c r="I989" s="119"/>
      <c r="J989" s="119"/>
      <c r="K989" s="119"/>
    </row>
    <row r="990" spans="2:11">
      <c r="B990" s="118"/>
      <c r="C990" s="118"/>
      <c r="D990" s="118"/>
      <c r="E990" s="119"/>
      <c r="F990" s="119"/>
      <c r="G990" s="119"/>
      <c r="H990" s="119"/>
      <c r="I990" s="119"/>
      <c r="J990" s="119"/>
      <c r="K990" s="119"/>
    </row>
    <row r="991" spans="2:11">
      <c r="B991" s="118"/>
      <c r="C991" s="118"/>
      <c r="D991" s="118"/>
      <c r="E991" s="119"/>
      <c r="F991" s="119"/>
      <c r="G991" s="119"/>
      <c r="H991" s="119"/>
      <c r="I991" s="119"/>
      <c r="J991" s="119"/>
      <c r="K991" s="119"/>
    </row>
    <row r="992" spans="2:11">
      <c r="B992" s="118"/>
      <c r="C992" s="118"/>
      <c r="D992" s="118"/>
      <c r="E992" s="119"/>
      <c r="F992" s="119"/>
      <c r="G992" s="119"/>
      <c r="H992" s="119"/>
      <c r="I992" s="119"/>
      <c r="J992" s="119"/>
      <c r="K992" s="119"/>
    </row>
    <row r="993" spans="2:11">
      <c r="B993" s="118"/>
      <c r="C993" s="118"/>
      <c r="D993" s="118"/>
      <c r="E993" s="119"/>
      <c r="F993" s="119"/>
      <c r="G993" s="119"/>
      <c r="H993" s="119"/>
      <c r="I993" s="119"/>
      <c r="J993" s="119"/>
      <c r="K993" s="119"/>
    </row>
    <row r="994" spans="2:11">
      <c r="B994" s="118"/>
      <c r="C994" s="118"/>
      <c r="D994" s="118"/>
      <c r="E994" s="119"/>
      <c r="F994" s="119"/>
      <c r="G994" s="119"/>
      <c r="H994" s="119"/>
      <c r="I994" s="119"/>
      <c r="J994" s="119"/>
      <c r="K994" s="119"/>
    </row>
    <row r="995" spans="2:11">
      <c r="B995" s="118"/>
      <c r="C995" s="118"/>
      <c r="D995" s="118"/>
      <c r="E995" s="119"/>
      <c r="F995" s="119"/>
      <c r="G995" s="119"/>
      <c r="H995" s="119"/>
      <c r="I995" s="119"/>
      <c r="J995" s="119"/>
      <c r="K995" s="119"/>
    </row>
    <row r="996" spans="2:11">
      <c r="B996" s="118"/>
      <c r="C996" s="118"/>
      <c r="D996" s="118"/>
      <c r="E996" s="119"/>
      <c r="F996" s="119"/>
      <c r="G996" s="119"/>
      <c r="H996" s="119"/>
      <c r="I996" s="119"/>
      <c r="J996" s="119"/>
      <c r="K996" s="119"/>
    </row>
    <row r="997" spans="2:11">
      <c r="B997" s="118"/>
      <c r="C997" s="118"/>
      <c r="D997" s="118"/>
      <c r="E997" s="119"/>
      <c r="F997" s="119"/>
      <c r="G997" s="119"/>
      <c r="H997" s="119"/>
      <c r="I997" s="119"/>
      <c r="J997" s="119"/>
      <c r="K997" s="119"/>
    </row>
    <row r="998" spans="2:11">
      <c r="B998" s="118"/>
      <c r="C998" s="118"/>
      <c r="D998" s="118"/>
      <c r="E998" s="119"/>
      <c r="F998" s="119"/>
      <c r="G998" s="119"/>
      <c r="H998" s="119"/>
      <c r="I998" s="119"/>
      <c r="J998" s="119"/>
      <c r="K998" s="119"/>
    </row>
    <row r="999" spans="2:11">
      <c r="B999" s="118"/>
      <c r="C999" s="118"/>
      <c r="D999" s="118"/>
      <c r="E999" s="119"/>
      <c r="F999" s="119"/>
      <c r="G999" s="119"/>
      <c r="H999" s="119"/>
      <c r="I999" s="119"/>
      <c r="J999" s="119"/>
      <c r="K999" s="119"/>
    </row>
    <row r="1000" spans="2:11">
      <c r="B1000" s="118"/>
      <c r="C1000" s="118"/>
      <c r="D1000" s="118"/>
      <c r="E1000" s="119"/>
      <c r="F1000" s="119"/>
      <c r="G1000" s="119"/>
      <c r="H1000" s="119"/>
      <c r="I1000" s="119"/>
      <c r="J1000" s="119"/>
      <c r="K1000" s="119"/>
    </row>
    <row r="1001" spans="2:11">
      <c r="B1001" s="118"/>
      <c r="C1001" s="118"/>
      <c r="D1001" s="118"/>
      <c r="E1001" s="119"/>
      <c r="F1001" s="119"/>
      <c r="G1001" s="119"/>
      <c r="H1001" s="119"/>
      <c r="I1001" s="119"/>
      <c r="J1001" s="119"/>
      <c r="K1001" s="119"/>
    </row>
    <row r="1002" spans="2:11">
      <c r="B1002" s="118"/>
      <c r="C1002" s="118"/>
      <c r="D1002" s="118"/>
      <c r="E1002" s="119"/>
      <c r="F1002" s="119"/>
      <c r="G1002" s="119"/>
      <c r="H1002" s="119"/>
      <c r="I1002" s="119"/>
      <c r="J1002" s="119"/>
      <c r="K1002" s="119"/>
    </row>
    <row r="1003" spans="2:11">
      <c r="B1003" s="118"/>
      <c r="C1003" s="118"/>
      <c r="D1003" s="118"/>
      <c r="E1003" s="119"/>
      <c r="F1003" s="119"/>
      <c r="G1003" s="119"/>
      <c r="H1003" s="119"/>
      <c r="I1003" s="119"/>
      <c r="J1003" s="119"/>
      <c r="K1003" s="119"/>
    </row>
    <row r="1004" spans="2:11">
      <c r="B1004" s="118"/>
      <c r="C1004" s="118"/>
      <c r="D1004" s="118"/>
      <c r="E1004" s="119"/>
      <c r="F1004" s="119"/>
      <c r="G1004" s="119"/>
      <c r="H1004" s="119"/>
      <c r="I1004" s="119"/>
      <c r="J1004" s="119"/>
      <c r="K1004" s="119"/>
    </row>
    <row r="1005" spans="2:11">
      <c r="B1005" s="118"/>
      <c r="C1005" s="118"/>
      <c r="D1005" s="118"/>
      <c r="E1005" s="119"/>
      <c r="F1005" s="119"/>
      <c r="G1005" s="119"/>
      <c r="H1005" s="119"/>
      <c r="I1005" s="119"/>
      <c r="J1005" s="119"/>
      <c r="K1005" s="119"/>
    </row>
    <row r="1006" spans="2:11">
      <c r="B1006" s="118"/>
      <c r="C1006" s="118"/>
      <c r="D1006" s="118"/>
      <c r="E1006" s="119"/>
      <c r="F1006" s="119"/>
      <c r="G1006" s="119"/>
      <c r="H1006" s="119"/>
      <c r="I1006" s="119"/>
      <c r="J1006" s="119"/>
      <c r="K1006" s="119"/>
    </row>
    <row r="1007" spans="2:11">
      <c r="B1007" s="118"/>
      <c r="C1007" s="118"/>
      <c r="D1007" s="118"/>
      <c r="E1007" s="119"/>
      <c r="F1007" s="119"/>
      <c r="G1007" s="119"/>
      <c r="H1007" s="119"/>
      <c r="I1007" s="119"/>
      <c r="J1007" s="119"/>
      <c r="K1007" s="119"/>
    </row>
    <row r="1008" spans="2:11">
      <c r="B1008" s="118"/>
      <c r="C1008" s="118"/>
      <c r="D1008" s="118"/>
      <c r="E1008" s="119"/>
      <c r="F1008" s="119"/>
      <c r="G1008" s="119"/>
      <c r="H1008" s="119"/>
      <c r="I1008" s="119"/>
      <c r="J1008" s="119"/>
      <c r="K1008" s="119"/>
    </row>
    <row r="1009" spans="2:11">
      <c r="B1009" s="118"/>
      <c r="C1009" s="118"/>
      <c r="D1009" s="118"/>
      <c r="E1009" s="119"/>
      <c r="F1009" s="119"/>
      <c r="G1009" s="119"/>
      <c r="H1009" s="119"/>
      <c r="I1009" s="119"/>
      <c r="J1009" s="119"/>
      <c r="K1009" s="119"/>
    </row>
    <row r="1010" spans="2:11">
      <c r="B1010" s="118"/>
      <c r="C1010" s="118"/>
      <c r="D1010" s="118"/>
      <c r="E1010" s="119"/>
      <c r="F1010" s="119"/>
      <c r="G1010" s="119"/>
      <c r="H1010" s="119"/>
      <c r="I1010" s="119"/>
      <c r="J1010" s="119"/>
      <c r="K1010" s="119"/>
    </row>
    <row r="1011" spans="2:11">
      <c r="B1011" s="118"/>
      <c r="C1011" s="118"/>
      <c r="D1011" s="118"/>
      <c r="E1011" s="119"/>
      <c r="F1011" s="119"/>
      <c r="G1011" s="119"/>
      <c r="H1011" s="119"/>
      <c r="I1011" s="119"/>
      <c r="J1011" s="119"/>
      <c r="K1011" s="119"/>
    </row>
    <row r="1012" spans="2:11">
      <c r="B1012" s="118"/>
      <c r="C1012" s="118"/>
      <c r="D1012" s="118"/>
      <c r="E1012" s="119"/>
      <c r="F1012" s="119"/>
      <c r="G1012" s="119"/>
      <c r="H1012" s="119"/>
      <c r="I1012" s="119"/>
      <c r="J1012" s="119"/>
      <c r="K1012" s="119"/>
    </row>
    <row r="1013" spans="2:11">
      <c r="B1013" s="118"/>
      <c r="C1013" s="118"/>
      <c r="D1013" s="118"/>
      <c r="E1013" s="119"/>
      <c r="F1013" s="119"/>
      <c r="G1013" s="119"/>
      <c r="H1013" s="119"/>
      <c r="I1013" s="119"/>
      <c r="J1013" s="119"/>
      <c r="K1013" s="119"/>
    </row>
    <row r="1014" spans="2:11">
      <c r="B1014" s="118"/>
      <c r="C1014" s="118"/>
      <c r="D1014" s="118"/>
      <c r="E1014" s="119"/>
      <c r="F1014" s="119"/>
      <c r="G1014" s="119"/>
      <c r="H1014" s="119"/>
      <c r="I1014" s="119"/>
      <c r="J1014" s="119"/>
      <c r="K1014" s="119"/>
    </row>
    <row r="1015" spans="2:11">
      <c r="B1015" s="118"/>
      <c r="C1015" s="118"/>
      <c r="D1015" s="118"/>
      <c r="E1015" s="119"/>
      <c r="F1015" s="119"/>
      <c r="G1015" s="119"/>
      <c r="H1015" s="119"/>
      <c r="I1015" s="119"/>
      <c r="J1015" s="119"/>
      <c r="K1015" s="119"/>
    </row>
    <row r="1016" spans="2:11">
      <c r="B1016" s="118"/>
      <c r="C1016" s="118"/>
      <c r="D1016" s="118"/>
      <c r="E1016" s="119"/>
      <c r="F1016" s="119"/>
      <c r="G1016" s="119"/>
      <c r="H1016" s="119"/>
      <c r="I1016" s="119"/>
      <c r="J1016" s="119"/>
      <c r="K1016" s="119"/>
    </row>
    <row r="1017" spans="2:11">
      <c r="B1017" s="118"/>
      <c r="C1017" s="118"/>
      <c r="D1017" s="118"/>
      <c r="E1017" s="119"/>
      <c r="F1017" s="119"/>
      <c r="G1017" s="119"/>
      <c r="H1017" s="119"/>
      <c r="I1017" s="119"/>
      <c r="J1017" s="119"/>
      <c r="K1017" s="119"/>
    </row>
    <row r="1018" spans="2:11">
      <c r="B1018" s="118"/>
      <c r="C1018" s="118"/>
      <c r="D1018" s="118"/>
      <c r="E1018" s="119"/>
      <c r="F1018" s="119"/>
      <c r="G1018" s="119"/>
      <c r="H1018" s="119"/>
      <c r="I1018" s="119"/>
      <c r="J1018" s="119"/>
      <c r="K1018" s="119"/>
    </row>
    <row r="1019" spans="2:11">
      <c r="B1019" s="118"/>
      <c r="C1019" s="118"/>
      <c r="D1019" s="118"/>
      <c r="E1019" s="119"/>
      <c r="F1019" s="119"/>
      <c r="G1019" s="119"/>
      <c r="H1019" s="119"/>
      <c r="I1019" s="119"/>
      <c r="J1019" s="119"/>
      <c r="K1019" s="119"/>
    </row>
    <row r="1020" spans="2:11">
      <c r="B1020" s="118"/>
      <c r="C1020" s="118"/>
      <c r="D1020" s="118"/>
      <c r="E1020" s="119"/>
      <c r="F1020" s="119"/>
      <c r="G1020" s="119"/>
      <c r="H1020" s="119"/>
      <c r="I1020" s="119"/>
      <c r="J1020" s="119"/>
      <c r="K1020" s="119"/>
    </row>
    <row r="1021" spans="2:11">
      <c r="B1021" s="118"/>
      <c r="C1021" s="118"/>
      <c r="D1021" s="118"/>
      <c r="E1021" s="119"/>
      <c r="F1021" s="119"/>
      <c r="G1021" s="119"/>
      <c r="H1021" s="119"/>
      <c r="I1021" s="119"/>
      <c r="J1021" s="119"/>
      <c r="K1021" s="119"/>
    </row>
    <row r="1022" spans="2:11">
      <c r="B1022" s="118"/>
      <c r="C1022" s="118"/>
      <c r="D1022" s="118"/>
      <c r="E1022" s="119"/>
      <c r="F1022" s="119"/>
      <c r="G1022" s="119"/>
      <c r="H1022" s="119"/>
      <c r="I1022" s="119"/>
      <c r="J1022" s="119"/>
      <c r="K1022" s="119"/>
    </row>
    <row r="1023" spans="2:11">
      <c r="B1023" s="118"/>
      <c r="C1023" s="118"/>
      <c r="D1023" s="118"/>
      <c r="E1023" s="119"/>
      <c r="F1023" s="119"/>
      <c r="G1023" s="119"/>
      <c r="H1023" s="119"/>
      <c r="I1023" s="119"/>
      <c r="J1023" s="119"/>
      <c r="K1023" s="119"/>
    </row>
    <row r="1024" spans="2:11">
      <c r="B1024" s="118"/>
      <c r="C1024" s="118"/>
      <c r="D1024" s="118"/>
      <c r="E1024" s="119"/>
      <c r="F1024" s="119"/>
      <c r="G1024" s="119"/>
      <c r="H1024" s="119"/>
      <c r="I1024" s="119"/>
      <c r="J1024" s="119"/>
      <c r="K1024" s="119"/>
    </row>
    <row r="1025" spans="2:11">
      <c r="B1025" s="118"/>
      <c r="C1025" s="118"/>
      <c r="D1025" s="118"/>
      <c r="E1025" s="119"/>
      <c r="F1025" s="119"/>
      <c r="G1025" s="119"/>
      <c r="H1025" s="119"/>
      <c r="I1025" s="119"/>
      <c r="J1025" s="119"/>
      <c r="K1025" s="119"/>
    </row>
    <row r="1026" spans="2:11">
      <c r="B1026" s="118"/>
      <c r="C1026" s="118"/>
      <c r="D1026" s="118"/>
      <c r="E1026" s="119"/>
      <c r="F1026" s="119"/>
      <c r="G1026" s="119"/>
      <c r="H1026" s="119"/>
      <c r="I1026" s="119"/>
      <c r="J1026" s="119"/>
      <c r="K1026" s="119"/>
    </row>
    <row r="1027" spans="2:11">
      <c r="B1027" s="118"/>
      <c r="C1027" s="118"/>
      <c r="D1027" s="118"/>
      <c r="E1027" s="119"/>
      <c r="F1027" s="119"/>
      <c r="G1027" s="119"/>
      <c r="H1027" s="119"/>
      <c r="I1027" s="119"/>
      <c r="J1027" s="119"/>
      <c r="K1027" s="119"/>
    </row>
    <row r="1028" spans="2:11">
      <c r="B1028" s="118"/>
      <c r="C1028" s="118"/>
      <c r="D1028" s="118"/>
      <c r="E1028" s="119"/>
      <c r="F1028" s="119"/>
      <c r="G1028" s="119"/>
      <c r="H1028" s="119"/>
      <c r="I1028" s="119"/>
      <c r="J1028" s="119"/>
      <c r="K1028" s="119"/>
    </row>
    <row r="1029" spans="2:11">
      <c r="B1029" s="118"/>
      <c r="C1029" s="118"/>
      <c r="D1029" s="118"/>
      <c r="E1029" s="119"/>
      <c r="F1029" s="119"/>
      <c r="G1029" s="119"/>
      <c r="H1029" s="119"/>
      <c r="I1029" s="119"/>
      <c r="J1029" s="119"/>
      <c r="K1029" s="119"/>
    </row>
    <row r="1030" spans="2:11">
      <c r="B1030" s="118"/>
      <c r="C1030" s="118"/>
      <c r="D1030" s="118"/>
      <c r="E1030" s="119"/>
      <c r="F1030" s="119"/>
      <c r="G1030" s="119"/>
      <c r="H1030" s="119"/>
      <c r="I1030" s="119"/>
      <c r="J1030" s="119"/>
      <c r="K1030" s="119"/>
    </row>
    <row r="1031" spans="2:11">
      <c r="B1031" s="118"/>
      <c r="C1031" s="118"/>
      <c r="D1031" s="118"/>
      <c r="E1031" s="119"/>
      <c r="F1031" s="119"/>
      <c r="G1031" s="119"/>
      <c r="H1031" s="119"/>
      <c r="I1031" s="119"/>
      <c r="J1031" s="119"/>
      <c r="K1031" s="119"/>
    </row>
    <row r="1032" spans="2:11">
      <c r="B1032" s="118"/>
      <c r="C1032" s="118"/>
      <c r="D1032" s="118"/>
      <c r="E1032" s="119"/>
      <c r="F1032" s="119"/>
      <c r="G1032" s="119"/>
      <c r="H1032" s="119"/>
      <c r="I1032" s="119"/>
      <c r="J1032" s="119"/>
      <c r="K1032" s="119"/>
    </row>
    <row r="1033" spans="2:11">
      <c r="B1033" s="118"/>
      <c r="C1033" s="118"/>
      <c r="D1033" s="118"/>
      <c r="E1033" s="119"/>
      <c r="F1033" s="119"/>
      <c r="G1033" s="119"/>
      <c r="H1033" s="119"/>
      <c r="I1033" s="119"/>
      <c r="J1033" s="119"/>
      <c r="K1033" s="119"/>
    </row>
    <row r="1034" spans="2:11">
      <c r="B1034" s="118"/>
      <c r="C1034" s="118"/>
      <c r="D1034" s="118"/>
      <c r="E1034" s="119"/>
      <c r="F1034" s="119"/>
      <c r="G1034" s="119"/>
      <c r="H1034" s="119"/>
      <c r="I1034" s="119"/>
      <c r="J1034" s="119"/>
      <c r="K1034" s="119"/>
    </row>
    <row r="1035" spans="2:11">
      <c r="B1035" s="118"/>
      <c r="C1035" s="118"/>
      <c r="D1035" s="118"/>
      <c r="E1035" s="119"/>
      <c r="F1035" s="119"/>
      <c r="G1035" s="119"/>
      <c r="H1035" s="119"/>
      <c r="I1035" s="119"/>
      <c r="J1035" s="119"/>
      <c r="K1035" s="119"/>
    </row>
    <row r="1036" spans="2:11">
      <c r="B1036" s="118"/>
      <c r="C1036" s="118"/>
      <c r="D1036" s="118"/>
      <c r="E1036" s="119"/>
      <c r="F1036" s="119"/>
      <c r="G1036" s="119"/>
      <c r="H1036" s="119"/>
      <c r="I1036" s="119"/>
      <c r="J1036" s="119"/>
      <c r="K1036" s="119"/>
    </row>
    <row r="1037" spans="2:11">
      <c r="B1037" s="118"/>
      <c r="C1037" s="118"/>
      <c r="D1037" s="118"/>
      <c r="E1037" s="119"/>
      <c r="F1037" s="119"/>
      <c r="G1037" s="119"/>
      <c r="H1037" s="119"/>
      <c r="I1037" s="119"/>
      <c r="J1037" s="119"/>
      <c r="K1037" s="119"/>
    </row>
    <row r="1038" spans="2:11">
      <c r="B1038" s="118"/>
      <c r="C1038" s="118"/>
      <c r="D1038" s="118"/>
      <c r="E1038" s="119"/>
      <c r="F1038" s="119"/>
      <c r="G1038" s="119"/>
      <c r="H1038" s="119"/>
      <c r="I1038" s="119"/>
      <c r="J1038" s="119"/>
      <c r="K1038" s="119"/>
    </row>
    <row r="1039" spans="2:11">
      <c r="B1039" s="118"/>
      <c r="C1039" s="118"/>
      <c r="D1039" s="118"/>
      <c r="E1039" s="119"/>
      <c r="F1039" s="119"/>
      <c r="G1039" s="119"/>
      <c r="H1039" s="119"/>
      <c r="I1039" s="119"/>
      <c r="J1039" s="119"/>
      <c r="K1039" s="119"/>
    </row>
    <row r="1040" spans="2:11">
      <c r="B1040" s="118"/>
      <c r="C1040" s="118"/>
      <c r="D1040" s="118"/>
      <c r="E1040" s="119"/>
      <c r="F1040" s="119"/>
      <c r="G1040" s="119"/>
      <c r="H1040" s="119"/>
      <c r="I1040" s="119"/>
      <c r="J1040" s="119"/>
      <c r="K1040" s="119"/>
    </row>
    <row r="1041" spans="2:11">
      <c r="B1041" s="118"/>
      <c r="C1041" s="118"/>
      <c r="D1041" s="118"/>
      <c r="E1041" s="119"/>
      <c r="F1041" s="119"/>
      <c r="G1041" s="119"/>
      <c r="H1041" s="119"/>
      <c r="I1041" s="119"/>
      <c r="J1041" s="119"/>
      <c r="K1041" s="119"/>
    </row>
    <row r="1042" spans="2:11">
      <c r="B1042" s="118"/>
      <c r="C1042" s="118"/>
      <c r="D1042" s="118"/>
      <c r="E1042" s="119"/>
      <c r="F1042" s="119"/>
      <c r="G1042" s="119"/>
      <c r="H1042" s="119"/>
      <c r="I1042" s="119"/>
      <c r="J1042" s="119"/>
      <c r="K1042" s="119"/>
    </row>
    <row r="1043" spans="2:11">
      <c r="B1043" s="118"/>
      <c r="C1043" s="118"/>
      <c r="D1043" s="118"/>
      <c r="E1043" s="119"/>
      <c r="F1043" s="119"/>
      <c r="G1043" s="119"/>
      <c r="H1043" s="119"/>
      <c r="I1043" s="119"/>
      <c r="J1043" s="119"/>
      <c r="K1043" s="119"/>
    </row>
    <row r="1044" spans="2:11">
      <c r="B1044" s="118"/>
      <c r="C1044" s="118"/>
      <c r="D1044" s="118"/>
      <c r="E1044" s="119"/>
      <c r="F1044" s="119"/>
      <c r="G1044" s="119"/>
      <c r="H1044" s="119"/>
      <c r="I1044" s="119"/>
      <c r="J1044" s="119"/>
      <c r="K1044" s="119"/>
    </row>
    <row r="1045" spans="2:11">
      <c r="B1045" s="118"/>
      <c r="C1045" s="118"/>
      <c r="D1045" s="118"/>
      <c r="E1045" s="119"/>
      <c r="F1045" s="119"/>
      <c r="G1045" s="119"/>
      <c r="H1045" s="119"/>
      <c r="I1045" s="119"/>
      <c r="J1045" s="119"/>
      <c r="K1045" s="119"/>
    </row>
    <row r="1046" spans="2:11">
      <c r="B1046" s="118"/>
      <c r="C1046" s="118"/>
      <c r="D1046" s="118"/>
      <c r="E1046" s="119"/>
      <c r="F1046" s="119"/>
      <c r="G1046" s="119"/>
      <c r="H1046" s="119"/>
      <c r="I1046" s="119"/>
      <c r="J1046" s="119"/>
      <c r="K1046" s="119"/>
    </row>
    <row r="1047" spans="2:11">
      <c r="B1047" s="118"/>
      <c r="C1047" s="118"/>
      <c r="D1047" s="118"/>
      <c r="E1047" s="119"/>
      <c r="F1047" s="119"/>
      <c r="G1047" s="119"/>
      <c r="H1047" s="119"/>
      <c r="I1047" s="119"/>
      <c r="J1047" s="119"/>
      <c r="K1047" s="119"/>
    </row>
    <row r="1048" spans="2:11">
      <c r="B1048" s="118"/>
      <c r="C1048" s="118"/>
      <c r="D1048" s="118"/>
      <c r="E1048" s="119"/>
      <c r="F1048" s="119"/>
      <c r="G1048" s="119"/>
      <c r="H1048" s="119"/>
      <c r="I1048" s="119"/>
      <c r="J1048" s="119"/>
      <c r="K1048" s="119"/>
    </row>
    <row r="1049" spans="2:11">
      <c r="B1049" s="118"/>
      <c r="C1049" s="118"/>
      <c r="D1049" s="118"/>
      <c r="E1049" s="119"/>
      <c r="F1049" s="119"/>
      <c r="G1049" s="119"/>
      <c r="H1049" s="119"/>
      <c r="I1049" s="119"/>
      <c r="J1049" s="119"/>
      <c r="K1049" s="119"/>
    </row>
    <row r="1050" spans="2:11">
      <c r="B1050" s="118"/>
      <c r="C1050" s="118"/>
      <c r="D1050" s="118"/>
      <c r="E1050" s="119"/>
      <c r="F1050" s="119"/>
      <c r="G1050" s="119"/>
      <c r="H1050" s="119"/>
      <c r="I1050" s="119"/>
      <c r="J1050" s="119"/>
      <c r="K1050" s="119"/>
    </row>
    <row r="1051" spans="2:11">
      <c r="B1051" s="118"/>
      <c r="C1051" s="118"/>
      <c r="D1051" s="118"/>
      <c r="E1051" s="119"/>
      <c r="F1051" s="119"/>
      <c r="G1051" s="119"/>
      <c r="H1051" s="119"/>
      <c r="I1051" s="119"/>
      <c r="J1051" s="119"/>
      <c r="K1051" s="119"/>
    </row>
    <row r="1052" spans="2:11">
      <c r="B1052" s="118"/>
      <c r="C1052" s="118"/>
      <c r="D1052" s="118"/>
      <c r="E1052" s="119"/>
      <c r="F1052" s="119"/>
      <c r="G1052" s="119"/>
      <c r="H1052" s="119"/>
      <c r="I1052" s="119"/>
      <c r="J1052" s="119"/>
      <c r="K1052" s="119"/>
    </row>
    <row r="1053" spans="2:11">
      <c r="B1053" s="118"/>
      <c r="C1053" s="118"/>
      <c r="D1053" s="118"/>
      <c r="E1053" s="119"/>
      <c r="F1053" s="119"/>
      <c r="G1053" s="119"/>
      <c r="H1053" s="119"/>
      <c r="I1053" s="119"/>
      <c r="J1053" s="119"/>
      <c r="K1053" s="119"/>
    </row>
    <row r="1054" spans="2:11">
      <c r="B1054" s="118"/>
      <c r="C1054" s="118"/>
      <c r="D1054" s="118"/>
      <c r="E1054" s="119"/>
      <c r="F1054" s="119"/>
      <c r="G1054" s="119"/>
      <c r="H1054" s="119"/>
      <c r="I1054" s="119"/>
      <c r="J1054" s="119"/>
      <c r="K1054" s="119"/>
    </row>
    <row r="1055" spans="2:11">
      <c r="B1055" s="118"/>
      <c r="C1055" s="118"/>
      <c r="D1055" s="118"/>
      <c r="E1055" s="119"/>
      <c r="F1055" s="119"/>
      <c r="G1055" s="119"/>
      <c r="H1055" s="119"/>
      <c r="I1055" s="119"/>
      <c r="J1055" s="119"/>
      <c r="K1055" s="119"/>
    </row>
    <row r="1056" spans="2:11">
      <c r="B1056" s="118"/>
      <c r="C1056" s="118"/>
      <c r="D1056" s="118"/>
      <c r="E1056" s="119"/>
      <c r="F1056" s="119"/>
      <c r="G1056" s="119"/>
      <c r="H1056" s="119"/>
      <c r="I1056" s="119"/>
      <c r="J1056" s="119"/>
      <c r="K1056" s="119"/>
    </row>
    <row r="1057" spans="2:11">
      <c r="B1057" s="118"/>
      <c r="C1057" s="118"/>
      <c r="D1057" s="118"/>
      <c r="E1057" s="119"/>
      <c r="F1057" s="119"/>
      <c r="G1057" s="119"/>
      <c r="H1057" s="119"/>
      <c r="I1057" s="119"/>
      <c r="J1057" s="119"/>
      <c r="K1057" s="119"/>
    </row>
    <row r="1058" spans="2:11">
      <c r="B1058" s="118"/>
      <c r="C1058" s="118"/>
      <c r="D1058" s="118"/>
      <c r="E1058" s="119"/>
      <c r="F1058" s="119"/>
      <c r="G1058" s="119"/>
      <c r="H1058" s="119"/>
      <c r="I1058" s="119"/>
      <c r="J1058" s="119"/>
      <c r="K1058" s="119"/>
    </row>
    <row r="1059" spans="2:11">
      <c r="B1059" s="118"/>
      <c r="C1059" s="118"/>
      <c r="D1059" s="118"/>
      <c r="E1059" s="119"/>
      <c r="F1059" s="119"/>
      <c r="G1059" s="119"/>
      <c r="H1059" s="119"/>
      <c r="I1059" s="119"/>
      <c r="J1059" s="119"/>
      <c r="K1059" s="119"/>
    </row>
    <row r="1060" spans="2:11">
      <c r="B1060" s="118"/>
      <c r="C1060" s="118"/>
      <c r="D1060" s="118"/>
      <c r="E1060" s="119"/>
      <c r="F1060" s="119"/>
      <c r="G1060" s="119"/>
      <c r="H1060" s="119"/>
      <c r="I1060" s="119"/>
      <c r="J1060" s="119"/>
      <c r="K1060" s="119"/>
    </row>
    <row r="1061" spans="2:11">
      <c r="B1061" s="118"/>
      <c r="C1061" s="118"/>
      <c r="D1061" s="118"/>
      <c r="E1061" s="119"/>
      <c r="F1061" s="119"/>
      <c r="G1061" s="119"/>
      <c r="H1061" s="119"/>
      <c r="I1061" s="119"/>
      <c r="J1061" s="119"/>
      <c r="K1061" s="119"/>
    </row>
    <row r="1062" spans="2:11">
      <c r="B1062" s="118"/>
      <c r="C1062" s="118"/>
      <c r="D1062" s="118"/>
      <c r="E1062" s="119"/>
      <c r="F1062" s="119"/>
      <c r="G1062" s="119"/>
      <c r="H1062" s="119"/>
      <c r="I1062" s="119"/>
      <c r="J1062" s="119"/>
      <c r="K1062" s="119"/>
    </row>
    <row r="1063" spans="2:11">
      <c r="B1063" s="118"/>
      <c r="C1063" s="118"/>
      <c r="D1063" s="118"/>
      <c r="E1063" s="119"/>
      <c r="F1063" s="119"/>
      <c r="G1063" s="119"/>
      <c r="H1063" s="119"/>
      <c r="I1063" s="119"/>
      <c r="J1063" s="119"/>
      <c r="K1063" s="119"/>
    </row>
    <row r="1064" spans="2:11">
      <c r="B1064" s="118"/>
      <c r="C1064" s="118"/>
      <c r="D1064" s="118"/>
      <c r="E1064" s="119"/>
      <c r="F1064" s="119"/>
      <c r="G1064" s="119"/>
      <c r="H1064" s="119"/>
      <c r="I1064" s="119"/>
      <c r="J1064" s="119"/>
      <c r="K1064" s="119"/>
    </row>
    <row r="1065" spans="2:11">
      <c r="B1065" s="118"/>
      <c r="C1065" s="118"/>
      <c r="D1065" s="118"/>
      <c r="E1065" s="119"/>
      <c r="F1065" s="119"/>
      <c r="G1065" s="119"/>
      <c r="H1065" s="119"/>
      <c r="I1065" s="119"/>
      <c r="J1065" s="119"/>
      <c r="K1065" s="119"/>
    </row>
    <row r="1066" spans="2:11">
      <c r="B1066" s="118"/>
      <c r="C1066" s="118"/>
      <c r="D1066" s="118"/>
      <c r="E1066" s="119"/>
      <c r="F1066" s="119"/>
      <c r="G1066" s="119"/>
      <c r="H1066" s="119"/>
      <c r="I1066" s="119"/>
      <c r="J1066" s="119"/>
      <c r="K1066" s="119"/>
    </row>
    <row r="1067" spans="2:11">
      <c r="B1067" s="118"/>
      <c r="C1067" s="118"/>
      <c r="D1067" s="118"/>
      <c r="E1067" s="119"/>
      <c r="F1067" s="119"/>
      <c r="G1067" s="119"/>
      <c r="H1067" s="119"/>
      <c r="I1067" s="119"/>
      <c r="J1067" s="119"/>
      <c r="K1067" s="119"/>
    </row>
    <row r="1068" spans="2:11">
      <c r="B1068" s="118"/>
      <c r="C1068" s="118"/>
      <c r="D1068" s="118"/>
      <c r="E1068" s="119"/>
      <c r="F1068" s="119"/>
      <c r="G1068" s="119"/>
      <c r="H1068" s="119"/>
      <c r="I1068" s="119"/>
      <c r="J1068" s="119"/>
      <c r="K1068" s="119"/>
    </row>
    <row r="1069" spans="2:11">
      <c r="B1069" s="118"/>
      <c r="C1069" s="118"/>
      <c r="D1069" s="118"/>
      <c r="E1069" s="119"/>
      <c r="F1069" s="119"/>
      <c r="G1069" s="119"/>
      <c r="H1069" s="119"/>
      <c r="I1069" s="119"/>
      <c r="J1069" s="119"/>
      <c r="K1069" s="119"/>
    </row>
    <row r="1070" spans="2:11">
      <c r="B1070" s="118"/>
      <c r="C1070" s="118"/>
      <c r="D1070" s="118"/>
      <c r="E1070" s="119"/>
      <c r="F1070" s="119"/>
      <c r="G1070" s="119"/>
      <c r="H1070" s="119"/>
      <c r="I1070" s="119"/>
      <c r="J1070" s="119"/>
      <c r="K1070" s="119"/>
    </row>
    <row r="1071" spans="2:11">
      <c r="B1071" s="118"/>
      <c r="C1071" s="118"/>
      <c r="D1071" s="118"/>
      <c r="E1071" s="119"/>
      <c r="F1071" s="119"/>
      <c r="G1071" s="119"/>
      <c r="H1071" s="119"/>
      <c r="I1071" s="119"/>
      <c r="J1071" s="119"/>
      <c r="K1071" s="119"/>
    </row>
    <row r="1072" spans="2:11">
      <c r="B1072" s="118"/>
      <c r="C1072" s="118"/>
      <c r="D1072" s="118"/>
      <c r="E1072" s="119"/>
      <c r="F1072" s="119"/>
      <c r="G1072" s="119"/>
      <c r="H1072" s="119"/>
      <c r="I1072" s="119"/>
      <c r="J1072" s="119"/>
      <c r="K1072" s="119"/>
    </row>
    <row r="1073" spans="2:11">
      <c r="B1073" s="118"/>
      <c r="C1073" s="118"/>
      <c r="D1073" s="118"/>
      <c r="E1073" s="119"/>
      <c r="F1073" s="119"/>
      <c r="G1073" s="119"/>
      <c r="H1073" s="119"/>
      <c r="I1073" s="119"/>
      <c r="J1073" s="119"/>
      <c r="K1073" s="119"/>
    </row>
    <row r="1074" spans="2:11">
      <c r="B1074" s="118"/>
      <c r="C1074" s="118"/>
      <c r="D1074" s="118"/>
      <c r="E1074" s="119"/>
      <c r="F1074" s="119"/>
      <c r="G1074" s="119"/>
      <c r="H1074" s="119"/>
      <c r="I1074" s="119"/>
      <c r="J1074" s="119"/>
      <c r="K1074" s="119"/>
    </row>
    <row r="1075" spans="2:11">
      <c r="B1075" s="118"/>
      <c r="C1075" s="118"/>
      <c r="D1075" s="118"/>
      <c r="E1075" s="119"/>
      <c r="F1075" s="119"/>
      <c r="G1075" s="119"/>
      <c r="H1075" s="119"/>
      <c r="I1075" s="119"/>
      <c r="J1075" s="119"/>
      <c r="K1075" s="119"/>
    </row>
    <row r="1076" spans="2:11">
      <c r="B1076" s="118"/>
      <c r="C1076" s="118"/>
      <c r="D1076" s="118"/>
      <c r="E1076" s="119"/>
      <c r="F1076" s="119"/>
      <c r="G1076" s="119"/>
      <c r="H1076" s="119"/>
      <c r="I1076" s="119"/>
      <c r="J1076" s="119"/>
      <c r="K1076" s="119"/>
    </row>
    <row r="1077" spans="2:11">
      <c r="B1077" s="118"/>
      <c r="C1077" s="118"/>
      <c r="D1077" s="118"/>
      <c r="E1077" s="119"/>
      <c r="F1077" s="119"/>
      <c r="G1077" s="119"/>
      <c r="H1077" s="119"/>
      <c r="I1077" s="119"/>
      <c r="J1077" s="119"/>
      <c r="K1077" s="119"/>
    </row>
    <row r="1078" spans="2:11">
      <c r="B1078" s="118"/>
      <c r="C1078" s="118"/>
      <c r="D1078" s="118"/>
      <c r="E1078" s="119"/>
      <c r="F1078" s="119"/>
      <c r="G1078" s="119"/>
      <c r="H1078" s="119"/>
      <c r="I1078" s="119"/>
      <c r="J1078" s="119"/>
      <c r="K1078" s="119"/>
    </row>
    <row r="1079" spans="2:11">
      <c r="B1079" s="118"/>
      <c r="C1079" s="118"/>
      <c r="D1079" s="118"/>
      <c r="E1079" s="119"/>
      <c r="F1079" s="119"/>
      <c r="G1079" s="119"/>
      <c r="H1079" s="119"/>
      <c r="I1079" s="119"/>
      <c r="J1079" s="119"/>
      <c r="K1079" s="119"/>
    </row>
    <row r="1080" spans="2:11">
      <c r="B1080" s="118"/>
      <c r="C1080" s="118"/>
      <c r="D1080" s="118"/>
      <c r="E1080" s="119"/>
      <c r="F1080" s="119"/>
      <c r="G1080" s="119"/>
      <c r="H1080" s="119"/>
      <c r="I1080" s="119"/>
      <c r="J1080" s="119"/>
      <c r="K1080" s="119"/>
    </row>
    <row r="1081" spans="2:11">
      <c r="B1081" s="118"/>
      <c r="C1081" s="118"/>
      <c r="D1081" s="118"/>
      <c r="E1081" s="119"/>
      <c r="F1081" s="119"/>
      <c r="G1081" s="119"/>
      <c r="H1081" s="119"/>
      <c r="I1081" s="119"/>
      <c r="J1081" s="119"/>
      <c r="K1081" s="119"/>
    </row>
    <row r="1082" spans="2:11">
      <c r="B1082" s="118"/>
      <c r="C1082" s="118"/>
      <c r="D1082" s="118"/>
      <c r="E1082" s="119"/>
      <c r="F1082" s="119"/>
      <c r="G1082" s="119"/>
      <c r="H1082" s="119"/>
      <c r="I1082" s="119"/>
      <c r="J1082" s="119"/>
      <c r="K1082" s="119"/>
    </row>
    <row r="1083" spans="2:11">
      <c r="B1083" s="118"/>
      <c r="C1083" s="118"/>
      <c r="D1083" s="118"/>
      <c r="E1083" s="119"/>
      <c r="F1083" s="119"/>
      <c r="G1083" s="119"/>
      <c r="H1083" s="119"/>
      <c r="I1083" s="119"/>
      <c r="J1083" s="119"/>
      <c r="K1083" s="119"/>
    </row>
    <row r="1084" spans="2:11">
      <c r="B1084" s="118"/>
      <c r="C1084" s="118"/>
      <c r="D1084" s="118"/>
      <c r="E1084" s="119"/>
      <c r="F1084" s="119"/>
      <c r="G1084" s="119"/>
      <c r="H1084" s="119"/>
      <c r="I1084" s="119"/>
      <c r="J1084" s="119"/>
      <c r="K1084" s="119"/>
    </row>
    <row r="1085" spans="2:11">
      <c r="B1085" s="118"/>
      <c r="C1085" s="118"/>
      <c r="D1085" s="118"/>
      <c r="E1085" s="119"/>
      <c r="F1085" s="119"/>
      <c r="G1085" s="119"/>
      <c r="H1085" s="119"/>
      <c r="I1085" s="119"/>
      <c r="J1085" s="119"/>
      <c r="K1085" s="119"/>
    </row>
    <row r="1086" spans="2:11">
      <c r="B1086" s="118"/>
      <c r="C1086" s="118"/>
      <c r="D1086" s="118"/>
      <c r="E1086" s="119"/>
      <c r="F1086" s="119"/>
      <c r="G1086" s="119"/>
      <c r="H1086" s="119"/>
      <c r="I1086" s="119"/>
      <c r="J1086" s="119"/>
      <c r="K1086" s="119"/>
    </row>
    <row r="1087" spans="2:11">
      <c r="B1087" s="118"/>
      <c r="C1087" s="118"/>
      <c r="D1087" s="118"/>
      <c r="E1087" s="119"/>
      <c r="F1087" s="119"/>
      <c r="G1087" s="119"/>
      <c r="H1087" s="119"/>
      <c r="I1087" s="119"/>
      <c r="J1087" s="119"/>
      <c r="K1087" s="119"/>
    </row>
    <row r="1088" spans="2:11">
      <c r="B1088" s="118"/>
      <c r="C1088" s="118"/>
      <c r="D1088" s="118"/>
      <c r="E1088" s="119"/>
      <c r="F1088" s="119"/>
      <c r="G1088" s="119"/>
      <c r="H1088" s="119"/>
      <c r="I1088" s="119"/>
      <c r="J1088" s="119"/>
      <c r="K1088" s="119"/>
    </row>
    <row r="1089" spans="2:11">
      <c r="B1089" s="118"/>
      <c r="C1089" s="118"/>
      <c r="D1089" s="118"/>
      <c r="E1089" s="119"/>
      <c r="F1089" s="119"/>
      <c r="G1089" s="119"/>
      <c r="H1089" s="119"/>
      <c r="I1089" s="119"/>
      <c r="J1089" s="119"/>
      <c r="K1089" s="119"/>
    </row>
    <row r="1090" spans="2:11">
      <c r="B1090" s="118"/>
      <c r="C1090" s="118"/>
      <c r="D1090" s="118"/>
      <c r="E1090" s="119"/>
      <c r="F1090" s="119"/>
      <c r="G1090" s="119"/>
      <c r="H1090" s="119"/>
      <c r="I1090" s="119"/>
      <c r="J1090" s="119"/>
      <c r="K1090" s="119"/>
    </row>
    <row r="1091" spans="2:11">
      <c r="B1091" s="118"/>
      <c r="C1091" s="118"/>
      <c r="D1091" s="118"/>
      <c r="E1091" s="119"/>
      <c r="F1091" s="119"/>
      <c r="G1091" s="119"/>
      <c r="H1091" s="119"/>
      <c r="I1091" s="119"/>
      <c r="J1091" s="119"/>
      <c r="K1091" s="119"/>
    </row>
    <row r="1092" spans="2:11">
      <c r="B1092" s="118"/>
      <c r="C1092" s="118"/>
      <c r="D1092" s="118"/>
      <c r="E1092" s="119"/>
      <c r="F1092" s="119"/>
      <c r="G1092" s="119"/>
      <c r="H1092" s="119"/>
      <c r="I1092" s="119"/>
      <c r="J1092" s="119"/>
      <c r="K1092" s="119"/>
    </row>
    <row r="1093" spans="2:11">
      <c r="B1093" s="118"/>
      <c r="C1093" s="118"/>
      <c r="D1093" s="118"/>
      <c r="E1093" s="119"/>
      <c r="F1093" s="119"/>
      <c r="G1093" s="119"/>
      <c r="H1093" s="119"/>
      <c r="I1093" s="119"/>
      <c r="J1093" s="119"/>
      <c r="K1093" s="119"/>
    </row>
    <row r="1094" spans="2:11">
      <c r="B1094" s="118"/>
      <c r="C1094" s="118"/>
      <c r="D1094" s="118"/>
      <c r="E1094" s="119"/>
      <c r="F1094" s="119"/>
      <c r="G1094" s="119"/>
      <c r="H1094" s="119"/>
      <c r="I1094" s="119"/>
      <c r="J1094" s="119"/>
      <c r="K1094" s="119"/>
    </row>
    <row r="1095" spans="2:11">
      <c r="B1095" s="118"/>
      <c r="C1095" s="118"/>
      <c r="D1095" s="118"/>
      <c r="E1095" s="119"/>
      <c r="F1095" s="119"/>
      <c r="G1095" s="119"/>
      <c r="H1095" s="119"/>
      <c r="I1095" s="119"/>
      <c r="J1095" s="119"/>
      <c r="K1095" s="119"/>
    </row>
    <row r="1096" spans="2:11">
      <c r="B1096" s="118"/>
      <c r="C1096" s="118"/>
      <c r="D1096" s="118"/>
      <c r="E1096" s="119"/>
      <c r="F1096" s="119"/>
      <c r="G1096" s="119"/>
      <c r="H1096" s="119"/>
      <c r="I1096" s="119"/>
      <c r="J1096" s="119"/>
      <c r="K1096" s="119"/>
    </row>
    <row r="1097" spans="2:11">
      <c r="B1097" s="118"/>
      <c r="C1097" s="118"/>
      <c r="D1097" s="118"/>
      <c r="E1097" s="119"/>
      <c r="F1097" s="119"/>
      <c r="G1097" s="119"/>
      <c r="H1097" s="119"/>
      <c r="I1097" s="119"/>
      <c r="J1097" s="119"/>
      <c r="K1097" s="119"/>
    </row>
    <row r="1098" spans="2:11">
      <c r="B1098" s="118"/>
      <c r="C1098" s="118"/>
      <c r="D1098" s="118"/>
      <c r="E1098" s="119"/>
      <c r="F1098" s="119"/>
      <c r="G1098" s="119"/>
      <c r="H1098" s="119"/>
      <c r="I1098" s="119"/>
      <c r="J1098" s="119"/>
      <c r="K1098" s="119"/>
    </row>
    <row r="1099" spans="2:11">
      <c r="B1099" s="118"/>
      <c r="C1099" s="118"/>
      <c r="D1099" s="118"/>
      <c r="E1099" s="119"/>
      <c r="F1099" s="119"/>
      <c r="G1099" s="119"/>
      <c r="H1099" s="119"/>
      <c r="I1099" s="119"/>
      <c r="J1099" s="119"/>
      <c r="K1099" s="119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141</v>
      </c>
      <c r="C1" s="67" t="s" vm="1">
        <v>219</v>
      </c>
    </row>
    <row r="2" spans="2:17">
      <c r="B2" s="46" t="s">
        <v>140</v>
      </c>
      <c r="C2" s="67" t="s">
        <v>220</v>
      </c>
    </row>
    <row r="3" spans="2:17">
      <c r="B3" s="46" t="s">
        <v>142</v>
      </c>
      <c r="C3" s="67" t="s">
        <v>221</v>
      </c>
    </row>
    <row r="4" spans="2:17">
      <c r="B4" s="46" t="s">
        <v>143</v>
      </c>
      <c r="C4" s="67">
        <v>8602</v>
      </c>
    </row>
    <row r="6" spans="2:17" ht="26.25" customHeight="1">
      <c r="B6" s="157" t="s">
        <v>169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</row>
    <row r="7" spans="2:17" ht="26.25" customHeight="1">
      <c r="B7" s="157" t="s">
        <v>97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9"/>
    </row>
    <row r="8" spans="2:17" s="3" customFormat="1" ht="47.25">
      <c r="B8" s="21" t="s">
        <v>111</v>
      </c>
      <c r="C8" s="29" t="s">
        <v>43</v>
      </c>
      <c r="D8" s="29" t="s">
        <v>50</v>
      </c>
      <c r="E8" s="29" t="s">
        <v>14</v>
      </c>
      <c r="F8" s="29" t="s">
        <v>64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196</v>
      </c>
      <c r="M8" s="29" t="s">
        <v>195</v>
      </c>
      <c r="N8" s="29" t="s">
        <v>106</v>
      </c>
      <c r="O8" s="29" t="s">
        <v>57</v>
      </c>
      <c r="P8" s="29" t="s">
        <v>144</v>
      </c>
      <c r="Q8" s="30" t="s">
        <v>146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203</v>
      </c>
      <c r="M9" s="15"/>
      <c r="N9" s="15" t="s">
        <v>199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108</v>
      </c>
    </row>
    <row r="11" spans="2:17" s="4" customFormat="1" ht="18" customHeight="1">
      <c r="B11" s="129" t="s">
        <v>2503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30">
        <v>0</v>
      </c>
      <c r="O11" s="68"/>
      <c r="P11" s="131">
        <v>0</v>
      </c>
      <c r="Q11" s="131">
        <v>0</v>
      </c>
    </row>
    <row r="12" spans="2:17" ht="18" customHeight="1">
      <c r="B12" s="123" t="s">
        <v>211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23" t="s">
        <v>107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23" t="s">
        <v>194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23" t="s">
        <v>202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</row>
    <row r="112" spans="2:17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</row>
    <row r="113" spans="2:17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</row>
    <row r="114" spans="2:17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</row>
    <row r="115" spans="2:17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</row>
    <row r="116" spans="2:17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</row>
    <row r="117" spans="2:17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</row>
    <row r="118" spans="2:17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</row>
    <row r="119" spans="2:17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</row>
    <row r="120" spans="2:17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</row>
    <row r="121" spans="2:17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</row>
    <row r="122" spans="2:17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</row>
    <row r="123" spans="2:17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</row>
    <row r="124" spans="2:17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</row>
    <row r="125" spans="2:17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</row>
    <row r="126" spans="2:17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</row>
    <row r="127" spans="2:17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</row>
    <row r="128" spans="2:17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</row>
    <row r="129" spans="2:17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</row>
    <row r="130" spans="2:17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</row>
    <row r="131" spans="2:17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</row>
    <row r="132" spans="2:17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</row>
    <row r="133" spans="2:17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</row>
    <row r="134" spans="2:17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</row>
    <row r="135" spans="2:17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</row>
    <row r="136" spans="2:17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</row>
    <row r="137" spans="2:17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</row>
    <row r="138" spans="2:17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</row>
    <row r="139" spans="2:17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</row>
    <row r="140" spans="2:17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</row>
    <row r="141" spans="2:17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</row>
    <row r="142" spans="2:17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</row>
    <row r="143" spans="2:17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</row>
    <row r="144" spans="2:17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</row>
    <row r="145" spans="2:17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</row>
    <row r="146" spans="2:17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</row>
    <row r="147" spans="2:17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</row>
    <row r="148" spans="2:17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</row>
    <row r="149" spans="2:17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</row>
    <row r="150" spans="2:17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</row>
    <row r="151" spans="2:17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</row>
    <row r="152" spans="2:17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</row>
    <row r="153" spans="2:17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</row>
    <row r="154" spans="2:17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</row>
    <row r="155" spans="2:17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</row>
    <row r="156" spans="2:17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</row>
    <row r="157" spans="2:17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</row>
    <row r="158" spans="2:17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</row>
    <row r="159" spans="2:17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</row>
    <row r="160" spans="2:17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</row>
    <row r="161" spans="2:17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</row>
    <row r="162" spans="2:17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</row>
    <row r="163" spans="2:17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</row>
    <row r="164" spans="2:17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</row>
    <row r="165" spans="2:17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</row>
    <row r="166" spans="2:17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</row>
    <row r="167" spans="2:17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</row>
    <row r="168" spans="2:17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</row>
    <row r="169" spans="2:17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</row>
    <row r="170" spans="2:17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</row>
    <row r="171" spans="2:17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</row>
    <row r="172" spans="2:17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</row>
    <row r="173" spans="2:17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</row>
    <row r="174" spans="2:17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</row>
    <row r="175" spans="2:17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</row>
    <row r="176" spans="2:17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</row>
    <row r="177" spans="2:17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</row>
    <row r="178" spans="2:17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</row>
    <row r="179" spans="2:17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</row>
    <row r="180" spans="2:17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</row>
    <row r="181" spans="2:17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</row>
    <row r="182" spans="2:17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</row>
    <row r="183" spans="2:17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</row>
    <row r="184" spans="2:17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</row>
    <row r="185" spans="2:17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</row>
    <row r="186" spans="2:17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</row>
    <row r="187" spans="2:17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</row>
    <row r="188" spans="2:17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</row>
    <row r="189" spans="2:17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</row>
    <row r="190" spans="2:17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</row>
    <row r="191" spans="2:17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</row>
    <row r="192" spans="2:17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</row>
    <row r="193" spans="2:17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</row>
    <row r="194" spans="2:17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</row>
    <row r="195" spans="2:17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</row>
    <row r="196" spans="2:17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</row>
    <row r="197" spans="2:17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</row>
    <row r="198" spans="2:17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</row>
    <row r="199" spans="2:17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</row>
    <row r="200" spans="2:17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</row>
    <row r="201" spans="2:17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</row>
    <row r="202" spans="2:17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</row>
    <row r="203" spans="2:17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</row>
    <row r="204" spans="2:17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</row>
    <row r="205" spans="2:17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</row>
    <row r="206" spans="2:17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</row>
    <row r="207" spans="2:17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</row>
    <row r="208" spans="2:17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</row>
    <row r="209" spans="2:17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</row>
    <row r="210" spans="2:17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</row>
    <row r="211" spans="2:17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</row>
    <row r="212" spans="2:17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</row>
    <row r="213" spans="2:17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</row>
    <row r="214" spans="2:17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</row>
    <row r="215" spans="2:17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</row>
    <row r="216" spans="2:17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</row>
    <row r="217" spans="2:17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</row>
    <row r="218" spans="2:17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</row>
    <row r="219" spans="2:17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</row>
    <row r="220" spans="2:17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</row>
    <row r="221" spans="2:17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</row>
    <row r="222" spans="2:17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</row>
    <row r="223" spans="2:17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</row>
    <row r="224" spans="2:17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</row>
    <row r="225" spans="2:17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</row>
    <row r="226" spans="2:17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</row>
    <row r="227" spans="2:17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</row>
    <row r="228" spans="2:17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</row>
    <row r="229" spans="2:17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</row>
    <row r="230" spans="2:17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</row>
    <row r="231" spans="2:17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</row>
    <row r="232" spans="2:17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</row>
    <row r="233" spans="2:17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</row>
    <row r="234" spans="2:17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</row>
    <row r="235" spans="2:17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</row>
    <row r="236" spans="2:17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</row>
    <row r="237" spans="2:17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</row>
    <row r="238" spans="2:17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</row>
    <row r="239" spans="2:17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</row>
    <row r="240" spans="2:17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</row>
    <row r="241" spans="2:17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</row>
    <row r="242" spans="2:17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</row>
    <row r="243" spans="2:17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</row>
    <row r="244" spans="2:17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</row>
    <row r="245" spans="2:17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</row>
    <row r="246" spans="2:17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</row>
    <row r="247" spans="2:17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</row>
    <row r="248" spans="2:17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</row>
    <row r="249" spans="2:17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</row>
    <row r="250" spans="2:17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</row>
    <row r="251" spans="2:17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</row>
    <row r="252" spans="2:17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</row>
    <row r="253" spans="2:17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</row>
    <row r="254" spans="2:17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</row>
    <row r="255" spans="2:17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</row>
    <row r="256" spans="2:17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</row>
    <row r="257" spans="2:17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</row>
    <row r="258" spans="2:17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</row>
    <row r="259" spans="2:17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</row>
    <row r="260" spans="2:17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</row>
    <row r="261" spans="2:17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</row>
    <row r="262" spans="2:17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</row>
    <row r="263" spans="2:17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</row>
    <row r="264" spans="2:17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</row>
    <row r="265" spans="2:17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</row>
    <row r="266" spans="2:17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</row>
    <row r="267" spans="2:17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</row>
    <row r="268" spans="2:17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</row>
    <row r="269" spans="2:17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</row>
    <row r="270" spans="2:17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</row>
    <row r="271" spans="2:17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</row>
    <row r="272" spans="2:17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</row>
    <row r="273" spans="2:17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</row>
    <row r="274" spans="2:17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</row>
    <row r="275" spans="2:17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</row>
    <row r="276" spans="2:17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</row>
    <row r="277" spans="2:17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</row>
    <row r="278" spans="2:17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</row>
    <row r="279" spans="2:17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</row>
    <row r="280" spans="2:17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</row>
    <row r="281" spans="2:17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</row>
    <row r="282" spans="2:17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</row>
    <row r="283" spans="2:17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</row>
    <row r="284" spans="2:17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</row>
    <row r="285" spans="2:17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</row>
    <row r="286" spans="2:17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</row>
    <row r="287" spans="2:17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</row>
    <row r="288" spans="2:17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</row>
    <row r="289" spans="2:17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</row>
    <row r="290" spans="2:17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</row>
    <row r="291" spans="2:17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</row>
    <row r="292" spans="2:17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</row>
    <row r="293" spans="2:17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</row>
    <row r="294" spans="2:17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</row>
    <row r="295" spans="2:17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</row>
    <row r="296" spans="2:17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</row>
    <row r="297" spans="2:17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</row>
    <row r="298" spans="2:17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</row>
    <row r="299" spans="2:17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</row>
    <row r="300" spans="2:17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</row>
    <row r="301" spans="2:17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</row>
    <row r="302" spans="2:17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</row>
    <row r="303" spans="2:17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</row>
    <row r="304" spans="2:17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</row>
    <row r="305" spans="2:17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</row>
    <row r="306" spans="2:17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</row>
    <row r="307" spans="2:17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</row>
    <row r="308" spans="2:17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</row>
    <row r="309" spans="2:17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</row>
    <row r="310" spans="2:17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</row>
    <row r="311" spans="2:17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</row>
    <row r="312" spans="2:17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</row>
    <row r="313" spans="2:17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</row>
    <row r="314" spans="2:17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</row>
    <row r="315" spans="2:17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</row>
    <row r="316" spans="2:17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</row>
    <row r="317" spans="2:17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</row>
    <row r="318" spans="2:17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</row>
    <row r="319" spans="2:17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</row>
    <row r="320" spans="2:17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</row>
    <row r="321" spans="2:17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</row>
    <row r="322" spans="2:17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</row>
    <row r="323" spans="2:17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</row>
    <row r="324" spans="2:17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</row>
    <row r="325" spans="2:17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</row>
    <row r="326" spans="2:17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</row>
    <row r="327" spans="2:17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</row>
    <row r="328" spans="2:17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</row>
    <row r="329" spans="2:17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</row>
    <row r="330" spans="2:17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</row>
    <row r="331" spans="2:17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</row>
    <row r="332" spans="2:17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</row>
    <row r="333" spans="2:17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</row>
    <row r="334" spans="2:17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</row>
    <row r="335" spans="2:17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</row>
    <row r="336" spans="2:17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</row>
    <row r="337" spans="2:17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</row>
    <row r="338" spans="2:17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</row>
    <row r="339" spans="2:17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</row>
    <row r="340" spans="2:17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</row>
    <row r="341" spans="2:17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</row>
    <row r="342" spans="2:17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</row>
    <row r="343" spans="2:17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</row>
    <row r="344" spans="2:17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</row>
    <row r="345" spans="2:17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</row>
    <row r="346" spans="2:17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</row>
    <row r="347" spans="2:17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</row>
    <row r="348" spans="2:17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</row>
    <row r="349" spans="2:17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</row>
    <row r="350" spans="2:17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</row>
    <row r="351" spans="2:17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</row>
    <row r="352" spans="2:17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</row>
    <row r="353" spans="2:17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</row>
    <row r="354" spans="2:17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</row>
    <row r="355" spans="2:17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</row>
    <row r="356" spans="2:17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</row>
    <row r="357" spans="2:17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</row>
    <row r="358" spans="2:17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</row>
    <row r="359" spans="2:17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</row>
    <row r="360" spans="2:17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</row>
    <row r="361" spans="2:17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</row>
    <row r="362" spans="2:17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</row>
    <row r="363" spans="2:17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</row>
    <row r="364" spans="2:17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</row>
    <row r="365" spans="2:17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</row>
    <row r="366" spans="2:17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</row>
    <row r="367" spans="2:17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</row>
    <row r="368" spans="2:17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</row>
    <row r="369" spans="2:17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</row>
    <row r="370" spans="2:17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</row>
    <row r="371" spans="2:17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</row>
    <row r="372" spans="2:17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</row>
    <row r="373" spans="2:17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</row>
    <row r="374" spans="2:17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</row>
    <row r="375" spans="2:17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</row>
    <row r="376" spans="2:17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</row>
    <row r="377" spans="2:17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</row>
    <row r="378" spans="2:17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</row>
    <row r="379" spans="2:17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</row>
    <row r="380" spans="2:17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</row>
    <row r="381" spans="2:17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</row>
    <row r="382" spans="2:17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</row>
    <row r="383" spans="2:17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</row>
    <row r="384" spans="2:17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</row>
    <row r="385" spans="2:17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</row>
    <row r="386" spans="2:17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</row>
    <row r="387" spans="2:17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</row>
    <row r="388" spans="2:17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</row>
    <row r="389" spans="2:17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</row>
    <row r="390" spans="2:17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</row>
    <row r="391" spans="2:17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</row>
    <row r="392" spans="2:17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</row>
    <row r="393" spans="2:17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</row>
    <row r="394" spans="2:17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</row>
    <row r="395" spans="2:17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</row>
    <row r="396" spans="2:17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</row>
    <row r="397" spans="2:17">
      <c r="B397" s="118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</row>
    <row r="398" spans="2:17">
      <c r="B398" s="118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</row>
    <row r="399" spans="2:17">
      <c r="B399" s="118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</row>
    <row r="400" spans="2:17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</row>
    <row r="401" spans="2:17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</row>
    <row r="402" spans="2:17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</row>
    <row r="403" spans="2:17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</row>
    <row r="404" spans="2:17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</row>
    <row r="405" spans="2:17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</row>
    <row r="406" spans="2:17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</row>
    <row r="407" spans="2:17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</row>
    <row r="408" spans="2:17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</row>
    <row r="409" spans="2:17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</row>
    <row r="410" spans="2:17">
      <c r="B410" s="118"/>
      <c r="C410" s="118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</row>
    <row r="411" spans="2:17">
      <c r="B411" s="118"/>
      <c r="C411" s="118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</row>
    <row r="412" spans="2:17">
      <c r="B412" s="118"/>
      <c r="C412" s="118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</row>
    <row r="413" spans="2:17">
      <c r="B413" s="118"/>
      <c r="C413" s="118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</row>
    <row r="414" spans="2:17">
      <c r="B414" s="118"/>
      <c r="C414" s="118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</row>
    <row r="415" spans="2:17">
      <c r="B415" s="118"/>
      <c r="C415" s="118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</row>
    <row r="416" spans="2:17">
      <c r="B416" s="118"/>
      <c r="C416" s="118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</row>
    <row r="417" spans="2:17">
      <c r="B417" s="118"/>
      <c r="C417" s="118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</row>
    <row r="418" spans="2:17">
      <c r="B418" s="118"/>
      <c r="C418" s="118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</row>
    <row r="419" spans="2:17">
      <c r="B419" s="118"/>
      <c r="C419" s="118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</row>
    <row r="420" spans="2:17">
      <c r="B420" s="118"/>
      <c r="C420" s="118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</row>
    <row r="421" spans="2:17">
      <c r="B421" s="118"/>
      <c r="C421" s="118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</row>
    <row r="422" spans="2:17">
      <c r="B422" s="118"/>
      <c r="C422" s="118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</row>
    <row r="423" spans="2:17">
      <c r="B423" s="118"/>
      <c r="C423" s="118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</row>
    <row r="424" spans="2:17">
      <c r="B424" s="118"/>
      <c r="C424" s="118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</row>
    <row r="425" spans="2:17">
      <c r="B425" s="118"/>
      <c r="C425" s="118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</row>
    <row r="426" spans="2:17">
      <c r="B426" s="118"/>
      <c r="C426" s="118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</row>
    <row r="427" spans="2:17">
      <c r="B427" s="118"/>
      <c r="C427" s="118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</row>
    <row r="428" spans="2:17">
      <c r="B428" s="118"/>
      <c r="C428" s="118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</row>
    <row r="429" spans="2:17">
      <c r="B429" s="118"/>
      <c r="C429" s="118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</row>
    <row r="430" spans="2:17">
      <c r="B430" s="118"/>
      <c r="C430" s="118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</row>
    <row r="431" spans="2:17">
      <c r="B431" s="118"/>
      <c r="C431" s="118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</row>
    <row r="432" spans="2:17">
      <c r="B432" s="118"/>
      <c r="C432" s="118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</row>
    <row r="433" spans="2:17">
      <c r="B433" s="118"/>
      <c r="C433" s="118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</row>
    <row r="434" spans="2:17">
      <c r="B434" s="118"/>
      <c r="C434" s="118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</row>
    <row r="435" spans="2:17">
      <c r="B435" s="118"/>
      <c r="C435" s="118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</row>
    <row r="436" spans="2:17">
      <c r="B436" s="118"/>
      <c r="C436" s="118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</row>
    <row r="437" spans="2:17">
      <c r="B437" s="118"/>
      <c r="C437" s="118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</row>
    <row r="438" spans="2:17">
      <c r="B438" s="118"/>
      <c r="C438" s="118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</row>
    <row r="439" spans="2:17">
      <c r="B439" s="118"/>
      <c r="C439" s="118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</row>
    <row r="440" spans="2:17">
      <c r="B440" s="118"/>
      <c r="C440" s="118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</row>
    <row r="441" spans="2:17">
      <c r="B441" s="118"/>
      <c r="C441" s="118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</row>
    <row r="442" spans="2:17">
      <c r="B442" s="118"/>
      <c r="C442" s="118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</row>
    <row r="443" spans="2:17">
      <c r="B443" s="118"/>
      <c r="C443" s="118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</row>
    <row r="444" spans="2:17">
      <c r="B444" s="118"/>
      <c r="C444" s="118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</row>
    <row r="445" spans="2:17">
      <c r="B445" s="118"/>
      <c r="C445" s="118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</row>
    <row r="446" spans="2:17">
      <c r="B446" s="118"/>
      <c r="C446" s="118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</row>
    <row r="447" spans="2:17">
      <c r="B447" s="118"/>
      <c r="C447" s="118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</row>
    <row r="448" spans="2:17">
      <c r="B448" s="118"/>
      <c r="C448" s="118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</row>
    <row r="449" spans="2:17">
      <c r="B449" s="118"/>
      <c r="C449" s="118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</row>
    <row r="450" spans="2:17">
      <c r="B450" s="118"/>
      <c r="C450" s="118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</row>
    <row r="451" spans="2:17">
      <c r="B451" s="118"/>
      <c r="C451" s="118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</row>
    <row r="452" spans="2:17">
      <c r="B452" s="118"/>
      <c r="C452" s="118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</row>
    <row r="453" spans="2:17">
      <c r="B453" s="118"/>
      <c r="C453" s="118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</row>
    <row r="454" spans="2:17">
      <c r="B454" s="118"/>
      <c r="C454" s="118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</row>
    <row r="455" spans="2:17">
      <c r="B455" s="118"/>
      <c r="C455" s="118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</row>
    <row r="456" spans="2:17">
      <c r="B456" s="118"/>
      <c r="C456" s="118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</row>
    <row r="457" spans="2:17">
      <c r="B457" s="118"/>
      <c r="C457" s="118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</row>
    <row r="458" spans="2:17">
      <c r="B458" s="118"/>
      <c r="C458" s="118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</row>
    <row r="459" spans="2:17">
      <c r="B459" s="118"/>
      <c r="C459" s="118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</row>
    <row r="460" spans="2:17">
      <c r="B460" s="118"/>
      <c r="C460" s="118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</row>
    <row r="461" spans="2:17">
      <c r="B461" s="118"/>
      <c r="C461" s="118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</row>
    <row r="462" spans="2:17">
      <c r="B462" s="118"/>
      <c r="C462" s="118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</row>
    <row r="463" spans="2:17">
      <c r="B463" s="118"/>
      <c r="C463" s="118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</row>
    <row r="464" spans="2:17">
      <c r="B464" s="118"/>
      <c r="C464" s="118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</row>
    <row r="465" spans="2:17">
      <c r="B465" s="118"/>
      <c r="C465" s="118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</row>
    <row r="466" spans="2:17">
      <c r="B466" s="118"/>
      <c r="C466" s="118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</row>
    <row r="467" spans="2:17">
      <c r="B467" s="118"/>
      <c r="C467" s="118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</row>
    <row r="468" spans="2:17">
      <c r="B468" s="118"/>
      <c r="C468" s="118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</row>
    <row r="469" spans="2:17">
      <c r="B469" s="118"/>
      <c r="C469" s="118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</row>
    <row r="470" spans="2:17">
      <c r="B470" s="118"/>
      <c r="C470" s="118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</row>
    <row r="471" spans="2:17">
      <c r="B471" s="118"/>
      <c r="C471" s="118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</row>
    <row r="472" spans="2:17">
      <c r="B472" s="118"/>
      <c r="C472" s="118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</row>
    <row r="473" spans="2:17">
      <c r="B473" s="118"/>
      <c r="C473" s="118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</row>
    <row r="474" spans="2:17">
      <c r="B474" s="118"/>
      <c r="C474" s="118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</row>
    <row r="475" spans="2:17">
      <c r="B475" s="118"/>
      <c r="C475" s="118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</row>
    <row r="476" spans="2:17">
      <c r="B476" s="118"/>
      <c r="C476" s="118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</row>
    <row r="477" spans="2:17">
      <c r="B477" s="118"/>
      <c r="C477" s="118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</row>
    <row r="478" spans="2:17">
      <c r="B478" s="118"/>
      <c r="C478" s="118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</row>
    <row r="479" spans="2:17">
      <c r="B479" s="118"/>
      <c r="C479" s="118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</row>
    <row r="480" spans="2:17">
      <c r="B480" s="118"/>
      <c r="C480" s="118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</row>
    <row r="481" spans="2:17">
      <c r="B481" s="118"/>
      <c r="C481" s="118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</row>
    <row r="482" spans="2:17">
      <c r="B482" s="118"/>
      <c r="C482" s="118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</row>
    <row r="483" spans="2:17">
      <c r="B483" s="118"/>
      <c r="C483" s="118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</row>
    <row r="484" spans="2:17">
      <c r="B484" s="118"/>
      <c r="C484" s="118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</row>
    <row r="485" spans="2:17">
      <c r="B485" s="118"/>
      <c r="C485" s="118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</row>
    <row r="486" spans="2:17">
      <c r="B486" s="118"/>
      <c r="C486" s="118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</row>
    <row r="487" spans="2:17">
      <c r="B487" s="118"/>
      <c r="C487" s="118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</row>
    <row r="488" spans="2:17">
      <c r="B488" s="118"/>
      <c r="C488" s="118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</row>
    <row r="489" spans="2:17">
      <c r="B489" s="118"/>
      <c r="C489" s="118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</row>
    <row r="490" spans="2:17">
      <c r="B490" s="118"/>
      <c r="C490" s="118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</row>
    <row r="491" spans="2:17">
      <c r="B491" s="118"/>
      <c r="C491" s="118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</row>
    <row r="492" spans="2:17">
      <c r="B492" s="118"/>
      <c r="C492" s="118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</row>
    <row r="493" spans="2:17">
      <c r="B493" s="118"/>
      <c r="C493" s="118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</row>
    <row r="494" spans="2:17">
      <c r="B494" s="118"/>
      <c r="C494" s="118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</row>
    <row r="495" spans="2:17">
      <c r="B495" s="118"/>
      <c r="C495" s="118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</row>
    <row r="496" spans="2:17">
      <c r="B496" s="118"/>
      <c r="C496" s="118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</row>
    <row r="497" spans="2:17">
      <c r="B497" s="118"/>
      <c r="C497" s="118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</row>
    <row r="498" spans="2:17">
      <c r="B498" s="118"/>
      <c r="C498" s="118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</row>
    <row r="499" spans="2:17">
      <c r="B499" s="118"/>
      <c r="C499" s="118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</row>
    <row r="500" spans="2:17">
      <c r="B500" s="118"/>
      <c r="C500" s="118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</row>
    <row r="501" spans="2:17">
      <c r="B501" s="118"/>
      <c r="C501" s="118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</row>
    <row r="502" spans="2:17">
      <c r="B502" s="118"/>
      <c r="C502" s="118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</row>
    <row r="503" spans="2:17">
      <c r="B503" s="118"/>
      <c r="C503" s="118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</row>
    <row r="504" spans="2:17">
      <c r="B504" s="118"/>
      <c r="C504" s="118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</row>
    <row r="505" spans="2:17">
      <c r="B505" s="118"/>
      <c r="C505" s="118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</row>
    <row r="506" spans="2:17">
      <c r="B506" s="118"/>
      <c r="C506" s="118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</row>
    <row r="507" spans="2:17">
      <c r="B507" s="118"/>
      <c r="C507" s="118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</row>
    <row r="508" spans="2:17">
      <c r="B508" s="118"/>
      <c r="C508" s="118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</row>
    <row r="509" spans="2:17">
      <c r="B509" s="118"/>
      <c r="C509" s="118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</row>
    <row r="510" spans="2:17">
      <c r="B510" s="118"/>
      <c r="C510" s="118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</row>
    <row r="511" spans="2:17">
      <c r="B511" s="118"/>
      <c r="C511" s="118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</row>
    <row r="512" spans="2:17">
      <c r="B512" s="118"/>
      <c r="C512" s="118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</row>
    <row r="513" spans="2:17">
      <c r="B513" s="118"/>
      <c r="C513" s="118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</row>
    <row r="514" spans="2:17">
      <c r="B514" s="118"/>
      <c r="C514" s="118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</row>
    <row r="515" spans="2:17">
      <c r="B515" s="118"/>
      <c r="C515" s="118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</row>
    <row r="516" spans="2:17">
      <c r="B516" s="118"/>
      <c r="C516" s="118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</row>
    <row r="517" spans="2:17">
      <c r="B517" s="118"/>
      <c r="C517" s="118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</row>
    <row r="518" spans="2:17">
      <c r="B518" s="118"/>
      <c r="C518" s="118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</row>
    <row r="519" spans="2:17">
      <c r="B519" s="118"/>
      <c r="C519" s="118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</row>
    <row r="520" spans="2:17">
      <c r="B520" s="118"/>
      <c r="C520" s="118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</row>
    <row r="521" spans="2:17">
      <c r="B521" s="118"/>
      <c r="C521" s="118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</row>
    <row r="522" spans="2:17">
      <c r="B522" s="118"/>
      <c r="C522" s="118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</row>
    <row r="523" spans="2:17">
      <c r="B523" s="118"/>
      <c r="C523" s="118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</row>
    <row r="524" spans="2:17">
      <c r="B524" s="118"/>
      <c r="C524" s="118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</row>
    <row r="525" spans="2:17">
      <c r="B525" s="118"/>
      <c r="C525" s="118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</row>
    <row r="526" spans="2:17">
      <c r="B526" s="118"/>
      <c r="C526" s="118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</row>
    <row r="527" spans="2:17">
      <c r="B527" s="118"/>
      <c r="C527" s="118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</row>
    <row r="528" spans="2:17">
      <c r="B528" s="118"/>
      <c r="C528" s="118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</row>
    <row r="529" spans="2:17">
      <c r="B529" s="118"/>
      <c r="C529" s="118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</row>
    <row r="530" spans="2:17">
      <c r="B530" s="118"/>
      <c r="C530" s="118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</row>
    <row r="531" spans="2:17">
      <c r="B531" s="118"/>
      <c r="C531" s="118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</row>
    <row r="532" spans="2:17">
      <c r="B532" s="118"/>
      <c r="C532" s="118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</row>
    <row r="533" spans="2:17">
      <c r="B533" s="118"/>
      <c r="C533" s="118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</row>
    <row r="534" spans="2:17">
      <c r="B534" s="118"/>
      <c r="C534" s="118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</row>
    <row r="535" spans="2:17">
      <c r="B535" s="118"/>
      <c r="C535" s="118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</row>
    <row r="536" spans="2:17">
      <c r="B536" s="118"/>
      <c r="C536" s="118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</row>
    <row r="537" spans="2:17">
      <c r="B537" s="118"/>
      <c r="C537" s="118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</row>
    <row r="538" spans="2:17">
      <c r="B538" s="118"/>
      <c r="C538" s="118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</row>
    <row r="539" spans="2:17">
      <c r="B539" s="118"/>
      <c r="C539" s="118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</row>
    <row r="540" spans="2:17">
      <c r="B540" s="118"/>
      <c r="C540" s="118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</row>
    <row r="541" spans="2:17">
      <c r="B541" s="118"/>
      <c r="C541" s="118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</row>
    <row r="542" spans="2:17">
      <c r="B542" s="118"/>
      <c r="C542" s="118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</row>
    <row r="543" spans="2:17">
      <c r="B543" s="118"/>
      <c r="C543" s="118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</row>
    <row r="544" spans="2:17">
      <c r="B544" s="118"/>
      <c r="C544" s="118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</row>
    <row r="545" spans="2:17">
      <c r="B545" s="118"/>
      <c r="C545" s="118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</row>
    <row r="546" spans="2:17">
      <c r="B546" s="118"/>
      <c r="C546" s="118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</row>
    <row r="547" spans="2:17">
      <c r="B547" s="118"/>
      <c r="C547" s="118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</row>
    <row r="548" spans="2:17">
      <c r="B548" s="118"/>
      <c r="C548" s="118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</row>
    <row r="549" spans="2:17">
      <c r="B549" s="118"/>
      <c r="C549" s="118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</row>
    <row r="550" spans="2:17">
      <c r="B550" s="118"/>
      <c r="C550" s="118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</row>
    <row r="551" spans="2:17">
      <c r="B551" s="118"/>
      <c r="C551" s="118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</row>
    <row r="552" spans="2:17">
      <c r="B552" s="118"/>
      <c r="C552" s="118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</row>
    <row r="553" spans="2:17">
      <c r="B553" s="118"/>
      <c r="C553" s="118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</row>
    <row r="554" spans="2:17">
      <c r="B554" s="118"/>
      <c r="C554" s="118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</row>
    <row r="555" spans="2:17">
      <c r="B555" s="118"/>
      <c r="C555" s="118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</row>
    <row r="556" spans="2:17">
      <c r="B556" s="118"/>
      <c r="C556" s="118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</row>
    <row r="557" spans="2:17">
      <c r="B557" s="118"/>
      <c r="C557" s="118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</row>
    <row r="558" spans="2:17">
      <c r="B558" s="118"/>
      <c r="C558" s="118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43.5703125" style="2" customWidth="1"/>
    <col min="4" max="4" width="10.140625" style="2" bestFit="1" customWidth="1"/>
    <col min="5" max="5" width="15.42578125" style="2" bestFit="1" customWidth="1"/>
    <col min="6" max="6" width="6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17.28515625" style="1" customWidth="1"/>
    <col min="11" max="11" width="12.28515625" style="1" bestFit="1" customWidth="1"/>
    <col min="12" max="12" width="8.7109375" style="1" bestFit="1" customWidth="1"/>
    <col min="13" max="13" width="9.140625" style="1" bestFit="1" customWidth="1"/>
    <col min="14" max="14" width="11.140625" style="1" bestFit="1" customWidth="1"/>
    <col min="15" max="15" width="9.5703125" style="1" bestFit="1" customWidth="1"/>
    <col min="16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141</v>
      </c>
      <c r="C1" s="67" t="s" vm="1">
        <v>219</v>
      </c>
    </row>
    <row r="2" spans="2:18">
      <c r="B2" s="46" t="s">
        <v>140</v>
      </c>
      <c r="C2" s="67" t="s">
        <v>220</v>
      </c>
    </row>
    <row r="3" spans="2:18">
      <c r="B3" s="46" t="s">
        <v>142</v>
      </c>
      <c r="C3" s="67" t="s">
        <v>221</v>
      </c>
    </row>
    <row r="4" spans="2:18">
      <c r="B4" s="46" t="s">
        <v>143</v>
      </c>
      <c r="C4" s="67">
        <v>8602</v>
      </c>
    </row>
    <row r="6" spans="2:18" ht="26.25" customHeight="1">
      <c r="B6" s="157" t="s">
        <v>170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2:18" s="3" customFormat="1" ht="78.75">
      <c r="B7" s="47" t="s">
        <v>111</v>
      </c>
      <c r="C7" s="48" t="s">
        <v>182</v>
      </c>
      <c r="D7" s="48" t="s">
        <v>43</v>
      </c>
      <c r="E7" s="48" t="s">
        <v>112</v>
      </c>
      <c r="F7" s="48" t="s">
        <v>14</v>
      </c>
      <c r="G7" s="48" t="s">
        <v>99</v>
      </c>
      <c r="H7" s="48" t="s">
        <v>64</v>
      </c>
      <c r="I7" s="48" t="s">
        <v>17</v>
      </c>
      <c r="J7" s="48" t="s">
        <v>218</v>
      </c>
      <c r="K7" s="48" t="s">
        <v>98</v>
      </c>
      <c r="L7" s="48" t="s">
        <v>33</v>
      </c>
      <c r="M7" s="48" t="s">
        <v>18</v>
      </c>
      <c r="N7" s="48" t="s">
        <v>196</v>
      </c>
      <c r="O7" s="48" t="s">
        <v>195</v>
      </c>
      <c r="P7" s="48" t="s">
        <v>106</v>
      </c>
      <c r="Q7" s="48" t="s">
        <v>144</v>
      </c>
      <c r="R7" s="50" t="s">
        <v>146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203</v>
      </c>
      <c r="O8" s="15"/>
      <c r="P8" s="15" t="s">
        <v>199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108</v>
      </c>
      <c r="R9" s="19" t="s">
        <v>109</v>
      </c>
    </row>
    <row r="10" spans="2:18" s="4" customFormat="1" ht="18" customHeight="1">
      <c r="B10" s="87" t="s">
        <v>38</v>
      </c>
      <c r="C10" s="88"/>
      <c r="D10" s="88"/>
      <c r="E10" s="88"/>
      <c r="F10" s="88"/>
      <c r="G10" s="88"/>
      <c r="H10" s="88"/>
      <c r="I10" s="90">
        <v>5.3856470094184958</v>
      </c>
      <c r="J10" s="88"/>
      <c r="K10" s="88"/>
      <c r="L10" s="88"/>
      <c r="M10" s="91">
        <v>3.97516793595179E-2</v>
      </c>
      <c r="N10" s="90"/>
      <c r="O10" s="92"/>
      <c r="P10" s="90">
        <v>1200.3091351750002</v>
      </c>
      <c r="Q10" s="93">
        <f>IFERROR(P10/$P$10,0)</f>
        <v>1</v>
      </c>
      <c r="R10" s="93">
        <f>P10/'סכום נכסי הקרן'!$C$42</f>
        <v>1.5770040088943092E-2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79">
        <v>5.4419019699345208</v>
      </c>
      <c r="J11" s="71"/>
      <c r="K11" s="71"/>
      <c r="L11" s="71"/>
      <c r="M11" s="94">
        <v>3.6739539459497456E-2</v>
      </c>
      <c r="N11" s="79"/>
      <c r="O11" s="81"/>
      <c r="P11" s="79">
        <f>P12+P41</f>
        <v>1179.6217039639996</v>
      </c>
      <c r="Q11" s="80">
        <f t="shared" ref="Q11:Q74" si="0">IFERROR(P11/$P$10,0)</f>
        <v>0.98276491396694698</v>
      </c>
      <c r="R11" s="80">
        <f>P11/'סכום נכסי הקרן'!$C$42</f>
        <v>1.5498242091265461E-2</v>
      </c>
    </row>
    <row r="12" spans="2:18">
      <c r="B12" s="89" t="s">
        <v>34</v>
      </c>
      <c r="C12" s="71"/>
      <c r="D12" s="71"/>
      <c r="E12" s="71"/>
      <c r="F12" s="71"/>
      <c r="G12" s="71"/>
      <c r="H12" s="71"/>
      <c r="I12" s="79">
        <v>7.3311650255438474</v>
      </c>
      <c r="J12" s="71"/>
      <c r="K12" s="71"/>
      <c r="L12" s="71"/>
      <c r="M12" s="94">
        <v>3.5230080085510929E-2</v>
      </c>
      <c r="N12" s="79"/>
      <c r="O12" s="81"/>
      <c r="P12" s="79">
        <f>SUM(P13:P39)</f>
        <v>128.19889361100002</v>
      </c>
      <c r="Q12" s="80">
        <f t="shared" si="0"/>
        <v>0.10680489705038289</v>
      </c>
      <c r="R12" s="80">
        <f>P12/'סכום נכסי הקרן'!$C$42</f>
        <v>1.684317508179978E-3</v>
      </c>
    </row>
    <row r="13" spans="2:18">
      <c r="B13" s="75" t="s">
        <v>2532</v>
      </c>
      <c r="C13" s="82" t="s">
        <v>2296</v>
      </c>
      <c r="D13" s="69">
        <v>6028</v>
      </c>
      <c r="E13" s="69"/>
      <c r="F13" s="69" t="s">
        <v>467</v>
      </c>
      <c r="G13" s="95">
        <v>43100</v>
      </c>
      <c r="H13" s="69"/>
      <c r="I13" s="76">
        <v>7.5400000008007275</v>
      </c>
      <c r="J13" s="82" t="s">
        <v>26</v>
      </c>
      <c r="K13" s="82" t="s">
        <v>128</v>
      </c>
      <c r="L13" s="83">
        <v>6.2300000001556971E-2</v>
      </c>
      <c r="M13" s="83">
        <v>6.2300000001556971E-2</v>
      </c>
      <c r="N13" s="76">
        <v>813.29719800000009</v>
      </c>
      <c r="O13" s="78">
        <v>110.56</v>
      </c>
      <c r="P13" s="76">
        <v>0.8991813820000002</v>
      </c>
      <c r="Q13" s="77">
        <f t="shared" si="0"/>
        <v>7.4912483430270927E-4</v>
      </c>
      <c r="R13" s="77">
        <f>P13/'סכום נכסי הקרן'!$C$42</f>
        <v>1.1813728668576575E-5</v>
      </c>
    </row>
    <row r="14" spans="2:18">
      <c r="B14" s="75" t="s">
        <v>2532</v>
      </c>
      <c r="C14" s="82" t="s">
        <v>2296</v>
      </c>
      <c r="D14" s="69">
        <v>6869</v>
      </c>
      <c r="E14" s="69"/>
      <c r="F14" s="69" t="s">
        <v>467</v>
      </c>
      <c r="G14" s="95">
        <v>43555</v>
      </c>
      <c r="H14" s="69"/>
      <c r="I14" s="76">
        <v>3.4500000033093268</v>
      </c>
      <c r="J14" s="82" t="s">
        <v>26</v>
      </c>
      <c r="K14" s="82" t="s">
        <v>128</v>
      </c>
      <c r="L14" s="83">
        <v>5.650000002105935E-2</v>
      </c>
      <c r="M14" s="83">
        <v>5.650000002105935E-2</v>
      </c>
      <c r="N14" s="76">
        <v>164.86158200000003</v>
      </c>
      <c r="O14" s="78">
        <v>100.81</v>
      </c>
      <c r="P14" s="76">
        <v>0.166196961</v>
      </c>
      <c r="Q14" s="77">
        <f t="shared" si="0"/>
        <v>1.3846179798987298E-4</v>
      </c>
      <c r="R14" s="77">
        <f>P14/'סכום נכסי הקרן'!$C$42</f>
        <v>2.1835481050874365E-6</v>
      </c>
    </row>
    <row r="15" spans="2:18">
      <c r="B15" s="75" t="s">
        <v>2532</v>
      </c>
      <c r="C15" s="82" t="s">
        <v>2296</v>
      </c>
      <c r="D15" s="69">
        <v>6870</v>
      </c>
      <c r="E15" s="69"/>
      <c r="F15" s="69" t="s">
        <v>467</v>
      </c>
      <c r="G15" s="95">
        <v>43555</v>
      </c>
      <c r="H15" s="69"/>
      <c r="I15" s="76">
        <v>5.1799999993256138</v>
      </c>
      <c r="J15" s="82" t="s">
        <v>26</v>
      </c>
      <c r="K15" s="82" t="s">
        <v>128</v>
      </c>
      <c r="L15" s="83">
        <v>4.7099999996326095E-2</v>
      </c>
      <c r="M15" s="83">
        <v>4.7099999996326095E-2</v>
      </c>
      <c r="N15" s="76">
        <v>1954.7381830000002</v>
      </c>
      <c r="O15" s="78">
        <v>101.65</v>
      </c>
      <c r="P15" s="76">
        <v>1.9869913630000002</v>
      </c>
      <c r="Q15" s="77">
        <f t="shared" si="0"/>
        <v>1.6553996839408416E-3</v>
      </c>
      <c r="R15" s="77">
        <f>P15/'סכום נכסי הקרן'!$C$42</f>
        <v>2.6105719378970796E-5</v>
      </c>
    </row>
    <row r="16" spans="2:18">
      <c r="B16" s="75" t="s">
        <v>2532</v>
      </c>
      <c r="C16" s="82" t="s">
        <v>2296</v>
      </c>
      <c r="D16" s="69">
        <v>6868</v>
      </c>
      <c r="E16" s="69"/>
      <c r="F16" s="69" t="s">
        <v>467</v>
      </c>
      <c r="G16" s="95">
        <v>43555</v>
      </c>
      <c r="H16" s="69"/>
      <c r="I16" s="76">
        <v>5.5799999994390248</v>
      </c>
      <c r="J16" s="82" t="s">
        <v>26</v>
      </c>
      <c r="K16" s="82" t="s">
        <v>128</v>
      </c>
      <c r="L16" s="83">
        <v>2.4699999997818425E-2</v>
      </c>
      <c r="M16" s="83">
        <v>2.4699999997818425E-2</v>
      </c>
      <c r="N16" s="76">
        <v>2438.7737160000006</v>
      </c>
      <c r="O16" s="78">
        <v>131.57</v>
      </c>
      <c r="P16" s="76">
        <v>3.20869421</v>
      </c>
      <c r="Q16" s="77">
        <f t="shared" si="0"/>
        <v>2.6732231855689289E-3</v>
      </c>
      <c r="R16" s="77">
        <f>P16/'סכום נכסי הקרן'!$C$42</f>
        <v>4.2156836803114161E-5</v>
      </c>
    </row>
    <row r="17" spans="2:18">
      <c r="B17" s="75" t="s">
        <v>2532</v>
      </c>
      <c r="C17" s="82" t="s">
        <v>2296</v>
      </c>
      <c r="D17" s="69">
        <v>6867</v>
      </c>
      <c r="E17" s="69"/>
      <c r="F17" s="69" t="s">
        <v>467</v>
      </c>
      <c r="G17" s="95">
        <v>43555</v>
      </c>
      <c r="H17" s="69"/>
      <c r="I17" s="76">
        <v>5.0200000002544112</v>
      </c>
      <c r="J17" s="82" t="s">
        <v>26</v>
      </c>
      <c r="K17" s="82" t="s">
        <v>128</v>
      </c>
      <c r="L17" s="83">
        <v>5.7300000001696071E-2</v>
      </c>
      <c r="M17" s="83">
        <v>5.7300000001696071E-2</v>
      </c>
      <c r="N17" s="76">
        <v>5834.7219370000003</v>
      </c>
      <c r="O17" s="78">
        <v>121.26</v>
      </c>
      <c r="P17" s="76">
        <v>7.0751829600000011</v>
      </c>
      <c r="Q17" s="77">
        <f t="shared" si="0"/>
        <v>5.8944673106803179E-3</v>
      </c>
      <c r="R17" s="77">
        <f>P17/'סכום נכסי הקרן'!$C$42</f>
        <v>9.2955985792393171E-5</v>
      </c>
    </row>
    <row r="18" spans="2:18">
      <c r="B18" s="75" t="s">
        <v>2532</v>
      </c>
      <c r="C18" s="82" t="s">
        <v>2296</v>
      </c>
      <c r="D18" s="69">
        <v>6866</v>
      </c>
      <c r="E18" s="69"/>
      <c r="F18" s="69" t="s">
        <v>467</v>
      </c>
      <c r="G18" s="95">
        <v>43555</v>
      </c>
      <c r="H18" s="69"/>
      <c r="I18" s="76">
        <v>5.8699999999817614</v>
      </c>
      <c r="J18" s="82" t="s">
        <v>26</v>
      </c>
      <c r="K18" s="82" t="s">
        <v>128</v>
      </c>
      <c r="L18" s="83">
        <v>3.0800000000038394E-2</v>
      </c>
      <c r="M18" s="83">
        <v>3.0800000000038394E-2</v>
      </c>
      <c r="N18" s="76">
        <v>8948.504742000001</v>
      </c>
      <c r="O18" s="78">
        <v>116.42</v>
      </c>
      <c r="P18" s="76">
        <v>10.417847937000003</v>
      </c>
      <c r="Q18" s="77">
        <f t="shared" si="0"/>
        <v>8.6793040490199414E-3</v>
      </c>
      <c r="R18" s="77">
        <f>P18/'סכום נכסי הקרן'!$C$42</f>
        <v>1.3687297279717055E-4</v>
      </c>
    </row>
    <row r="19" spans="2:18">
      <c r="B19" s="75" t="s">
        <v>2532</v>
      </c>
      <c r="C19" s="82" t="s">
        <v>2296</v>
      </c>
      <c r="D19" s="69">
        <v>6865</v>
      </c>
      <c r="E19" s="69"/>
      <c r="F19" s="69" t="s">
        <v>467</v>
      </c>
      <c r="G19" s="95">
        <v>43555</v>
      </c>
      <c r="H19" s="69"/>
      <c r="I19" s="76">
        <v>4.0400000000145724</v>
      </c>
      <c r="J19" s="82" t="s">
        <v>26</v>
      </c>
      <c r="K19" s="82" t="s">
        <v>128</v>
      </c>
      <c r="L19" s="83">
        <v>2.5200000000072862E-2</v>
      </c>
      <c r="M19" s="83">
        <v>2.5200000000072862E-2</v>
      </c>
      <c r="N19" s="76">
        <v>4450.5859490000012</v>
      </c>
      <c r="O19" s="78">
        <v>123.35</v>
      </c>
      <c r="P19" s="76">
        <v>5.4897982730000017</v>
      </c>
      <c r="Q19" s="77">
        <f t="shared" si="0"/>
        <v>4.5736536631453793E-3</v>
      </c>
      <c r="R19" s="77">
        <f>P19/'סכום נכסי הקרן'!$C$42</f>
        <v>7.2126701620744055E-5</v>
      </c>
    </row>
    <row r="20" spans="2:18">
      <c r="B20" s="75" t="s">
        <v>2532</v>
      </c>
      <c r="C20" s="82" t="s">
        <v>2296</v>
      </c>
      <c r="D20" s="69">
        <v>5212</v>
      </c>
      <c r="E20" s="69"/>
      <c r="F20" s="69" t="s">
        <v>467</v>
      </c>
      <c r="G20" s="95">
        <v>42643</v>
      </c>
      <c r="H20" s="69"/>
      <c r="I20" s="76">
        <v>6.8400000008691348</v>
      </c>
      <c r="J20" s="82" t="s">
        <v>26</v>
      </c>
      <c r="K20" s="82" t="s">
        <v>128</v>
      </c>
      <c r="L20" s="83">
        <v>5.0200000007061707E-2</v>
      </c>
      <c r="M20" s="83">
        <v>5.0200000007061707E-2</v>
      </c>
      <c r="N20" s="76">
        <v>1834.3111650000003</v>
      </c>
      <c r="O20" s="78">
        <v>100.36</v>
      </c>
      <c r="P20" s="76">
        <v>1.8409146850000002</v>
      </c>
      <c r="Q20" s="77">
        <f t="shared" si="0"/>
        <v>1.53370047019729E-3</v>
      </c>
      <c r="R20" s="77">
        <f>P20/'סכום נכסי הקרן'!$C$42</f>
        <v>2.4186517899442131E-5</v>
      </c>
    </row>
    <row r="21" spans="2:18">
      <c r="B21" s="75" t="s">
        <v>2533</v>
      </c>
      <c r="C21" s="82" t="s">
        <v>2296</v>
      </c>
      <c r="D21" s="69" t="s">
        <v>2297</v>
      </c>
      <c r="E21" s="69"/>
      <c r="F21" s="69" t="s">
        <v>467</v>
      </c>
      <c r="G21" s="95">
        <v>45107</v>
      </c>
      <c r="H21" s="69"/>
      <c r="I21" s="76">
        <v>9.0200000005764931</v>
      </c>
      <c r="J21" s="82" t="s">
        <v>26</v>
      </c>
      <c r="K21" s="82" t="s">
        <v>128</v>
      </c>
      <c r="L21" s="83">
        <v>7.1500000004203604E-2</v>
      </c>
      <c r="M21" s="83">
        <v>7.1500000004203604E-2</v>
      </c>
      <c r="N21" s="76">
        <v>1582.1751090000002</v>
      </c>
      <c r="O21" s="78">
        <v>105.25</v>
      </c>
      <c r="P21" s="76">
        <v>1.6652393020000005</v>
      </c>
      <c r="Q21" s="77">
        <f t="shared" si="0"/>
        <v>1.3873420214845032E-3</v>
      </c>
      <c r="R21" s="77">
        <f>P21/'סכום נכסי הקרן'!$C$42</f>
        <v>2.187843929588596E-5</v>
      </c>
    </row>
    <row r="22" spans="2:18">
      <c r="B22" s="75" t="s">
        <v>2533</v>
      </c>
      <c r="C22" s="82" t="s">
        <v>2296</v>
      </c>
      <c r="D22" s="69" t="s">
        <v>2298</v>
      </c>
      <c r="E22" s="69"/>
      <c r="F22" s="69" t="s">
        <v>467</v>
      </c>
      <c r="G22" s="95">
        <v>45107</v>
      </c>
      <c r="H22" s="69"/>
      <c r="I22" s="76">
        <v>8.8800000031627082</v>
      </c>
      <c r="J22" s="82" t="s">
        <v>26</v>
      </c>
      <c r="K22" s="82" t="s">
        <v>128</v>
      </c>
      <c r="L22" s="83">
        <v>7.1300000027673699E-2</v>
      </c>
      <c r="M22" s="83">
        <v>7.1300000027673699E-2</v>
      </c>
      <c r="N22" s="76">
        <v>1202.9093120000002</v>
      </c>
      <c r="O22" s="78">
        <v>105.14</v>
      </c>
      <c r="P22" s="76">
        <v>1.2647388500000001</v>
      </c>
      <c r="Q22" s="77">
        <f t="shared" si="0"/>
        <v>1.0536776009920196E-3</v>
      </c>
      <c r="R22" s="77">
        <f>P22/'סכום נכסי הקרן'!$C$42</f>
        <v>1.6616538008465532E-5</v>
      </c>
    </row>
    <row r="23" spans="2:18">
      <c r="B23" s="75" t="s">
        <v>2533</v>
      </c>
      <c r="C23" s="82" t="s">
        <v>2296</v>
      </c>
      <c r="D23" s="69" t="s">
        <v>2299</v>
      </c>
      <c r="E23" s="69"/>
      <c r="F23" s="69" t="s">
        <v>467</v>
      </c>
      <c r="G23" s="95">
        <v>45107</v>
      </c>
      <c r="H23" s="69"/>
      <c r="I23" s="76">
        <v>8.3900000312904801</v>
      </c>
      <c r="J23" s="82" t="s">
        <v>26</v>
      </c>
      <c r="K23" s="82" t="s">
        <v>128</v>
      </c>
      <c r="L23" s="83">
        <v>7.3000000266301948E-2</v>
      </c>
      <c r="M23" s="83">
        <v>7.3000000266301948E-2</v>
      </c>
      <c r="N23" s="76">
        <v>90.621682000000021</v>
      </c>
      <c r="O23" s="78">
        <v>99.45</v>
      </c>
      <c r="P23" s="76">
        <v>9.012326200000001E-2</v>
      </c>
      <c r="Q23" s="77">
        <f t="shared" si="0"/>
        <v>7.5083375906208029E-5</v>
      </c>
      <c r="R23" s="77">
        <f>P23/'סכום נכסי הקרן'!$C$42</f>
        <v>1.1840678480540844E-6</v>
      </c>
    </row>
    <row r="24" spans="2:18">
      <c r="B24" s="75" t="s">
        <v>2533</v>
      </c>
      <c r="C24" s="82" t="s">
        <v>2296</v>
      </c>
      <c r="D24" s="69" t="s">
        <v>2300</v>
      </c>
      <c r="E24" s="69"/>
      <c r="F24" s="69" t="s">
        <v>467</v>
      </c>
      <c r="G24" s="95">
        <v>45107</v>
      </c>
      <c r="H24" s="69"/>
      <c r="I24" s="76">
        <v>7.6099999942211305</v>
      </c>
      <c r="J24" s="82" t="s">
        <v>26</v>
      </c>
      <c r="K24" s="82" t="s">
        <v>128</v>
      </c>
      <c r="L24" s="83">
        <v>6.5199999945339468E-2</v>
      </c>
      <c r="M24" s="83">
        <v>6.5199999945339468E-2</v>
      </c>
      <c r="N24" s="76">
        <v>724.45764600000007</v>
      </c>
      <c r="O24" s="78">
        <v>83.84</v>
      </c>
      <c r="P24" s="76">
        <v>0.60738529100000016</v>
      </c>
      <c r="Q24" s="77">
        <f t="shared" si="0"/>
        <v>5.0602405097204049E-4</v>
      </c>
      <c r="R24" s="77">
        <f>P24/'סכום נכסי הקרן'!$C$42</f>
        <v>7.9800195697984607E-6</v>
      </c>
    </row>
    <row r="25" spans="2:18">
      <c r="B25" s="75" t="s">
        <v>2533</v>
      </c>
      <c r="C25" s="82" t="s">
        <v>2296</v>
      </c>
      <c r="D25" s="69" t="s">
        <v>2301</v>
      </c>
      <c r="E25" s="69"/>
      <c r="F25" s="69" t="s">
        <v>467</v>
      </c>
      <c r="G25" s="95">
        <v>45107</v>
      </c>
      <c r="H25" s="69"/>
      <c r="I25" s="76">
        <v>11.240000001477283</v>
      </c>
      <c r="J25" s="82" t="s">
        <v>26</v>
      </c>
      <c r="K25" s="82" t="s">
        <v>128</v>
      </c>
      <c r="L25" s="83">
        <v>3.5499999998880843E-2</v>
      </c>
      <c r="M25" s="83">
        <v>3.5499999998880843E-2</v>
      </c>
      <c r="N25" s="76">
        <v>638.83114100000012</v>
      </c>
      <c r="O25" s="78">
        <v>139.87</v>
      </c>
      <c r="P25" s="76">
        <v>0.89353298200000009</v>
      </c>
      <c r="Q25" s="77">
        <f t="shared" si="0"/>
        <v>7.4441904657313691E-4</v>
      </c>
      <c r="R25" s="77">
        <f>P25/'סכום נכסי הקרן'!$C$42</f>
        <v>1.1739518207431161E-5</v>
      </c>
    </row>
    <row r="26" spans="2:18">
      <c r="B26" s="75" t="s">
        <v>2533</v>
      </c>
      <c r="C26" s="82" t="s">
        <v>2296</v>
      </c>
      <c r="D26" s="69" t="s">
        <v>2302</v>
      </c>
      <c r="E26" s="69"/>
      <c r="F26" s="69" t="s">
        <v>467</v>
      </c>
      <c r="G26" s="95">
        <v>45107</v>
      </c>
      <c r="H26" s="69"/>
      <c r="I26" s="76">
        <v>10.430000001147524</v>
      </c>
      <c r="J26" s="82" t="s">
        <v>26</v>
      </c>
      <c r="K26" s="82" t="s">
        <v>128</v>
      </c>
      <c r="L26" s="83">
        <v>3.3300000003854968E-2</v>
      </c>
      <c r="M26" s="83">
        <v>3.3300000003854968E-2</v>
      </c>
      <c r="N26" s="76">
        <v>3235.2796130000006</v>
      </c>
      <c r="O26" s="78">
        <v>137.91</v>
      </c>
      <c r="P26" s="76">
        <v>4.4617743160000005</v>
      </c>
      <c r="Q26" s="77">
        <f t="shared" si="0"/>
        <v>3.7171876687829191E-3</v>
      </c>
      <c r="R26" s="77">
        <f>P26/'סכום נכסי הקרן'!$C$42</f>
        <v>5.8620198554831544E-5</v>
      </c>
    </row>
    <row r="27" spans="2:18">
      <c r="B27" s="75" t="s">
        <v>2533</v>
      </c>
      <c r="C27" s="82" t="s">
        <v>2296</v>
      </c>
      <c r="D27" s="69" t="s">
        <v>2303</v>
      </c>
      <c r="E27" s="69"/>
      <c r="F27" s="69" t="s">
        <v>467</v>
      </c>
      <c r="G27" s="95">
        <v>45107</v>
      </c>
      <c r="H27" s="69"/>
      <c r="I27" s="76">
        <v>10.589999999268384</v>
      </c>
      <c r="J27" s="82" t="s">
        <v>26</v>
      </c>
      <c r="K27" s="82" t="s">
        <v>128</v>
      </c>
      <c r="L27" s="83">
        <v>3.4799999997613608E-2</v>
      </c>
      <c r="M27" s="83">
        <v>3.4799999997613608E-2</v>
      </c>
      <c r="N27" s="76">
        <v>2509.4430070000003</v>
      </c>
      <c r="O27" s="78">
        <v>126.91</v>
      </c>
      <c r="P27" s="76">
        <v>3.1847337870000008</v>
      </c>
      <c r="Q27" s="77">
        <f t="shared" si="0"/>
        <v>2.6532613088341441E-3</v>
      </c>
      <c r="R27" s="77">
        <f>P27/'סכום נכסי הקרן'!$C$42</f>
        <v>4.1842037206756072E-5</v>
      </c>
    </row>
    <row r="28" spans="2:18">
      <c r="B28" s="75" t="s">
        <v>2533</v>
      </c>
      <c r="C28" s="82" t="s">
        <v>2296</v>
      </c>
      <c r="D28" s="69" t="s">
        <v>2304</v>
      </c>
      <c r="E28" s="69"/>
      <c r="F28" s="69" t="s">
        <v>467</v>
      </c>
      <c r="G28" s="95">
        <v>45107</v>
      </c>
      <c r="H28" s="69"/>
      <c r="I28" s="76">
        <v>10.290000000093791</v>
      </c>
      <c r="J28" s="82" t="s">
        <v>26</v>
      </c>
      <c r="K28" s="82" t="s">
        <v>128</v>
      </c>
      <c r="L28" s="83">
        <v>3.0200000000229689E-2</v>
      </c>
      <c r="M28" s="83">
        <v>3.0200000000229689E-2</v>
      </c>
      <c r="N28" s="76">
        <v>9741.4777750000012</v>
      </c>
      <c r="O28" s="78">
        <v>107.26</v>
      </c>
      <c r="P28" s="76">
        <v>10.448707538000003</v>
      </c>
      <c r="Q28" s="77">
        <f t="shared" si="0"/>
        <v>8.7050137600399279E-3</v>
      </c>
      <c r="R28" s="77">
        <f>P28/'סכום נכסי הקרן'!$C$42</f>
        <v>1.3727841597063089E-4</v>
      </c>
    </row>
    <row r="29" spans="2:18">
      <c r="B29" s="75" t="s">
        <v>2532</v>
      </c>
      <c r="C29" s="82" t="s">
        <v>2296</v>
      </c>
      <c r="D29" s="69">
        <v>5211</v>
      </c>
      <c r="E29" s="69"/>
      <c r="F29" s="69" t="s">
        <v>467</v>
      </c>
      <c r="G29" s="95">
        <v>42643</v>
      </c>
      <c r="H29" s="69"/>
      <c r="I29" s="76">
        <v>4.5800000009728237</v>
      </c>
      <c r="J29" s="82" t="s">
        <v>26</v>
      </c>
      <c r="K29" s="82" t="s">
        <v>128</v>
      </c>
      <c r="L29" s="83">
        <v>4.6900000009946027E-2</v>
      </c>
      <c r="M29" s="83">
        <v>4.6900000009946027E-2</v>
      </c>
      <c r="N29" s="76">
        <v>1422.381069</v>
      </c>
      <c r="O29" s="78">
        <v>96.84</v>
      </c>
      <c r="P29" s="76">
        <v>1.3774338270000002</v>
      </c>
      <c r="Q29" s="77">
        <f t="shared" si="0"/>
        <v>1.1475658950135174E-3</v>
      </c>
      <c r="R29" s="77">
        <f>P29/'סכום נכסי הקרן'!$C$42</f>
        <v>1.8097160169067028E-5</v>
      </c>
    </row>
    <row r="30" spans="2:18">
      <c r="B30" s="75" t="s">
        <v>2532</v>
      </c>
      <c r="C30" s="82" t="s">
        <v>2296</v>
      </c>
      <c r="D30" s="69">
        <v>6027</v>
      </c>
      <c r="E30" s="69"/>
      <c r="F30" s="69" t="s">
        <v>467</v>
      </c>
      <c r="G30" s="95">
        <v>43100</v>
      </c>
      <c r="H30" s="69"/>
      <c r="I30" s="76">
        <v>8.0300000008256998</v>
      </c>
      <c r="J30" s="82" t="s">
        <v>26</v>
      </c>
      <c r="K30" s="82" t="s">
        <v>128</v>
      </c>
      <c r="L30" s="83">
        <v>4.8800000005526097E-2</v>
      </c>
      <c r="M30" s="83">
        <v>4.8800000005526097E-2</v>
      </c>
      <c r="N30" s="76">
        <v>3058.9751170000004</v>
      </c>
      <c r="O30" s="78">
        <v>101.75</v>
      </c>
      <c r="P30" s="76">
        <v>3.1125071810000002</v>
      </c>
      <c r="Q30" s="77">
        <f t="shared" si="0"/>
        <v>2.5930879719133432E-3</v>
      </c>
      <c r="R30" s="77">
        <f>P30/'סכום נכסי הקרן'!$C$42</f>
        <v>4.0893101271229558E-5</v>
      </c>
    </row>
    <row r="31" spans="2:18">
      <c r="B31" s="75" t="s">
        <v>2532</v>
      </c>
      <c r="C31" s="82" t="s">
        <v>2296</v>
      </c>
      <c r="D31" s="69">
        <v>5025</v>
      </c>
      <c r="E31" s="69"/>
      <c r="F31" s="69" t="s">
        <v>467</v>
      </c>
      <c r="G31" s="95">
        <v>42551</v>
      </c>
      <c r="H31" s="69"/>
      <c r="I31" s="76">
        <v>7.5200000011408648</v>
      </c>
      <c r="J31" s="82" t="s">
        <v>26</v>
      </c>
      <c r="K31" s="82" t="s">
        <v>128</v>
      </c>
      <c r="L31" s="83">
        <v>5.220000000363003E-2</v>
      </c>
      <c r="M31" s="83">
        <v>5.220000000363003E-2</v>
      </c>
      <c r="N31" s="76">
        <v>1946.0708100000004</v>
      </c>
      <c r="O31" s="78">
        <v>99.09</v>
      </c>
      <c r="P31" s="76">
        <v>1.9283615650000001</v>
      </c>
      <c r="Q31" s="77">
        <f t="shared" si="0"/>
        <v>1.6065541021803961E-3</v>
      </c>
      <c r="R31" s="77">
        <f>P31/'סכום נכסי הקרן'!$C$42</f>
        <v>2.533542259644082E-5</v>
      </c>
    </row>
    <row r="32" spans="2:18">
      <c r="B32" s="75" t="s">
        <v>2532</v>
      </c>
      <c r="C32" s="82" t="s">
        <v>2296</v>
      </c>
      <c r="D32" s="69">
        <v>5024</v>
      </c>
      <c r="E32" s="69"/>
      <c r="F32" s="69" t="s">
        <v>467</v>
      </c>
      <c r="G32" s="95">
        <v>42551</v>
      </c>
      <c r="H32" s="69"/>
      <c r="I32" s="76">
        <v>5.4599999983981728</v>
      </c>
      <c r="J32" s="82" t="s">
        <v>26</v>
      </c>
      <c r="K32" s="82" t="s">
        <v>128</v>
      </c>
      <c r="L32" s="83">
        <v>4.6499999983743837E-2</v>
      </c>
      <c r="M32" s="83">
        <v>4.6499999983743837E-2</v>
      </c>
      <c r="N32" s="76">
        <v>1272.6408690000003</v>
      </c>
      <c r="O32" s="78">
        <v>99.09</v>
      </c>
      <c r="P32" s="76">
        <v>1.2610598370000003</v>
      </c>
      <c r="Q32" s="77">
        <f t="shared" si="0"/>
        <v>1.0506125464221706E-3</v>
      </c>
      <c r="R32" s="77">
        <f>P32/'סכום נכסי הקרן'!$C$42</f>
        <v>1.6568201975024214E-5</v>
      </c>
    </row>
    <row r="33" spans="2:18">
      <c r="B33" s="75" t="s">
        <v>2532</v>
      </c>
      <c r="C33" s="82" t="s">
        <v>2296</v>
      </c>
      <c r="D33" s="69">
        <v>6026</v>
      </c>
      <c r="E33" s="69"/>
      <c r="F33" s="69" t="s">
        <v>467</v>
      </c>
      <c r="G33" s="95">
        <v>43100</v>
      </c>
      <c r="H33" s="69"/>
      <c r="I33" s="76">
        <v>6.1399999997204224</v>
      </c>
      <c r="J33" s="82" t="s">
        <v>26</v>
      </c>
      <c r="K33" s="82" t="s">
        <v>128</v>
      </c>
      <c r="L33" s="83">
        <v>4.5299999995806334E-2</v>
      </c>
      <c r="M33" s="83">
        <v>4.5299999995806334E-2</v>
      </c>
      <c r="N33" s="76">
        <v>3723.1438010000006</v>
      </c>
      <c r="O33" s="78">
        <v>96.07</v>
      </c>
      <c r="P33" s="76">
        <v>3.5768242500000005</v>
      </c>
      <c r="Q33" s="77">
        <f t="shared" si="0"/>
        <v>2.9799192101279096E-3</v>
      </c>
      <c r="R33" s="77">
        <f>P33/'סכום נכסי הקרן'!$C$42</f>
        <v>4.6993445405528759E-5</v>
      </c>
    </row>
    <row r="34" spans="2:18">
      <c r="B34" s="75" t="s">
        <v>2532</v>
      </c>
      <c r="C34" s="82" t="s">
        <v>2296</v>
      </c>
      <c r="D34" s="69">
        <v>5023</v>
      </c>
      <c r="E34" s="69"/>
      <c r="F34" s="69" t="s">
        <v>467</v>
      </c>
      <c r="G34" s="95">
        <v>42551</v>
      </c>
      <c r="H34" s="69"/>
      <c r="I34" s="76">
        <v>7.7900000001728174</v>
      </c>
      <c r="J34" s="82" t="s">
        <v>26</v>
      </c>
      <c r="K34" s="82" t="s">
        <v>128</v>
      </c>
      <c r="L34" s="83">
        <v>4.1300000001174571E-2</v>
      </c>
      <c r="M34" s="83">
        <v>4.1300000001174571E-2</v>
      </c>
      <c r="N34" s="76">
        <v>11989.141728000002</v>
      </c>
      <c r="O34" s="78">
        <v>111.49</v>
      </c>
      <c r="P34" s="76">
        <v>13.366688111000002</v>
      </c>
      <c r="Q34" s="77">
        <f t="shared" si="0"/>
        <v>1.1136037974959836E-2</v>
      </c>
      <c r="R34" s="77">
        <f>P34/'סכום נכסי הקרן'!$C$42</f>
        <v>1.7561576529710927E-4</v>
      </c>
    </row>
    <row r="35" spans="2:18">
      <c r="B35" s="75" t="s">
        <v>2532</v>
      </c>
      <c r="C35" s="82" t="s">
        <v>2296</v>
      </c>
      <c r="D35" s="69">
        <v>5210</v>
      </c>
      <c r="E35" s="69"/>
      <c r="F35" s="69" t="s">
        <v>467</v>
      </c>
      <c r="G35" s="95">
        <v>42643</v>
      </c>
      <c r="H35" s="69"/>
      <c r="I35" s="76">
        <v>7.2099999998734718</v>
      </c>
      <c r="J35" s="82" t="s">
        <v>26</v>
      </c>
      <c r="K35" s="82" t="s">
        <v>128</v>
      </c>
      <c r="L35" s="83">
        <v>3.3299999999654925E-2</v>
      </c>
      <c r="M35" s="83">
        <v>3.3299999999654925E-2</v>
      </c>
      <c r="N35" s="76">
        <v>8963.3709810000018</v>
      </c>
      <c r="O35" s="78">
        <v>116.39</v>
      </c>
      <c r="P35" s="76">
        <v>10.432463092000003</v>
      </c>
      <c r="Q35" s="77">
        <f t="shared" si="0"/>
        <v>8.6914802081207131E-3</v>
      </c>
      <c r="R35" s="77">
        <f>P35/'סכום נכסי הקרן'!$C$42</f>
        <v>1.3706499131431907E-4</v>
      </c>
    </row>
    <row r="36" spans="2:18">
      <c r="B36" s="75" t="s">
        <v>2532</v>
      </c>
      <c r="C36" s="82" t="s">
        <v>2296</v>
      </c>
      <c r="D36" s="69">
        <v>6025</v>
      </c>
      <c r="E36" s="69"/>
      <c r="F36" s="69" t="s">
        <v>467</v>
      </c>
      <c r="G36" s="95">
        <v>43100</v>
      </c>
      <c r="H36" s="69"/>
      <c r="I36" s="76">
        <v>8.2699999998386762</v>
      </c>
      <c r="J36" s="82" t="s">
        <v>26</v>
      </c>
      <c r="K36" s="82" t="s">
        <v>128</v>
      </c>
      <c r="L36" s="83">
        <v>3.8599999999342757E-2</v>
      </c>
      <c r="M36" s="83">
        <v>3.8599999999342757E-2</v>
      </c>
      <c r="N36" s="76">
        <v>11409.699657000001</v>
      </c>
      <c r="O36" s="125">
        <f>P36/N36*100000</f>
        <v>115.06015276174064</v>
      </c>
      <c r="P36" s="76">
        <v>13.128017855</v>
      </c>
      <c r="Q36" s="77">
        <f t="shared" si="0"/>
        <v>1.093719731882736E-2</v>
      </c>
      <c r="R36" s="77">
        <f>P36/'סכום נכסי הקרן'!$C$42</f>
        <v>1.7248004017858835E-4</v>
      </c>
    </row>
    <row r="37" spans="2:18">
      <c r="B37" s="75" t="s">
        <v>2532</v>
      </c>
      <c r="C37" s="82" t="s">
        <v>2296</v>
      </c>
      <c r="D37" s="69">
        <v>5022</v>
      </c>
      <c r="E37" s="69"/>
      <c r="F37" s="69" t="s">
        <v>467</v>
      </c>
      <c r="G37" s="95">
        <v>42551</v>
      </c>
      <c r="H37" s="69"/>
      <c r="I37" s="76">
        <v>6.9699999999470998</v>
      </c>
      <c r="J37" s="82" t="s">
        <v>26</v>
      </c>
      <c r="K37" s="82" t="s">
        <v>128</v>
      </c>
      <c r="L37" s="83">
        <v>2.2399999999913631E-2</v>
      </c>
      <c r="M37" s="83">
        <v>2.2399999999913631E-2</v>
      </c>
      <c r="N37" s="76">
        <v>8003.2037900000005</v>
      </c>
      <c r="O37" s="78">
        <v>115.74</v>
      </c>
      <c r="P37" s="76">
        <v>9.262905617000003</v>
      </c>
      <c r="Q37" s="77">
        <f t="shared" si="0"/>
        <v>7.7170999916196664E-3</v>
      </c>
      <c r="R37" s="77">
        <f>P37/'סכום נכסי הקרן'!$C$42</f>
        <v>1.2169897623822454E-4</v>
      </c>
    </row>
    <row r="38" spans="2:18">
      <c r="B38" s="75" t="s">
        <v>2532</v>
      </c>
      <c r="C38" s="82" t="s">
        <v>2296</v>
      </c>
      <c r="D38" s="69">
        <v>6024</v>
      </c>
      <c r="E38" s="69"/>
      <c r="F38" s="69" t="s">
        <v>467</v>
      </c>
      <c r="G38" s="95">
        <v>43100</v>
      </c>
      <c r="H38" s="69"/>
      <c r="I38" s="76">
        <v>7.3600000000119543</v>
      </c>
      <c r="J38" s="82" t="s">
        <v>26</v>
      </c>
      <c r="K38" s="82" t="s">
        <v>128</v>
      </c>
      <c r="L38" s="83">
        <v>1.6299999999711108E-2</v>
      </c>
      <c r="M38" s="83">
        <v>1.6299999999711108E-2</v>
      </c>
      <c r="N38" s="76">
        <v>8294.7767260000019</v>
      </c>
      <c r="O38" s="78">
        <v>121.02</v>
      </c>
      <c r="P38" s="76">
        <v>10.038339783000001</v>
      </c>
      <c r="Q38" s="77">
        <f t="shared" si="0"/>
        <v>8.3631287047869155E-3</v>
      </c>
      <c r="R38" s="77">
        <f>P38/'סכום נכסי הקרן'!$C$42</f>
        <v>1.3188687494348036E-4</v>
      </c>
    </row>
    <row r="39" spans="2:18">
      <c r="B39" s="75" t="s">
        <v>2532</v>
      </c>
      <c r="C39" s="82" t="s">
        <v>2296</v>
      </c>
      <c r="D39" s="69">
        <v>5209</v>
      </c>
      <c r="E39" s="69"/>
      <c r="F39" s="69" t="s">
        <v>467</v>
      </c>
      <c r="G39" s="95">
        <v>42643</v>
      </c>
      <c r="H39" s="69"/>
      <c r="I39" s="76">
        <v>6.010000000151142</v>
      </c>
      <c r="J39" s="82" t="s">
        <v>26</v>
      </c>
      <c r="K39" s="82" t="s">
        <v>128</v>
      </c>
      <c r="L39" s="83">
        <v>2.040000000034221E-2</v>
      </c>
      <c r="M39" s="83">
        <v>2.040000000034221E-2</v>
      </c>
      <c r="N39" s="76">
        <v>6043.8188380000011</v>
      </c>
      <c r="O39" s="78">
        <v>116.04</v>
      </c>
      <c r="P39" s="76">
        <v>7.0132493940000016</v>
      </c>
      <c r="Q39" s="77">
        <f t="shared" si="0"/>
        <v>5.8428692979808896E-3</v>
      </c>
      <c r="R39" s="77">
        <f>P39/'סכום נכסי הקרן'!$C$42</f>
        <v>9.2142283063613401E-5</v>
      </c>
    </row>
    <row r="40" spans="2:18">
      <c r="B40" s="72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6"/>
      <c r="O40" s="78"/>
      <c r="P40" s="69"/>
      <c r="Q40" s="77"/>
      <c r="R40" s="69"/>
    </row>
    <row r="41" spans="2:18">
      <c r="B41" s="89" t="s">
        <v>35</v>
      </c>
      <c r="C41" s="71"/>
      <c r="D41" s="71"/>
      <c r="E41" s="71"/>
      <c r="F41" s="71"/>
      <c r="G41" s="71"/>
      <c r="H41" s="71"/>
      <c r="I41" s="79">
        <v>5.2110766295354436</v>
      </c>
      <c r="J41" s="71"/>
      <c r="K41" s="71"/>
      <c r="L41" s="71"/>
      <c r="M41" s="94">
        <v>3.6923961355000305E-2</v>
      </c>
      <c r="N41" s="79"/>
      <c r="O41" s="81"/>
      <c r="P41" s="79">
        <f>SUM(P42:P266)</f>
        <v>1051.4228103529995</v>
      </c>
      <c r="Q41" s="80">
        <f t="shared" si="0"/>
        <v>0.875960016916564</v>
      </c>
      <c r="R41" s="80">
        <f>P41/'סכום נכסי הקרן'!$C$42</f>
        <v>1.3813924583085483E-2</v>
      </c>
    </row>
    <row r="42" spans="2:18">
      <c r="B42" s="75" t="s">
        <v>2534</v>
      </c>
      <c r="C42" s="82" t="s">
        <v>2305</v>
      </c>
      <c r="D42" s="69" t="s">
        <v>2306</v>
      </c>
      <c r="E42" s="69"/>
      <c r="F42" s="69" t="s">
        <v>278</v>
      </c>
      <c r="G42" s="95">
        <v>42368</v>
      </c>
      <c r="H42" s="69" t="s">
        <v>256</v>
      </c>
      <c r="I42" s="76">
        <v>6.9499999990758674</v>
      </c>
      <c r="J42" s="82" t="s">
        <v>124</v>
      </c>
      <c r="K42" s="82" t="s">
        <v>128</v>
      </c>
      <c r="L42" s="83">
        <v>3.1699999999999999E-2</v>
      </c>
      <c r="M42" s="83">
        <v>2.5199999994670121E-2</v>
      </c>
      <c r="N42" s="76">
        <v>1978.1550810000003</v>
      </c>
      <c r="O42" s="78">
        <v>117.61</v>
      </c>
      <c r="P42" s="76">
        <v>2.3265083370000008</v>
      </c>
      <c r="Q42" s="77">
        <f t="shared" si="0"/>
        <v>1.9382576278241901E-3</v>
      </c>
      <c r="R42" s="77">
        <f>P42/'סכום נכסי הקרן'!$C$42</f>
        <v>3.0566400493487215E-5</v>
      </c>
    </row>
    <row r="43" spans="2:18">
      <c r="B43" s="75" t="s">
        <v>2534</v>
      </c>
      <c r="C43" s="82" t="s">
        <v>2305</v>
      </c>
      <c r="D43" s="69" t="s">
        <v>2307</v>
      </c>
      <c r="E43" s="69"/>
      <c r="F43" s="69" t="s">
        <v>278</v>
      </c>
      <c r="G43" s="95">
        <v>42388</v>
      </c>
      <c r="H43" s="69" t="s">
        <v>256</v>
      </c>
      <c r="I43" s="76">
        <v>6.9500000007205793</v>
      </c>
      <c r="J43" s="82" t="s">
        <v>124</v>
      </c>
      <c r="K43" s="82" t="s">
        <v>128</v>
      </c>
      <c r="L43" s="83">
        <v>3.1899999999999998E-2</v>
      </c>
      <c r="M43" s="83">
        <v>2.5400000002514363E-2</v>
      </c>
      <c r="N43" s="76">
        <v>2769.4171350000006</v>
      </c>
      <c r="O43" s="78">
        <v>117.76</v>
      </c>
      <c r="P43" s="76">
        <v>3.2612654670000008</v>
      </c>
      <c r="Q43" s="77">
        <f t="shared" si="0"/>
        <v>2.7170212834583831E-3</v>
      </c>
      <c r="R43" s="77">
        <f>P43/'סכום נכסי הקרן'!$C$42</f>
        <v>4.2847534562650308E-5</v>
      </c>
    </row>
    <row r="44" spans="2:18">
      <c r="B44" s="75" t="s">
        <v>2534</v>
      </c>
      <c r="C44" s="82" t="s">
        <v>2305</v>
      </c>
      <c r="D44" s="69" t="s">
        <v>2308</v>
      </c>
      <c r="E44" s="69"/>
      <c r="F44" s="69" t="s">
        <v>278</v>
      </c>
      <c r="G44" s="95">
        <v>42509</v>
      </c>
      <c r="H44" s="69" t="s">
        <v>256</v>
      </c>
      <c r="I44" s="76">
        <v>7.0100000004544958</v>
      </c>
      <c r="J44" s="82" t="s">
        <v>124</v>
      </c>
      <c r="K44" s="82" t="s">
        <v>128</v>
      </c>
      <c r="L44" s="83">
        <v>2.7400000000000001E-2</v>
      </c>
      <c r="M44" s="83">
        <v>2.7000000000317832E-2</v>
      </c>
      <c r="N44" s="76">
        <v>2769.4171350000006</v>
      </c>
      <c r="O44" s="78">
        <v>113.61</v>
      </c>
      <c r="P44" s="76">
        <v>3.1463348570000003</v>
      </c>
      <c r="Q44" s="77">
        <f t="shared" si="0"/>
        <v>2.6212704417527218E-3</v>
      </c>
      <c r="R44" s="77">
        <f>P44/'סכום נכסי הקרן'!$C$42</f>
        <v>4.133753995040199E-5</v>
      </c>
    </row>
    <row r="45" spans="2:18">
      <c r="B45" s="75" t="s">
        <v>2534</v>
      </c>
      <c r="C45" s="82" t="s">
        <v>2305</v>
      </c>
      <c r="D45" s="69" t="s">
        <v>2309</v>
      </c>
      <c r="E45" s="69"/>
      <c r="F45" s="69" t="s">
        <v>278</v>
      </c>
      <c r="G45" s="95">
        <v>42723</v>
      </c>
      <c r="H45" s="69" t="s">
        <v>256</v>
      </c>
      <c r="I45" s="76">
        <v>6.919999998335661</v>
      </c>
      <c r="J45" s="82" t="s">
        <v>124</v>
      </c>
      <c r="K45" s="82" t="s">
        <v>128</v>
      </c>
      <c r="L45" s="83">
        <v>3.15E-2</v>
      </c>
      <c r="M45" s="83">
        <v>2.8299999989269384E-2</v>
      </c>
      <c r="N45" s="76">
        <v>395.63101200000006</v>
      </c>
      <c r="O45" s="78">
        <v>115.42</v>
      </c>
      <c r="P45" s="76">
        <v>0.45663730300000005</v>
      </c>
      <c r="Q45" s="77">
        <f t="shared" si="0"/>
        <v>3.8043308146065572E-4</v>
      </c>
      <c r="R45" s="77">
        <f>P45/'סכום נכסי הקרן'!$C$42</f>
        <v>5.9994449457946935E-6</v>
      </c>
    </row>
    <row r="46" spans="2:18">
      <c r="B46" s="75" t="s">
        <v>2534</v>
      </c>
      <c r="C46" s="82" t="s">
        <v>2305</v>
      </c>
      <c r="D46" s="69" t="s">
        <v>2310</v>
      </c>
      <c r="E46" s="69"/>
      <c r="F46" s="69" t="s">
        <v>278</v>
      </c>
      <c r="G46" s="95">
        <v>42918</v>
      </c>
      <c r="H46" s="69" t="s">
        <v>256</v>
      </c>
      <c r="I46" s="76">
        <v>6.8899999998387216</v>
      </c>
      <c r="J46" s="82" t="s">
        <v>124</v>
      </c>
      <c r="K46" s="82" t="s">
        <v>128</v>
      </c>
      <c r="L46" s="83">
        <v>3.1899999999999998E-2</v>
      </c>
      <c r="M46" s="83">
        <v>3.0999999998208013E-2</v>
      </c>
      <c r="N46" s="76">
        <v>1978.1550810000003</v>
      </c>
      <c r="O46" s="78">
        <v>112.84</v>
      </c>
      <c r="P46" s="76">
        <v>2.2321502240000002</v>
      </c>
      <c r="Q46" s="77">
        <f t="shared" si="0"/>
        <v>1.859646118309815E-3</v>
      </c>
      <c r="R46" s="77">
        <f>P46/'סכום נכסי הקרן'!$C$42</f>
        <v>2.932669383699319E-5</v>
      </c>
    </row>
    <row r="47" spans="2:18">
      <c r="B47" s="75" t="s">
        <v>2534</v>
      </c>
      <c r="C47" s="82" t="s">
        <v>2305</v>
      </c>
      <c r="D47" s="69" t="s">
        <v>2311</v>
      </c>
      <c r="E47" s="69"/>
      <c r="F47" s="69" t="s">
        <v>278</v>
      </c>
      <c r="G47" s="95">
        <v>43915</v>
      </c>
      <c r="H47" s="69" t="s">
        <v>256</v>
      </c>
      <c r="I47" s="76">
        <v>6.9200000004615978</v>
      </c>
      <c r="J47" s="82" t="s">
        <v>124</v>
      </c>
      <c r="K47" s="82" t="s">
        <v>128</v>
      </c>
      <c r="L47" s="83">
        <v>2.6600000000000002E-2</v>
      </c>
      <c r="M47" s="83">
        <v>3.6700000001153997E-2</v>
      </c>
      <c r="N47" s="76">
        <v>4164.5370350000003</v>
      </c>
      <c r="O47" s="78">
        <v>104.04</v>
      </c>
      <c r="P47" s="76">
        <v>4.3327842500000004</v>
      </c>
      <c r="Q47" s="77">
        <f t="shared" si="0"/>
        <v>3.6097236312113033E-3</v>
      </c>
      <c r="R47" s="77">
        <f>P47/'סכום נכסי הקרן'!$C$42</f>
        <v>5.6925486374207471E-5</v>
      </c>
    </row>
    <row r="48" spans="2:18">
      <c r="B48" s="75" t="s">
        <v>2534</v>
      </c>
      <c r="C48" s="82" t="s">
        <v>2305</v>
      </c>
      <c r="D48" s="69" t="s">
        <v>2312</v>
      </c>
      <c r="E48" s="69"/>
      <c r="F48" s="69" t="s">
        <v>278</v>
      </c>
      <c r="G48" s="95">
        <v>44168</v>
      </c>
      <c r="H48" s="69" t="s">
        <v>256</v>
      </c>
      <c r="I48" s="76">
        <v>7.0400000003336176</v>
      </c>
      <c r="J48" s="82" t="s">
        <v>124</v>
      </c>
      <c r="K48" s="82" t="s">
        <v>128</v>
      </c>
      <c r="L48" s="83">
        <v>1.89E-2</v>
      </c>
      <c r="M48" s="83">
        <v>3.9100000001079355E-2</v>
      </c>
      <c r="N48" s="76">
        <v>4217.814687000001</v>
      </c>
      <c r="O48" s="78">
        <v>96.65</v>
      </c>
      <c r="P48" s="76">
        <v>4.0765179160000011</v>
      </c>
      <c r="Q48" s="77">
        <f t="shared" si="0"/>
        <v>3.3962233532494621E-3</v>
      </c>
      <c r="R48" s="77">
        <f>P48/'סכום נכסי הקרן'!$C$42</f>
        <v>5.3558578431748752E-5</v>
      </c>
    </row>
    <row r="49" spans="2:18">
      <c r="B49" s="75" t="s">
        <v>2534</v>
      </c>
      <c r="C49" s="82" t="s">
        <v>2305</v>
      </c>
      <c r="D49" s="69" t="s">
        <v>2313</v>
      </c>
      <c r="E49" s="69"/>
      <c r="F49" s="69" t="s">
        <v>278</v>
      </c>
      <c r="G49" s="95">
        <v>44277</v>
      </c>
      <c r="H49" s="69" t="s">
        <v>256</v>
      </c>
      <c r="I49" s="76">
        <v>6.9699999996269737</v>
      </c>
      <c r="J49" s="82" t="s">
        <v>124</v>
      </c>
      <c r="K49" s="82" t="s">
        <v>128</v>
      </c>
      <c r="L49" s="83">
        <v>1.9E-2</v>
      </c>
      <c r="M49" s="83">
        <v>4.6099999998767821E-2</v>
      </c>
      <c r="N49" s="76">
        <v>6413.9046540000008</v>
      </c>
      <c r="O49" s="78">
        <v>92.37</v>
      </c>
      <c r="P49" s="76">
        <v>5.9245237930000014</v>
      </c>
      <c r="Q49" s="77">
        <f t="shared" si="0"/>
        <v>4.9358316281882088E-3</v>
      </c>
      <c r="R49" s="77">
        <f>P49/'סכום נכסי הקרן'!$C$42</f>
        <v>7.783826264880129E-5</v>
      </c>
    </row>
    <row r="50" spans="2:18">
      <c r="B50" s="75" t="s">
        <v>2535</v>
      </c>
      <c r="C50" s="82" t="s">
        <v>2305</v>
      </c>
      <c r="D50" s="69" t="s">
        <v>2314</v>
      </c>
      <c r="E50" s="69"/>
      <c r="F50" s="69" t="s">
        <v>267</v>
      </c>
      <c r="G50" s="95">
        <v>42186</v>
      </c>
      <c r="H50" s="69" t="s">
        <v>126</v>
      </c>
      <c r="I50" s="76">
        <v>1.92</v>
      </c>
      <c r="J50" s="82" t="s">
        <v>124</v>
      </c>
      <c r="K50" s="82" t="s">
        <v>127</v>
      </c>
      <c r="L50" s="83">
        <v>9.8519999999999996E-2</v>
      </c>
      <c r="M50" s="83">
        <v>6.2E-2</v>
      </c>
      <c r="N50" s="76">
        <v>3900.7300000000005</v>
      </c>
      <c r="O50" s="78">
        <v>109.67</v>
      </c>
      <c r="P50" s="76">
        <v>16.358840000000001</v>
      </c>
      <c r="Q50" s="77">
        <f t="shared" si="0"/>
        <v>1.3628855701089827E-2</v>
      </c>
      <c r="R50" s="77">
        <f>P50/'סכום נכסי הקרן'!$C$42</f>
        <v>2.1492760077260716E-4</v>
      </c>
    </row>
    <row r="51" spans="2:18">
      <c r="B51" s="75" t="s">
        <v>2535</v>
      </c>
      <c r="C51" s="82" t="s">
        <v>2305</v>
      </c>
      <c r="D51" s="69" t="s">
        <v>2315</v>
      </c>
      <c r="E51" s="69"/>
      <c r="F51" s="69" t="s">
        <v>267</v>
      </c>
      <c r="G51" s="95">
        <v>38533</v>
      </c>
      <c r="H51" s="69" t="s">
        <v>126</v>
      </c>
      <c r="I51" s="76">
        <v>1.93</v>
      </c>
      <c r="J51" s="82" t="s">
        <v>124</v>
      </c>
      <c r="K51" s="82" t="s">
        <v>128</v>
      </c>
      <c r="L51" s="83">
        <v>3.8450999999999999E-2</v>
      </c>
      <c r="M51" s="83">
        <v>2.3899999999999998E-2</v>
      </c>
      <c r="N51" s="76">
        <v>97571.630000000019</v>
      </c>
      <c r="O51" s="78">
        <v>147.99</v>
      </c>
      <c r="P51" s="76">
        <v>144.39631000000003</v>
      </c>
      <c r="Q51" s="77">
        <f t="shared" si="0"/>
        <v>0.120299267720684</v>
      </c>
      <c r="R51" s="77">
        <f>P51/'סכום נכסי הקרן'!$C$42</f>
        <v>1.8971242746256842E-3</v>
      </c>
    </row>
    <row r="52" spans="2:18">
      <c r="B52" s="75" t="s">
        <v>2536</v>
      </c>
      <c r="C52" s="82" t="s">
        <v>2296</v>
      </c>
      <c r="D52" s="69">
        <v>4069</v>
      </c>
      <c r="E52" s="69"/>
      <c r="F52" s="69" t="s">
        <v>286</v>
      </c>
      <c r="G52" s="95">
        <v>42052</v>
      </c>
      <c r="H52" s="69" t="s">
        <v>126</v>
      </c>
      <c r="I52" s="76">
        <v>3.8599999997742045</v>
      </c>
      <c r="J52" s="82" t="s">
        <v>474</v>
      </c>
      <c r="K52" s="82" t="s">
        <v>128</v>
      </c>
      <c r="L52" s="83">
        <v>2.9779E-2</v>
      </c>
      <c r="M52" s="83">
        <v>2.3299999999007046E-2</v>
      </c>
      <c r="N52" s="76">
        <v>6291.0887800000019</v>
      </c>
      <c r="O52" s="78">
        <v>116.86</v>
      </c>
      <c r="P52" s="76">
        <v>7.3517668810000005</v>
      </c>
      <c r="Q52" s="77">
        <f t="shared" si="0"/>
        <v>6.1248945505427178E-3</v>
      </c>
      <c r="R52" s="77">
        <f>P52/'סכום נכסי הקרן'!$C$42</f>
        <v>9.6589832602607728E-5</v>
      </c>
    </row>
    <row r="53" spans="2:18">
      <c r="B53" s="75" t="s">
        <v>2537</v>
      </c>
      <c r="C53" s="82" t="s">
        <v>2305</v>
      </c>
      <c r="D53" s="69" t="s">
        <v>2316</v>
      </c>
      <c r="E53" s="69"/>
      <c r="F53" s="69" t="s">
        <v>286</v>
      </c>
      <c r="G53" s="95">
        <v>42122</v>
      </c>
      <c r="H53" s="69" t="s">
        <v>126</v>
      </c>
      <c r="I53" s="76">
        <v>4.2099999999779714</v>
      </c>
      <c r="J53" s="82" t="s">
        <v>266</v>
      </c>
      <c r="K53" s="82" t="s">
        <v>128</v>
      </c>
      <c r="L53" s="83">
        <v>2.98E-2</v>
      </c>
      <c r="M53" s="83">
        <v>2.8099999999961395E-2</v>
      </c>
      <c r="N53" s="76">
        <v>38718.090356000008</v>
      </c>
      <c r="O53" s="78">
        <v>113.73</v>
      </c>
      <c r="P53" s="76">
        <v>44.034084257000004</v>
      </c>
      <c r="Q53" s="77">
        <f t="shared" si="0"/>
        <v>3.668561953465431E-2</v>
      </c>
      <c r="R53" s="77">
        <f>P53/'סכום נכסי הקרן'!$C$42</f>
        <v>5.7853369074921217E-4</v>
      </c>
    </row>
    <row r="54" spans="2:18">
      <c r="B54" s="75" t="s">
        <v>2538</v>
      </c>
      <c r="C54" s="82" t="s">
        <v>2296</v>
      </c>
      <c r="D54" s="69">
        <v>4099</v>
      </c>
      <c r="E54" s="69"/>
      <c r="F54" s="69" t="s">
        <v>286</v>
      </c>
      <c r="G54" s="95">
        <v>42052</v>
      </c>
      <c r="H54" s="69" t="s">
        <v>126</v>
      </c>
      <c r="I54" s="76">
        <v>3.8699999997732717</v>
      </c>
      <c r="J54" s="82" t="s">
        <v>474</v>
      </c>
      <c r="K54" s="82" t="s">
        <v>128</v>
      </c>
      <c r="L54" s="83">
        <v>2.9779E-2</v>
      </c>
      <c r="M54" s="83">
        <v>3.2399999998372203E-2</v>
      </c>
      <c r="N54" s="76">
        <v>4568.2996800000001</v>
      </c>
      <c r="O54" s="78">
        <v>112.96</v>
      </c>
      <c r="P54" s="76">
        <v>5.1603516910000007</v>
      </c>
      <c r="Q54" s="77">
        <f t="shared" si="0"/>
        <v>4.2991855512685426E-3</v>
      </c>
      <c r="R54" s="77">
        <f>P54/'סכום נכסי הקרן'!$C$42</f>
        <v>6.7798328493309814E-5</v>
      </c>
    </row>
    <row r="55" spans="2:18">
      <c r="B55" s="75" t="s">
        <v>2538</v>
      </c>
      <c r="C55" s="82" t="s">
        <v>2296</v>
      </c>
      <c r="D55" s="69" t="s">
        <v>2317</v>
      </c>
      <c r="E55" s="69"/>
      <c r="F55" s="69" t="s">
        <v>286</v>
      </c>
      <c r="G55" s="95">
        <v>42054</v>
      </c>
      <c r="H55" s="69" t="s">
        <v>126</v>
      </c>
      <c r="I55" s="76">
        <v>3.8699999897216313</v>
      </c>
      <c r="J55" s="82" t="s">
        <v>474</v>
      </c>
      <c r="K55" s="82" t="s">
        <v>128</v>
      </c>
      <c r="L55" s="83">
        <v>2.9779E-2</v>
      </c>
      <c r="M55" s="83">
        <v>3.2399999931477547E-2</v>
      </c>
      <c r="N55" s="76">
        <v>129.19399899999999</v>
      </c>
      <c r="O55" s="78">
        <v>112.96</v>
      </c>
      <c r="P55" s="76">
        <v>0.14593755000000003</v>
      </c>
      <c r="Q55" s="77">
        <f t="shared" si="0"/>
        <v>1.2158330360346956E-4</v>
      </c>
      <c r="R55" s="77">
        <f>P55/'סכום נכסי הקרן'!$C$42</f>
        <v>1.9173735719728538E-6</v>
      </c>
    </row>
    <row r="56" spans="2:18">
      <c r="B56" s="75" t="s">
        <v>2539</v>
      </c>
      <c r="C56" s="82" t="s">
        <v>2305</v>
      </c>
      <c r="D56" s="69" t="s">
        <v>2318</v>
      </c>
      <c r="E56" s="69"/>
      <c r="F56" s="69" t="s">
        <v>2319</v>
      </c>
      <c r="G56" s="95">
        <v>40742</v>
      </c>
      <c r="H56" s="69" t="s">
        <v>2295</v>
      </c>
      <c r="I56" s="76">
        <v>3.0600000000850915</v>
      </c>
      <c r="J56" s="82" t="s">
        <v>259</v>
      </c>
      <c r="K56" s="82" t="s">
        <v>128</v>
      </c>
      <c r="L56" s="83">
        <v>4.4999999999999998E-2</v>
      </c>
      <c r="M56" s="83">
        <v>2.0600000000291104E-2</v>
      </c>
      <c r="N56" s="76">
        <v>14312.154209000002</v>
      </c>
      <c r="O56" s="78">
        <v>124.81</v>
      </c>
      <c r="P56" s="76">
        <v>17.863000358000004</v>
      </c>
      <c r="Q56" s="77">
        <f t="shared" si="0"/>
        <v>1.4881999840312514E-2</v>
      </c>
      <c r="R56" s="77">
        <f>P56/'סכום נכסי הקרן'!$C$42</f>
        <v>2.3468973408537303E-4</v>
      </c>
    </row>
    <row r="57" spans="2:18">
      <c r="B57" s="75" t="s">
        <v>2540</v>
      </c>
      <c r="C57" s="82" t="s">
        <v>2305</v>
      </c>
      <c r="D57" s="69" t="s">
        <v>2320</v>
      </c>
      <c r="E57" s="69"/>
      <c r="F57" s="69" t="s">
        <v>2319</v>
      </c>
      <c r="G57" s="95">
        <v>41534</v>
      </c>
      <c r="H57" s="69" t="s">
        <v>2295</v>
      </c>
      <c r="I57" s="76">
        <v>5.3799999999753565</v>
      </c>
      <c r="J57" s="82" t="s">
        <v>399</v>
      </c>
      <c r="K57" s="82" t="s">
        <v>128</v>
      </c>
      <c r="L57" s="83">
        <v>3.9842000000000002E-2</v>
      </c>
      <c r="M57" s="83">
        <v>3.5099999999917857E-2</v>
      </c>
      <c r="N57" s="76">
        <v>42274.222922000008</v>
      </c>
      <c r="O57" s="78">
        <v>115.19</v>
      </c>
      <c r="P57" s="76">
        <v>48.695674440000012</v>
      </c>
      <c r="Q57" s="77">
        <f t="shared" si="0"/>
        <v>4.0569277541073104E-2</v>
      </c>
      <c r="R57" s="77">
        <f>P57/'סכום נכסי הקרן'!$C$42</f>
        <v>6.3977913320218142E-4</v>
      </c>
    </row>
    <row r="58" spans="2:18">
      <c r="B58" s="75" t="s">
        <v>2541</v>
      </c>
      <c r="C58" s="82" t="s">
        <v>2305</v>
      </c>
      <c r="D58" s="69" t="s">
        <v>2321</v>
      </c>
      <c r="E58" s="69"/>
      <c r="F58" s="69" t="s">
        <v>347</v>
      </c>
      <c r="G58" s="95">
        <v>43431</v>
      </c>
      <c r="H58" s="69" t="s">
        <v>256</v>
      </c>
      <c r="I58" s="76">
        <v>7.7900000028551473</v>
      </c>
      <c r="J58" s="82" t="s">
        <v>266</v>
      </c>
      <c r="K58" s="82" t="s">
        <v>128</v>
      </c>
      <c r="L58" s="83">
        <v>3.6600000000000001E-2</v>
      </c>
      <c r="M58" s="83">
        <v>3.4800000010959148E-2</v>
      </c>
      <c r="N58" s="76">
        <v>1231.5473170000002</v>
      </c>
      <c r="O58" s="78">
        <v>112.62</v>
      </c>
      <c r="P58" s="76">
        <v>1.3869686760000002</v>
      </c>
      <c r="Q58" s="77">
        <f t="shared" si="0"/>
        <v>1.1555095561259607E-3</v>
      </c>
      <c r="R58" s="77">
        <f>P58/'סכום נכסי הקרן'!$C$42</f>
        <v>1.8222432023263236E-5</v>
      </c>
    </row>
    <row r="59" spans="2:18">
      <c r="B59" s="75" t="s">
        <v>2541</v>
      </c>
      <c r="C59" s="82" t="s">
        <v>2305</v>
      </c>
      <c r="D59" s="69" t="s">
        <v>2322</v>
      </c>
      <c r="E59" s="69"/>
      <c r="F59" s="69" t="s">
        <v>347</v>
      </c>
      <c r="G59" s="95">
        <v>43276</v>
      </c>
      <c r="H59" s="69" t="s">
        <v>256</v>
      </c>
      <c r="I59" s="76">
        <v>7.8500000014566522</v>
      </c>
      <c r="J59" s="82" t="s">
        <v>266</v>
      </c>
      <c r="K59" s="82" t="s">
        <v>128</v>
      </c>
      <c r="L59" s="83">
        <v>3.2599999999999997E-2</v>
      </c>
      <c r="M59" s="83">
        <v>3.5600000009860418E-2</v>
      </c>
      <c r="N59" s="76">
        <v>1227.0263050000003</v>
      </c>
      <c r="O59" s="78">
        <v>109.1</v>
      </c>
      <c r="P59" s="76">
        <v>1.3386857530000003</v>
      </c>
      <c r="Q59" s="77">
        <f t="shared" si="0"/>
        <v>1.1152841495327163E-3</v>
      </c>
      <c r="R59" s="77">
        <f>P59/'סכום נכסי הקרן'!$C$42</f>
        <v>1.7588075748693737E-5</v>
      </c>
    </row>
    <row r="60" spans="2:18">
      <c r="B60" s="75" t="s">
        <v>2541</v>
      </c>
      <c r="C60" s="82" t="s">
        <v>2305</v>
      </c>
      <c r="D60" s="69" t="s">
        <v>2323</v>
      </c>
      <c r="E60" s="69"/>
      <c r="F60" s="69" t="s">
        <v>347</v>
      </c>
      <c r="G60" s="95">
        <v>43222</v>
      </c>
      <c r="H60" s="69" t="s">
        <v>256</v>
      </c>
      <c r="I60" s="76">
        <v>7.8499999995412519</v>
      </c>
      <c r="J60" s="82" t="s">
        <v>266</v>
      </c>
      <c r="K60" s="82" t="s">
        <v>128</v>
      </c>
      <c r="L60" s="83">
        <v>3.2199999999999999E-2</v>
      </c>
      <c r="M60" s="83">
        <v>3.569999999783844E-2</v>
      </c>
      <c r="N60" s="76">
        <v>5863.5522220000012</v>
      </c>
      <c r="O60" s="78">
        <v>109.67</v>
      </c>
      <c r="P60" s="76">
        <v>6.4305573270000016</v>
      </c>
      <c r="Q60" s="77">
        <f t="shared" si="0"/>
        <v>5.3574176339684799E-3</v>
      </c>
      <c r="R60" s="77">
        <f>P60/'סכום נכסי הקרן'!$C$42</f>
        <v>8.4486690860893562E-5</v>
      </c>
    </row>
    <row r="61" spans="2:18">
      <c r="B61" s="75" t="s">
        <v>2541</v>
      </c>
      <c r="C61" s="82" t="s">
        <v>2305</v>
      </c>
      <c r="D61" s="69" t="s">
        <v>2324</v>
      </c>
      <c r="E61" s="69"/>
      <c r="F61" s="69" t="s">
        <v>347</v>
      </c>
      <c r="G61" s="95">
        <v>43922</v>
      </c>
      <c r="H61" s="69" t="s">
        <v>256</v>
      </c>
      <c r="I61" s="76">
        <v>7.989999999249525</v>
      </c>
      <c r="J61" s="82" t="s">
        <v>266</v>
      </c>
      <c r="K61" s="82" t="s">
        <v>128</v>
      </c>
      <c r="L61" s="83">
        <v>2.7699999999999999E-2</v>
      </c>
      <c r="M61" s="83">
        <v>3.3199999994421255E-2</v>
      </c>
      <c r="N61" s="76">
        <v>1410.7688890000002</v>
      </c>
      <c r="O61" s="78">
        <v>106.73</v>
      </c>
      <c r="P61" s="76">
        <v>1.5057135870000002</v>
      </c>
      <c r="Q61" s="77">
        <f t="shared" si="0"/>
        <v>1.254438163365701E-3</v>
      </c>
      <c r="R61" s="77">
        <f>P61/'סכום נכסי הקרן'!$C$42</f>
        <v>1.978254012537725E-5</v>
      </c>
    </row>
    <row r="62" spans="2:18">
      <c r="B62" s="75" t="s">
        <v>2541</v>
      </c>
      <c r="C62" s="82" t="s">
        <v>2305</v>
      </c>
      <c r="D62" s="69" t="s">
        <v>2325</v>
      </c>
      <c r="E62" s="69"/>
      <c r="F62" s="69" t="s">
        <v>347</v>
      </c>
      <c r="G62" s="95">
        <v>43978</v>
      </c>
      <c r="H62" s="69" t="s">
        <v>256</v>
      </c>
      <c r="I62" s="76">
        <v>8.0199999991839501</v>
      </c>
      <c r="J62" s="82" t="s">
        <v>266</v>
      </c>
      <c r="K62" s="82" t="s">
        <v>128</v>
      </c>
      <c r="L62" s="83">
        <v>2.3E-2</v>
      </c>
      <c r="M62" s="83">
        <v>3.7199999995239715E-2</v>
      </c>
      <c r="N62" s="76">
        <v>591.80960300000015</v>
      </c>
      <c r="O62" s="78">
        <v>99.39</v>
      </c>
      <c r="P62" s="76">
        <v>0.58819962400000003</v>
      </c>
      <c r="Q62" s="77">
        <f t="shared" si="0"/>
        <v>4.9004011280330952E-4</v>
      </c>
      <c r="R62" s="77">
        <f>P62/'סכום נכסי הקרן'!$C$42</f>
        <v>7.727952224098387E-6</v>
      </c>
    </row>
    <row r="63" spans="2:18">
      <c r="B63" s="75" t="s">
        <v>2541</v>
      </c>
      <c r="C63" s="82" t="s">
        <v>2305</v>
      </c>
      <c r="D63" s="69" t="s">
        <v>2326</v>
      </c>
      <c r="E63" s="69"/>
      <c r="F63" s="69" t="s">
        <v>347</v>
      </c>
      <c r="G63" s="95">
        <v>44010</v>
      </c>
      <c r="H63" s="69" t="s">
        <v>256</v>
      </c>
      <c r="I63" s="76">
        <v>8.0900000039159643</v>
      </c>
      <c r="J63" s="82" t="s">
        <v>266</v>
      </c>
      <c r="K63" s="82" t="s">
        <v>128</v>
      </c>
      <c r="L63" s="83">
        <v>2.2000000000000002E-2</v>
      </c>
      <c r="M63" s="83">
        <v>3.4800000016263023E-2</v>
      </c>
      <c r="N63" s="76">
        <v>927.95418900000016</v>
      </c>
      <c r="O63" s="78">
        <v>100.72</v>
      </c>
      <c r="P63" s="76">
        <v>0.93463552600000011</v>
      </c>
      <c r="Q63" s="77">
        <f t="shared" si="0"/>
        <v>7.7866234506640997E-4</v>
      </c>
      <c r="R63" s="77">
        <f>P63/'סכום נכסי הקרן'!$C$42</f>
        <v>1.2279536397447724E-5</v>
      </c>
    </row>
    <row r="64" spans="2:18">
      <c r="B64" s="75" t="s">
        <v>2541</v>
      </c>
      <c r="C64" s="82" t="s">
        <v>2305</v>
      </c>
      <c r="D64" s="69" t="s">
        <v>2327</v>
      </c>
      <c r="E64" s="69"/>
      <c r="F64" s="69" t="s">
        <v>347</v>
      </c>
      <c r="G64" s="95">
        <v>44133</v>
      </c>
      <c r="H64" s="69" t="s">
        <v>256</v>
      </c>
      <c r="I64" s="76">
        <v>7.9999999975213179</v>
      </c>
      <c r="J64" s="82" t="s">
        <v>266</v>
      </c>
      <c r="K64" s="82" t="s">
        <v>128</v>
      </c>
      <c r="L64" s="83">
        <v>2.3799999999999998E-2</v>
      </c>
      <c r="M64" s="83">
        <v>3.7299999985706267E-2</v>
      </c>
      <c r="N64" s="76">
        <v>1206.6992400000001</v>
      </c>
      <c r="O64" s="78">
        <v>100.3</v>
      </c>
      <c r="P64" s="76">
        <v>1.210319401</v>
      </c>
      <c r="Q64" s="77">
        <f t="shared" si="0"/>
        <v>1.0083397397650734E-3</v>
      </c>
      <c r="R64" s="77">
        <f>P64/'סכום נכסי הקרן'!$C$42</f>
        <v>1.5901558119369652E-5</v>
      </c>
    </row>
    <row r="65" spans="2:18">
      <c r="B65" s="75" t="s">
        <v>2541</v>
      </c>
      <c r="C65" s="82" t="s">
        <v>2305</v>
      </c>
      <c r="D65" s="69" t="s">
        <v>2328</v>
      </c>
      <c r="E65" s="69"/>
      <c r="F65" s="69" t="s">
        <v>347</v>
      </c>
      <c r="G65" s="95">
        <v>44251</v>
      </c>
      <c r="H65" s="69" t="s">
        <v>256</v>
      </c>
      <c r="I65" s="76">
        <v>7.8999999997973882</v>
      </c>
      <c r="J65" s="82" t="s">
        <v>266</v>
      </c>
      <c r="K65" s="82" t="s">
        <v>128</v>
      </c>
      <c r="L65" s="83">
        <v>2.3599999999999999E-2</v>
      </c>
      <c r="M65" s="83">
        <v>4.2399999998494892E-2</v>
      </c>
      <c r="N65" s="76">
        <v>3582.8353720000009</v>
      </c>
      <c r="O65" s="78">
        <v>96.43</v>
      </c>
      <c r="P65" s="76">
        <v>3.454927923000001</v>
      </c>
      <c r="Q65" s="77">
        <f t="shared" si="0"/>
        <v>2.8783650992511081E-3</v>
      </c>
      <c r="R65" s="77">
        <f>P65/'סכום נכסי הקרן'!$C$42</f>
        <v>4.5391933005804634E-5</v>
      </c>
    </row>
    <row r="66" spans="2:18">
      <c r="B66" s="75" t="s">
        <v>2541</v>
      </c>
      <c r="C66" s="82" t="s">
        <v>2305</v>
      </c>
      <c r="D66" s="69" t="s">
        <v>2329</v>
      </c>
      <c r="E66" s="69"/>
      <c r="F66" s="69" t="s">
        <v>347</v>
      </c>
      <c r="G66" s="95">
        <v>44294</v>
      </c>
      <c r="H66" s="69" t="s">
        <v>256</v>
      </c>
      <c r="I66" s="76">
        <v>7.8699999986795728</v>
      </c>
      <c r="J66" s="82" t="s">
        <v>266</v>
      </c>
      <c r="K66" s="82" t="s">
        <v>128</v>
      </c>
      <c r="L66" s="83">
        <v>2.3199999999999998E-2</v>
      </c>
      <c r="M66" s="83">
        <v>4.409999999401297E-2</v>
      </c>
      <c r="N66" s="76">
        <v>2577.8066740000004</v>
      </c>
      <c r="O66" s="78">
        <v>94.6</v>
      </c>
      <c r="P66" s="76">
        <v>2.4386052060000005</v>
      </c>
      <c r="Q66" s="77">
        <f t="shared" si="0"/>
        <v>2.0316476268794387E-3</v>
      </c>
      <c r="R66" s="77">
        <f>P66/'סכום נכסי הקרן'!$C$42</f>
        <v>3.203916452249484E-5</v>
      </c>
    </row>
    <row r="67" spans="2:18">
      <c r="B67" s="75" t="s">
        <v>2541</v>
      </c>
      <c r="C67" s="82" t="s">
        <v>2305</v>
      </c>
      <c r="D67" s="69" t="s">
        <v>2330</v>
      </c>
      <c r="E67" s="69"/>
      <c r="F67" s="69" t="s">
        <v>347</v>
      </c>
      <c r="G67" s="95">
        <v>44602</v>
      </c>
      <c r="H67" s="69" t="s">
        <v>256</v>
      </c>
      <c r="I67" s="76">
        <v>7.759999999770427</v>
      </c>
      <c r="J67" s="82" t="s">
        <v>266</v>
      </c>
      <c r="K67" s="82" t="s">
        <v>128</v>
      </c>
      <c r="L67" s="83">
        <v>2.0899999999999998E-2</v>
      </c>
      <c r="M67" s="83">
        <v>5.2399999999107223E-2</v>
      </c>
      <c r="N67" s="76">
        <v>3693.1767770000006</v>
      </c>
      <c r="O67" s="78">
        <v>84.92</v>
      </c>
      <c r="P67" s="76">
        <v>3.1362456220000006</v>
      </c>
      <c r="Q67" s="77">
        <f t="shared" si="0"/>
        <v>2.6128649112903309E-3</v>
      </c>
      <c r="R67" s="77">
        <f>P67/'סכום נכסי הקרן'!$C$42</f>
        <v>4.1204984398041252E-5</v>
      </c>
    </row>
    <row r="68" spans="2:18">
      <c r="B68" s="75" t="s">
        <v>2541</v>
      </c>
      <c r="C68" s="82" t="s">
        <v>2305</v>
      </c>
      <c r="D68" s="69" t="s">
        <v>2331</v>
      </c>
      <c r="E68" s="69"/>
      <c r="F68" s="69" t="s">
        <v>347</v>
      </c>
      <c r="G68" s="95">
        <v>43500</v>
      </c>
      <c r="H68" s="69" t="s">
        <v>256</v>
      </c>
      <c r="I68" s="76">
        <v>7.8599999994316541</v>
      </c>
      <c r="J68" s="82" t="s">
        <v>266</v>
      </c>
      <c r="K68" s="82" t="s">
        <v>128</v>
      </c>
      <c r="L68" s="83">
        <v>3.4500000000000003E-2</v>
      </c>
      <c r="M68" s="83">
        <v>3.3399999995699002E-2</v>
      </c>
      <c r="N68" s="76">
        <v>2311.6210660000006</v>
      </c>
      <c r="O68" s="78">
        <v>112.65</v>
      </c>
      <c r="P68" s="76">
        <v>2.6040409680000001</v>
      </c>
      <c r="Q68" s="77">
        <f t="shared" si="0"/>
        <v>2.1694752557392988E-3</v>
      </c>
      <c r="R68" s="77">
        <f>P68/'סכום נכסי הקרן'!$C$42</f>
        <v>3.4212711754978804E-5</v>
      </c>
    </row>
    <row r="69" spans="2:18">
      <c r="B69" s="75" t="s">
        <v>2541</v>
      </c>
      <c r="C69" s="82" t="s">
        <v>2305</v>
      </c>
      <c r="D69" s="69" t="s">
        <v>2332</v>
      </c>
      <c r="E69" s="69"/>
      <c r="F69" s="69" t="s">
        <v>347</v>
      </c>
      <c r="G69" s="95">
        <v>43556</v>
      </c>
      <c r="H69" s="69" t="s">
        <v>256</v>
      </c>
      <c r="I69" s="76">
        <v>7.9299999995164949</v>
      </c>
      <c r="J69" s="82" t="s">
        <v>266</v>
      </c>
      <c r="K69" s="82" t="s">
        <v>128</v>
      </c>
      <c r="L69" s="83">
        <v>3.0499999999999999E-2</v>
      </c>
      <c r="M69" s="83">
        <v>3.3399999997091111E-2</v>
      </c>
      <c r="N69" s="76">
        <v>2331.0984480000006</v>
      </c>
      <c r="O69" s="78">
        <v>109.13</v>
      </c>
      <c r="P69" s="76">
        <v>2.5439278110000005</v>
      </c>
      <c r="Q69" s="77">
        <f t="shared" si="0"/>
        <v>2.1193938598402036E-3</v>
      </c>
      <c r="R69" s="77">
        <f>P69/'סכום נכסי הקרן'!$C$42</f>
        <v>3.3422926133939849E-5</v>
      </c>
    </row>
    <row r="70" spans="2:18">
      <c r="B70" s="75" t="s">
        <v>2541</v>
      </c>
      <c r="C70" s="82" t="s">
        <v>2305</v>
      </c>
      <c r="D70" s="69" t="s">
        <v>2333</v>
      </c>
      <c r="E70" s="69"/>
      <c r="F70" s="69" t="s">
        <v>347</v>
      </c>
      <c r="G70" s="95">
        <v>43647</v>
      </c>
      <c r="H70" s="69" t="s">
        <v>256</v>
      </c>
      <c r="I70" s="76">
        <v>7.9100000009957441</v>
      </c>
      <c r="J70" s="82" t="s">
        <v>266</v>
      </c>
      <c r="K70" s="82" t="s">
        <v>128</v>
      </c>
      <c r="L70" s="83">
        <v>2.8999999999999998E-2</v>
      </c>
      <c r="M70" s="83">
        <v>3.5600000004425536E-2</v>
      </c>
      <c r="N70" s="76">
        <v>2163.9668020000004</v>
      </c>
      <c r="O70" s="78">
        <v>104.42</v>
      </c>
      <c r="P70" s="76">
        <v>2.2596141250000006</v>
      </c>
      <c r="Q70" s="77">
        <f t="shared" si="0"/>
        <v>1.8825268081214411E-3</v>
      </c>
      <c r="R70" s="77">
        <f>P70/'סכום נכסי הקרן'!$C$42</f>
        <v>2.9687523232585204E-5</v>
      </c>
    </row>
    <row r="71" spans="2:18">
      <c r="B71" s="75" t="s">
        <v>2541</v>
      </c>
      <c r="C71" s="82" t="s">
        <v>2305</v>
      </c>
      <c r="D71" s="69" t="s">
        <v>2334</v>
      </c>
      <c r="E71" s="69"/>
      <c r="F71" s="69" t="s">
        <v>347</v>
      </c>
      <c r="G71" s="95">
        <v>43703</v>
      </c>
      <c r="H71" s="69" t="s">
        <v>256</v>
      </c>
      <c r="I71" s="76">
        <v>8.0399999948637504</v>
      </c>
      <c r="J71" s="82" t="s">
        <v>266</v>
      </c>
      <c r="K71" s="82" t="s">
        <v>128</v>
      </c>
      <c r="L71" s="83">
        <v>2.3799999999999998E-2</v>
      </c>
      <c r="M71" s="83">
        <v>3.5099999987159375E-2</v>
      </c>
      <c r="N71" s="76">
        <v>153.66576200000003</v>
      </c>
      <c r="O71" s="78">
        <v>101.36</v>
      </c>
      <c r="P71" s="76">
        <v>0.15575562000000001</v>
      </c>
      <c r="Q71" s="77">
        <f t="shared" si="0"/>
        <v>1.2976292143047923E-4</v>
      </c>
      <c r="R71" s="77">
        <f>P71/'סכום נכסי הקרן'!$C$42</f>
        <v>2.0463664730170299E-6</v>
      </c>
    </row>
    <row r="72" spans="2:18">
      <c r="B72" s="75" t="s">
        <v>2541</v>
      </c>
      <c r="C72" s="82" t="s">
        <v>2305</v>
      </c>
      <c r="D72" s="69" t="s">
        <v>2335</v>
      </c>
      <c r="E72" s="69"/>
      <c r="F72" s="69" t="s">
        <v>347</v>
      </c>
      <c r="G72" s="95">
        <v>43740</v>
      </c>
      <c r="H72" s="69" t="s">
        <v>256</v>
      </c>
      <c r="I72" s="76">
        <v>7.9599999989686738</v>
      </c>
      <c r="J72" s="82" t="s">
        <v>266</v>
      </c>
      <c r="K72" s="82" t="s">
        <v>128</v>
      </c>
      <c r="L72" s="83">
        <v>2.4300000000000002E-2</v>
      </c>
      <c r="M72" s="83">
        <v>3.8299999996176982E-2</v>
      </c>
      <c r="N72" s="76">
        <v>2270.8805090000005</v>
      </c>
      <c r="O72" s="78">
        <v>99.06</v>
      </c>
      <c r="P72" s="76">
        <v>2.2495343420000005</v>
      </c>
      <c r="Q72" s="77">
        <f t="shared" si="0"/>
        <v>1.8741291522971102E-3</v>
      </c>
      <c r="R72" s="77">
        <f>P72/'סכום נכסי הקרן'!$C$42</f>
        <v>2.9555091863582358E-5</v>
      </c>
    </row>
    <row r="73" spans="2:18">
      <c r="B73" s="75" t="s">
        <v>2541</v>
      </c>
      <c r="C73" s="82" t="s">
        <v>2305</v>
      </c>
      <c r="D73" s="69" t="s">
        <v>2336</v>
      </c>
      <c r="E73" s="69"/>
      <c r="F73" s="69" t="s">
        <v>347</v>
      </c>
      <c r="G73" s="95">
        <v>43831</v>
      </c>
      <c r="H73" s="69" t="s">
        <v>256</v>
      </c>
      <c r="I73" s="76">
        <v>7.9499999982428387</v>
      </c>
      <c r="J73" s="82" t="s">
        <v>266</v>
      </c>
      <c r="K73" s="82" t="s">
        <v>128</v>
      </c>
      <c r="L73" s="83">
        <v>2.3799999999999998E-2</v>
      </c>
      <c r="M73" s="83">
        <v>3.9699999991192503E-2</v>
      </c>
      <c r="N73" s="76">
        <v>2356.9423400000001</v>
      </c>
      <c r="O73" s="78">
        <v>97.79</v>
      </c>
      <c r="P73" s="76">
        <v>2.3048539990000005</v>
      </c>
      <c r="Q73" s="77">
        <f t="shared" si="0"/>
        <v>1.9202169936530244E-3</v>
      </c>
      <c r="R73" s="77">
        <f>P73/'סכום נכסי הקרן'!$C$42</f>
        <v>3.0281898969377976E-5</v>
      </c>
    </row>
    <row r="74" spans="2:18">
      <c r="B74" s="75" t="s">
        <v>2542</v>
      </c>
      <c r="C74" s="82" t="s">
        <v>2305</v>
      </c>
      <c r="D74" s="69">
        <v>7936</v>
      </c>
      <c r="E74" s="69"/>
      <c r="F74" s="69" t="s">
        <v>2337</v>
      </c>
      <c r="G74" s="95">
        <v>44087</v>
      </c>
      <c r="H74" s="69" t="s">
        <v>2295</v>
      </c>
      <c r="I74" s="76">
        <v>5.2500000001296323</v>
      </c>
      <c r="J74" s="82" t="s">
        <v>259</v>
      </c>
      <c r="K74" s="82" t="s">
        <v>128</v>
      </c>
      <c r="L74" s="83">
        <v>1.7947999999999999E-2</v>
      </c>
      <c r="M74" s="83">
        <v>3.1000000000518529E-2</v>
      </c>
      <c r="N74" s="76">
        <v>11105.864004000001</v>
      </c>
      <c r="O74" s="78">
        <v>104.19</v>
      </c>
      <c r="P74" s="76">
        <v>11.571199854</v>
      </c>
      <c r="Q74" s="77">
        <f t="shared" si="0"/>
        <v>9.6401831119222181E-3</v>
      </c>
      <c r="R74" s="77">
        <f>P74/'סכום נכסי הקרן'!$C$42</f>
        <v>1.5202607413976555E-4</v>
      </c>
    </row>
    <row r="75" spans="2:18">
      <c r="B75" s="75" t="s">
        <v>2542</v>
      </c>
      <c r="C75" s="82" t="s">
        <v>2305</v>
      </c>
      <c r="D75" s="69">
        <v>7937</v>
      </c>
      <c r="E75" s="69"/>
      <c r="F75" s="69" t="s">
        <v>2337</v>
      </c>
      <c r="G75" s="95">
        <v>44087</v>
      </c>
      <c r="H75" s="69" t="s">
        <v>2295</v>
      </c>
      <c r="I75" s="76">
        <v>6.6599999557466427</v>
      </c>
      <c r="J75" s="82" t="s">
        <v>259</v>
      </c>
      <c r="K75" s="82" t="s">
        <v>128</v>
      </c>
      <c r="L75" s="83">
        <v>7.5499999999999998E-2</v>
      </c>
      <c r="M75" s="83">
        <v>7.5999999508296015E-2</v>
      </c>
      <c r="N75" s="76">
        <v>40.010673000000004</v>
      </c>
      <c r="O75" s="78">
        <v>101.66</v>
      </c>
      <c r="P75" s="76">
        <v>4.067488000000001E-2</v>
      </c>
      <c r="Q75" s="77">
        <f t="shared" ref="Q75:Q138" si="1">IFERROR(P75/$P$10,0)</f>
        <v>3.3887003612673314E-5</v>
      </c>
      <c r="R75" s="77">
        <f>P75/'סכום נכסי הקרן'!$C$42</f>
        <v>5.343994054660175E-7</v>
      </c>
    </row>
    <row r="76" spans="2:18">
      <c r="B76" s="75" t="s">
        <v>2543</v>
      </c>
      <c r="C76" s="82" t="s">
        <v>2296</v>
      </c>
      <c r="D76" s="69">
        <v>8063</v>
      </c>
      <c r="E76" s="69"/>
      <c r="F76" s="69" t="s">
        <v>350</v>
      </c>
      <c r="G76" s="95">
        <v>44147</v>
      </c>
      <c r="H76" s="69" t="s">
        <v>126</v>
      </c>
      <c r="I76" s="76">
        <v>7.5399999998740963</v>
      </c>
      <c r="J76" s="82" t="s">
        <v>438</v>
      </c>
      <c r="K76" s="82" t="s">
        <v>128</v>
      </c>
      <c r="L76" s="83">
        <v>1.6250000000000001E-2</v>
      </c>
      <c r="M76" s="83">
        <v>3.1799999999955031E-2</v>
      </c>
      <c r="N76" s="76">
        <v>8937.718901000002</v>
      </c>
      <c r="O76" s="78">
        <v>99.53</v>
      </c>
      <c r="P76" s="76">
        <v>8.895711878000002</v>
      </c>
      <c r="Q76" s="77">
        <f t="shared" si="1"/>
        <v>7.4111840169433047E-3</v>
      </c>
      <c r="R76" s="77">
        <f>P76/'סכום נכסי הקרן'!$C$42</f>
        <v>1.168746690537302E-4</v>
      </c>
    </row>
    <row r="77" spans="2:18">
      <c r="B77" s="75" t="s">
        <v>2543</v>
      </c>
      <c r="C77" s="82" t="s">
        <v>2296</v>
      </c>
      <c r="D77" s="69">
        <v>8145</v>
      </c>
      <c r="E77" s="69"/>
      <c r="F77" s="69" t="s">
        <v>350</v>
      </c>
      <c r="G77" s="95">
        <v>44185</v>
      </c>
      <c r="H77" s="69" t="s">
        <v>126</v>
      </c>
      <c r="I77" s="76">
        <v>7.5500000002676213</v>
      </c>
      <c r="J77" s="82" t="s">
        <v>438</v>
      </c>
      <c r="K77" s="82" t="s">
        <v>128</v>
      </c>
      <c r="L77" s="83">
        <v>1.4990000000000002E-2</v>
      </c>
      <c r="M77" s="83">
        <v>3.2600000000778534E-2</v>
      </c>
      <c r="N77" s="76">
        <v>4201.4440970000005</v>
      </c>
      <c r="O77" s="78">
        <v>97.83</v>
      </c>
      <c r="P77" s="76">
        <v>4.1102727180000009</v>
      </c>
      <c r="Q77" s="77">
        <f t="shared" si="1"/>
        <v>3.4243451103958648E-3</v>
      </c>
      <c r="R77" s="77">
        <f>P77/'סכום נכסי הקרן'!$C$42</f>
        <v>5.4002059669319042E-5</v>
      </c>
    </row>
    <row r="78" spans="2:18">
      <c r="B78" s="75" t="s">
        <v>2544</v>
      </c>
      <c r="C78" s="82" t="s">
        <v>2296</v>
      </c>
      <c r="D78" s="69" t="s">
        <v>2338</v>
      </c>
      <c r="E78" s="69"/>
      <c r="F78" s="69" t="s">
        <v>347</v>
      </c>
      <c r="G78" s="95">
        <v>42901</v>
      </c>
      <c r="H78" s="69" t="s">
        <v>256</v>
      </c>
      <c r="I78" s="76">
        <v>0.70000000090565873</v>
      </c>
      <c r="J78" s="82" t="s">
        <v>151</v>
      </c>
      <c r="K78" s="82" t="s">
        <v>128</v>
      </c>
      <c r="L78" s="83">
        <v>0.04</v>
      </c>
      <c r="M78" s="83">
        <v>6.0500000028679189E-2</v>
      </c>
      <c r="N78" s="76">
        <v>663.76232600000014</v>
      </c>
      <c r="O78" s="78">
        <v>99.81</v>
      </c>
      <c r="P78" s="76">
        <v>0.66250116200000009</v>
      </c>
      <c r="Q78" s="77">
        <f t="shared" si="1"/>
        <v>5.5194211439822964E-4</v>
      </c>
      <c r="R78" s="77">
        <f>P78/'סכום נכסי הקרן'!$C$42</f>
        <v>8.7041492708360957E-6</v>
      </c>
    </row>
    <row r="79" spans="2:18">
      <c r="B79" s="75" t="s">
        <v>2545</v>
      </c>
      <c r="C79" s="82" t="s">
        <v>2296</v>
      </c>
      <c r="D79" s="69">
        <v>8224</v>
      </c>
      <c r="E79" s="69"/>
      <c r="F79" s="69" t="s">
        <v>350</v>
      </c>
      <c r="G79" s="95">
        <v>44223</v>
      </c>
      <c r="H79" s="69" t="s">
        <v>126</v>
      </c>
      <c r="I79" s="76">
        <v>12.349999999658705</v>
      </c>
      <c r="J79" s="82" t="s">
        <v>259</v>
      </c>
      <c r="K79" s="82" t="s">
        <v>128</v>
      </c>
      <c r="L79" s="83">
        <v>2.1537000000000001E-2</v>
      </c>
      <c r="M79" s="83">
        <v>4.0099999999235726E-2</v>
      </c>
      <c r="N79" s="76">
        <v>19166.498465000001</v>
      </c>
      <c r="O79" s="78">
        <v>89.43</v>
      </c>
      <c r="P79" s="76">
        <v>17.140600631000005</v>
      </c>
      <c r="Q79" s="77">
        <f t="shared" si="1"/>
        <v>1.4280155110625711E-2</v>
      </c>
      <c r="R79" s="77">
        <f>P79/'סכום נכסי הקרן'!$C$42</f>
        <v>2.2519861857089302E-4</v>
      </c>
    </row>
    <row r="80" spans="2:18">
      <c r="B80" s="75" t="s">
        <v>2545</v>
      </c>
      <c r="C80" s="82" t="s">
        <v>2296</v>
      </c>
      <c r="D80" s="69">
        <v>2963</v>
      </c>
      <c r="E80" s="69"/>
      <c r="F80" s="69" t="s">
        <v>350</v>
      </c>
      <c r="G80" s="95">
        <v>41423</v>
      </c>
      <c r="H80" s="69" t="s">
        <v>126</v>
      </c>
      <c r="I80" s="76">
        <v>2.809999999749814</v>
      </c>
      <c r="J80" s="82" t="s">
        <v>259</v>
      </c>
      <c r="K80" s="82" t="s">
        <v>128</v>
      </c>
      <c r="L80" s="83">
        <v>0.05</v>
      </c>
      <c r="M80" s="83">
        <v>2.5199999997676845E-2</v>
      </c>
      <c r="N80" s="76">
        <v>3669.1067800000005</v>
      </c>
      <c r="O80" s="78">
        <v>122.01</v>
      </c>
      <c r="P80" s="76">
        <v>4.4766771520000015</v>
      </c>
      <c r="Q80" s="77">
        <f t="shared" si="1"/>
        <v>3.7296035003077104E-3</v>
      </c>
      <c r="R80" s="77">
        <f>P80/'סכום נכסי הקרן'!$C$42</f>
        <v>5.8815996715715068E-5</v>
      </c>
    </row>
    <row r="81" spans="2:18">
      <c r="B81" s="75" t="s">
        <v>2545</v>
      </c>
      <c r="C81" s="82" t="s">
        <v>2296</v>
      </c>
      <c r="D81" s="69">
        <v>2968</v>
      </c>
      <c r="E81" s="69"/>
      <c r="F81" s="69" t="s">
        <v>350</v>
      </c>
      <c r="G81" s="95">
        <v>41423</v>
      </c>
      <c r="H81" s="69" t="s">
        <v>126</v>
      </c>
      <c r="I81" s="76">
        <v>2.8100000011737838</v>
      </c>
      <c r="J81" s="82" t="s">
        <v>259</v>
      </c>
      <c r="K81" s="82" t="s">
        <v>128</v>
      </c>
      <c r="L81" s="83">
        <v>0.05</v>
      </c>
      <c r="M81" s="83">
        <v>2.5200000010279291E-2</v>
      </c>
      <c r="N81" s="76">
        <v>1180.0576700000001</v>
      </c>
      <c r="O81" s="78">
        <v>122.01</v>
      </c>
      <c r="P81" s="76">
        <v>1.4397883510000002</v>
      </c>
      <c r="Q81" s="77">
        <f t="shared" si="1"/>
        <v>1.1995146156994674E-3</v>
      </c>
      <c r="R81" s="77">
        <f>P81/'סכום נכסי הקרן'!$C$42</f>
        <v>1.8916393576853765E-5</v>
      </c>
    </row>
    <row r="82" spans="2:18">
      <c r="B82" s="75" t="s">
        <v>2545</v>
      </c>
      <c r="C82" s="82" t="s">
        <v>2296</v>
      </c>
      <c r="D82" s="69">
        <v>4605</v>
      </c>
      <c r="E82" s="69"/>
      <c r="F82" s="69" t="s">
        <v>350</v>
      </c>
      <c r="G82" s="95">
        <v>42352</v>
      </c>
      <c r="H82" s="69" t="s">
        <v>126</v>
      </c>
      <c r="I82" s="76">
        <v>5.0299999997272433</v>
      </c>
      <c r="J82" s="82" t="s">
        <v>259</v>
      </c>
      <c r="K82" s="82" t="s">
        <v>128</v>
      </c>
      <c r="L82" s="83">
        <v>0.05</v>
      </c>
      <c r="M82" s="83">
        <v>2.7999999998240276E-2</v>
      </c>
      <c r="N82" s="76">
        <v>4509.7296070000011</v>
      </c>
      <c r="O82" s="78">
        <v>126.01</v>
      </c>
      <c r="P82" s="76">
        <v>5.6827105850000006</v>
      </c>
      <c r="Q82" s="77">
        <f t="shared" si="1"/>
        <v>4.7343725199354451E-3</v>
      </c>
      <c r="R82" s="77">
        <f>P82/'סכום נכסי הקרן'!$C$42</f>
        <v>7.4661244435372492E-5</v>
      </c>
    </row>
    <row r="83" spans="2:18">
      <c r="B83" s="75" t="s">
        <v>2545</v>
      </c>
      <c r="C83" s="82" t="s">
        <v>2296</v>
      </c>
      <c r="D83" s="69">
        <v>4606</v>
      </c>
      <c r="E83" s="69"/>
      <c r="F83" s="69" t="s">
        <v>350</v>
      </c>
      <c r="G83" s="95">
        <v>42352</v>
      </c>
      <c r="H83" s="69" t="s">
        <v>126</v>
      </c>
      <c r="I83" s="76">
        <v>6.7700000000188272</v>
      </c>
      <c r="J83" s="82" t="s">
        <v>259</v>
      </c>
      <c r="K83" s="82" t="s">
        <v>128</v>
      </c>
      <c r="L83" s="83">
        <v>4.0999999999999995E-2</v>
      </c>
      <c r="M83" s="83">
        <v>2.790000000037653E-2</v>
      </c>
      <c r="N83" s="76">
        <v>13789.831411000001</v>
      </c>
      <c r="O83" s="78">
        <v>123.26</v>
      </c>
      <c r="P83" s="76">
        <v>16.997345383999999</v>
      </c>
      <c r="Q83" s="77">
        <f t="shared" si="1"/>
        <v>1.4160806483841227E-2</v>
      </c>
      <c r="R83" s="77">
        <f>P83/'סכום נכסי הקרן'!$C$42</f>
        <v>2.233164859419414E-4</v>
      </c>
    </row>
    <row r="84" spans="2:18">
      <c r="B84" s="75" t="s">
        <v>2545</v>
      </c>
      <c r="C84" s="82" t="s">
        <v>2296</v>
      </c>
      <c r="D84" s="69">
        <v>5150</v>
      </c>
      <c r="E84" s="69"/>
      <c r="F84" s="69" t="s">
        <v>350</v>
      </c>
      <c r="G84" s="95">
        <v>42631</v>
      </c>
      <c r="H84" s="69" t="s">
        <v>126</v>
      </c>
      <c r="I84" s="76">
        <v>6.7400000002570213</v>
      </c>
      <c r="J84" s="82" t="s">
        <v>259</v>
      </c>
      <c r="K84" s="82" t="s">
        <v>128</v>
      </c>
      <c r="L84" s="83">
        <v>4.0999999999999995E-2</v>
      </c>
      <c r="M84" s="83">
        <v>3.0400000001767017E-2</v>
      </c>
      <c r="N84" s="76">
        <v>4092.1427730000009</v>
      </c>
      <c r="O84" s="78">
        <v>121.7</v>
      </c>
      <c r="P84" s="76">
        <v>4.9801376780000011</v>
      </c>
      <c r="Q84" s="77">
        <f t="shared" si="1"/>
        <v>4.1490458849785536E-3</v>
      </c>
      <c r="R84" s="77">
        <f>P84/'סכום נכסי הקרן'!$C$42</f>
        <v>6.5430619936976159E-5</v>
      </c>
    </row>
    <row r="85" spans="2:18">
      <c r="B85" s="75" t="s">
        <v>2546</v>
      </c>
      <c r="C85" s="82" t="s">
        <v>2305</v>
      </c>
      <c r="D85" s="69" t="s">
        <v>2339</v>
      </c>
      <c r="E85" s="69"/>
      <c r="F85" s="69" t="s">
        <v>347</v>
      </c>
      <c r="G85" s="95">
        <v>42033</v>
      </c>
      <c r="H85" s="69" t="s">
        <v>256</v>
      </c>
      <c r="I85" s="76">
        <v>3.6700000000637267</v>
      </c>
      <c r="J85" s="82" t="s">
        <v>266</v>
      </c>
      <c r="K85" s="82" t="s">
        <v>128</v>
      </c>
      <c r="L85" s="83">
        <v>5.0999999999999997E-2</v>
      </c>
      <c r="M85" s="83">
        <v>2.8499999998634413E-2</v>
      </c>
      <c r="N85" s="76">
        <v>895.06986700000027</v>
      </c>
      <c r="O85" s="78">
        <v>122.72</v>
      </c>
      <c r="P85" s="76">
        <v>1.0984297790000004</v>
      </c>
      <c r="Q85" s="77">
        <f t="shared" si="1"/>
        <v>9.1512240206341E-4</v>
      </c>
      <c r="R85" s="77">
        <f>P85/'סכום נכסי הקרן'!$C$42</f>
        <v>1.4431516966829872E-5</v>
      </c>
    </row>
    <row r="86" spans="2:18">
      <c r="B86" s="75" t="s">
        <v>2546</v>
      </c>
      <c r="C86" s="82" t="s">
        <v>2305</v>
      </c>
      <c r="D86" s="69" t="s">
        <v>2340</v>
      </c>
      <c r="E86" s="69"/>
      <c r="F86" s="69" t="s">
        <v>347</v>
      </c>
      <c r="G86" s="95">
        <v>42054</v>
      </c>
      <c r="H86" s="69" t="s">
        <v>256</v>
      </c>
      <c r="I86" s="76">
        <v>3.6700000005589581</v>
      </c>
      <c r="J86" s="82" t="s">
        <v>266</v>
      </c>
      <c r="K86" s="82" t="s">
        <v>128</v>
      </c>
      <c r="L86" s="83">
        <v>5.0999999999999997E-2</v>
      </c>
      <c r="M86" s="83">
        <v>2.8500000002540726E-2</v>
      </c>
      <c r="N86" s="76">
        <v>1748.4390120000003</v>
      </c>
      <c r="O86" s="78">
        <v>123.81</v>
      </c>
      <c r="P86" s="76">
        <v>2.1647424370000001</v>
      </c>
      <c r="Q86" s="77">
        <f t="shared" si="1"/>
        <v>1.80348742966485E-3</v>
      </c>
      <c r="R86" s="77">
        <f>P86/'סכום נכסי הקרן'!$C$42</f>
        <v>2.8441069065719619E-5</v>
      </c>
    </row>
    <row r="87" spans="2:18">
      <c r="B87" s="75" t="s">
        <v>2546</v>
      </c>
      <c r="C87" s="82" t="s">
        <v>2305</v>
      </c>
      <c r="D87" s="69" t="s">
        <v>2341</v>
      </c>
      <c r="E87" s="69"/>
      <c r="F87" s="69" t="s">
        <v>347</v>
      </c>
      <c r="G87" s="95">
        <v>42565</v>
      </c>
      <c r="H87" s="69" t="s">
        <v>256</v>
      </c>
      <c r="I87" s="76">
        <v>3.6700000004824851</v>
      </c>
      <c r="J87" s="82" t="s">
        <v>266</v>
      </c>
      <c r="K87" s="82" t="s">
        <v>128</v>
      </c>
      <c r="L87" s="83">
        <v>5.0999999999999997E-2</v>
      </c>
      <c r="M87" s="83">
        <v>2.8500000005277182E-2</v>
      </c>
      <c r="N87" s="76">
        <v>2134.1253090000005</v>
      </c>
      <c r="O87" s="78">
        <v>124.31</v>
      </c>
      <c r="P87" s="76">
        <v>2.6529313160000005</v>
      </c>
      <c r="Q87" s="77">
        <f t="shared" si="1"/>
        <v>2.2102067194658265E-3</v>
      </c>
      <c r="R87" s="77">
        <f>P87/'סכום נכסי הקרן'!$C$42</f>
        <v>3.4855048570827479E-5</v>
      </c>
    </row>
    <row r="88" spans="2:18">
      <c r="B88" s="75" t="s">
        <v>2546</v>
      </c>
      <c r="C88" s="82" t="s">
        <v>2305</v>
      </c>
      <c r="D88" s="69" t="s">
        <v>2342</v>
      </c>
      <c r="E88" s="69"/>
      <c r="F88" s="69" t="s">
        <v>347</v>
      </c>
      <c r="G88" s="95">
        <v>40570</v>
      </c>
      <c r="H88" s="69" t="s">
        <v>256</v>
      </c>
      <c r="I88" s="76">
        <v>3.6899999999964748</v>
      </c>
      <c r="J88" s="82" t="s">
        <v>266</v>
      </c>
      <c r="K88" s="82" t="s">
        <v>128</v>
      </c>
      <c r="L88" s="83">
        <v>5.0999999999999997E-2</v>
      </c>
      <c r="M88" s="83">
        <v>2.5100000000035247E-2</v>
      </c>
      <c r="N88" s="76">
        <v>10820.961988000001</v>
      </c>
      <c r="O88" s="78">
        <v>131.08000000000001</v>
      </c>
      <c r="P88" s="76">
        <v>14.184117345000002</v>
      </c>
      <c r="Q88" s="77">
        <f t="shared" si="1"/>
        <v>1.181705356506515E-2</v>
      </c>
      <c r="R88" s="77">
        <f>P88/'סכום נכסי הקרן'!$C$42</f>
        <v>1.8635540845426528E-4</v>
      </c>
    </row>
    <row r="89" spans="2:18">
      <c r="B89" s="75" t="s">
        <v>2546</v>
      </c>
      <c r="C89" s="82" t="s">
        <v>2305</v>
      </c>
      <c r="D89" s="69" t="s">
        <v>2343</v>
      </c>
      <c r="E89" s="69"/>
      <c r="F89" s="69" t="s">
        <v>347</v>
      </c>
      <c r="G89" s="95">
        <v>41207</v>
      </c>
      <c r="H89" s="69" t="s">
        <v>256</v>
      </c>
      <c r="I89" s="76">
        <v>3.6899999960675882</v>
      </c>
      <c r="J89" s="82" t="s">
        <v>266</v>
      </c>
      <c r="K89" s="82" t="s">
        <v>128</v>
      </c>
      <c r="L89" s="83">
        <v>5.0999999999999997E-2</v>
      </c>
      <c r="M89" s="83">
        <v>2.4999999948257735E-2</v>
      </c>
      <c r="N89" s="76">
        <v>153.81265700000003</v>
      </c>
      <c r="O89" s="78">
        <v>125.65</v>
      </c>
      <c r="P89" s="76">
        <v>0.19326560400000004</v>
      </c>
      <c r="Q89" s="77">
        <f t="shared" si="1"/>
        <v>1.6101319096586123E-4</v>
      </c>
      <c r="R89" s="77">
        <f>P89/'סכום נכסי הקרן'!$C$42</f>
        <v>2.5391844763802811E-6</v>
      </c>
    </row>
    <row r="90" spans="2:18">
      <c r="B90" s="75" t="s">
        <v>2546</v>
      </c>
      <c r="C90" s="82" t="s">
        <v>2305</v>
      </c>
      <c r="D90" s="69" t="s">
        <v>2344</v>
      </c>
      <c r="E90" s="69"/>
      <c r="F90" s="69" t="s">
        <v>347</v>
      </c>
      <c r="G90" s="95">
        <v>41239</v>
      </c>
      <c r="H90" s="69" t="s">
        <v>256</v>
      </c>
      <c r="I90" s="76">
        <v>3.6700000001126529</v>
      </c>
      <c r="J90" s="82" t="s">
        <v>266</v>
      </c>
      <c r="K90" s="82" t="s">
        <v>128</v>
      </c>
      <c r="L90" s="83">
        <v>5.0999999999999997E-2</v>
      </c>
      <c r="M90" s="83">
        <v>2.8500000002668099E-2</v>
      </c>
      <c r="N90" s="76">
        <v>1356.4386680000002</v>
      </c>
      <c r="O90" s="78">
        <v>124.34</v>
      </c>
      <c r="P90" s="76">
        <v>1.6865959430000002</v>
      </c>
      <c r="Q90" s="77">
        <f t="shared" si="1"/>
        <v>1.4051346387146352E-3</v>
      </c>
      <c r="R90" s="77">
        <f>P90/'סכום נכסי הקרן'!$C$42</f>
        <v>2.2159029582892365E-5</v>
      </c>
    </row>
    <row r="91" spans="2:18">
      <c r="B91" s="75" t="s">
        <v>2546</v>
      </c>
      <c r="C91" s="82" t="s">
        <v>2305</v>
      </c>
      <c r="D91" s="69" t="s">
        <v>2345</v>
      </c>
      <c r="E91" s="69"/>
      <c r="F91" s="69" t="s">
        <v>347</v>
      </c>
      <c r="G91" s="95">
        <v>41269</v>
      </c>
      <c r="H91" s="69" t="s">
        <v>256</v>
      </c>
      <c r="I91" s="76">
        <v>3.6900000005566849</v>
      </c>
      <c r="J91" s="82" t="s">
        <v>266</v>
      </c>
      <c r="K91" s="82" t="s">
        <v>128</v>
      </c>
      <c r="L91" s="83">
        <v>5.0999999999999997E-2</v>
      </c>
      <c r="M91" s="83">
        <v>2.5100000011561919E-2</v>
      </c>
      <c r="N91" s="76">
        <v>369.29747600000007</v>
      </c>
      <c r="O91" s="78">
        <v>126.47</v>
      </c>
      <c r="P91" s="76">
        <v>0.46705054600000007</v>
      </c>
      <c r="Q91" s="77">
        <f t="shared" si="1"/>
        <v>3.8910854905049608E-4</v>
      </c>
      <c r="R91" s="77">
        <f>P91/'סכום נכסי הקרן'!$C$42</f>
        <v>6.1362574174768016E-6</v>
      </c>
    </row>
    <row r="92" spans="2:18">
      <c r="B92" s="75" t="s">
        <v>2546</v>
      </c>
      <c r="C92" s="82" t="s">
        <v>2305</v>
      </c>
      <c r="D92" s="69" t="s">
        <v>2346</v>
      </c>
      <c r="E92" s="69"/>
      <c r="F92" s="69" t="s">
        <v>347</v>
      </c>
      <c r="G92" s="95">
        <v>41298</v>
      </c>
      <c r="H92" s="69" t="s">
        <v>256</v>
      </c>
      <c r="I92" s="76">
        <v>3.6699999981431692</v>
      </c>
      <c r="J92" s="82" t="s">
        <v>266</v>
      </c>
      <c r="K92" s="82" t="s">
        <v>128</v>
      </c>
      <c r="L92" s="83">
        <v>5.0999999999999997E-2</v>
      </c>
      <c r="M92" s="83">
        <v>2.8499999987656906E-2</v>
      </c>
      <c r="N92" s="76">
        <v>747.26925000000017</v>
      </c>
      <c r="O92" s="78">
        <v>124.68</v>
      </c>
      <c r="P92" s="76">
        <v>0.93169531900000013</v>
      </c>
      <c r="Q92" s="77">
        <f t="shared" si="1"/>
        <v>7.7621280359926837E-4</v>
      </c>
      <c r="R92" s="77">
        <f>P92/'סכום נכסי הקרן'!$C$42</f>
        <v>1.2240907030311373E-5</v>
      </c>
    </row>
    <row r="93" spans="2:18">
      <c r="B93" s="75" t="s">
        <v>2546</v>
      </c>
      <c r="C93" s="82" t="s">
        <v>2305</v>
      </c>
      <c r="D93" s="69" t="s">
        <v>2347</v>
      </c>
      <c r="E93" s="69"/>
      <c r="F93" s="69" t="s">
        <v>347</v>
      </c>
      <c r="G93" s="95">
        <v>41330</v>
      </c>
      <c r="H93" s="69" t="s">
        <v>256</v>
      </c>
      <c r="I93" s="76">
        <v>3.6699999994194683</v>
      </c>
      <c r="J93" s="82" t="s">
        <v>266</v>
      </c>
      <c r="K93" s="82" t="s">
        <v>128</v>
      </c>
      <c r="L93" s="83">
        <v>5.0999999999999997E-2</v>
      </c>
      <c r="M93" s="83">
        <v>2.8499999998617787E-2</v>
      </c>
      <c r="N93" s="76">
        <v>1158.3947340000002</v>
      </c>
      <c r="O93" s="78">
        <v>124.91</v>
      </c>
      <c r="P93" s="76">
        <v>1.4469509520000001</v>
      </c>
      <c r="Q93" s="77">
        <f t="shared" si="1"/>
        <v>1.2054819126149871E-3</v>
      </c>
      <c r="R93" s="77">
        <f>P93/'סכום נכסי הקרן'!$C$42</f>
        <v>1.9010498088434138E-5</v>
      </c>
    </row>
    <row r="94" spans="2:18">
      <c r="B94" s="75" t="s">
        <v>2546</v>
      </c>
      <c r="C94" s="82" t="s">
        <v>2305</v>
      </c>
      <c r="D94" s="69" t="s">
        <v>2348</v>
      </c>
      <c r="E94" s="69"/>
      <c r="F94" s="69" t="s">
        <v>347</v>
      </c>
      <c r="G94" s="95">
        <v>41389</v>
      </c>
      <c r="H94" s="69" t="s">
        <v>256</v>
      </c>
      <c r="I94" s="76">
        <v>3.689999998359101</v>
      </c>
      <c r="J94" s="82" t="s">
        <v>266</v>
      </c>
      <c r="K94" s="82" t="s">
        <v>128</v>
      </c>
      <c r="L94" s="83">
        <v>5.0999999999999997E-2</v>
      </c>
      <c r="M94" s="83">
        <v>2.5099999985153762E-2</v>
      </c>
      <c r="N94" s="76">
        <v>507.04676600000005</v>
      </c>
      <c r="O94" s="78">
        <v>126.2</v>
      </c>
      <c r="P94" s="76">
        <v>0.6398930450000001</v>
      </c>
      <c r="Q94" s="77">
        <f t="shared" si="1"/>
        <v>5.3310686909560699E-4</v>
      </c>
      <c r="R94" s="77">
        <f>P94/'סכום נכסי הקרן'!$C$42</f>
        <v>8.4071166973286592E-6</v>
      </c>
    </row>
    <row r="95" spans="2:18">
      <c r="B95" s="75" t="s">
        <v>2546</v>
      </c>
      <c r="C95" s="82" t="s">
        <v>2305</v>
      </c>
      <c r="D95" s="69" t="s">
        <v>2349</v>
      </c>
      <c r="E95" s="69"/>
      <c r="F95" s="69" t="s">
        <v>347</v>
      </c>
      <c r="G95" s="95">
        <v>41422</v>
      </c>
      <c r="H95" s="69" t="s">
        <v>256</v>
      </c>
      <c r="I95" s="76">
        <v>3.6799999981146589</v>
      </c>
      <c r="J95" s="82" t="s">
        <v>266</v>
      </c>
      <c r="K95" s="82" t="s">
        <v>128</v>
      </c>
      <c r="L95" s="83">
        <v>5.0999999999999997E-2</v>
      </c>
      <c r="M95" s="83">
        <v>2.5099999996572104E-2</v>
      </c>
      <c r="N95" s="76">
        <v>185.70821100000003</v>
      </c>
      <c r="O95" s="78">
        <v>125.67</v>
      </c>
      <c r="P95" s="76">
        <v>0.23337950800000001</v>
      </c>
      <c r="Q95" s="77">
        <f t="shared" si="1"/>
        <v>1.9443283497627819E-4</v>
      </c>
      <c r="R95" s="77">
        <f>P95/'סכום נכסי הקרן'!$C$42</f>
        <v>3.0662136021827634E-6</v>
      </c>
    </row>
    <row r="96" spans="2:18">
      <c r="B96" s="75" t="s">
        <v>2546</v>
      </c>
      <c r="C96" s="82" t="s">
        <v>2305</v>
      </c>
      <c r="D96" s="69" t="s">
        <v>2350</v>
      </c>
      <c r="E96" s="69"/>
      <c r="F96" s="69" t="s">
        <v>347</v>
      </c>
      <c r="G96" s="95">
        <v>41450</v>
      </c>
      <c r="H96" s="69" t="s">
        <v>256</v>
      </c>
      <c r="I96" s="76">
        <v>3.6800000027080051</v>
      </c>
      <c r="J96" s="82" t="s">
        <v>266</v>
      </c>
      <c r="K96" s="82" t="s">
        <v>128</v>
      </c>
      <c r="L96" s="83">
        <v>5.0999999999999997E-2</v>
      </c>
      <c r="M96" s="83">
        <v>2.5200000014581569E-2</v>
      </c>
      <c r="N96" s="76">
        <v>305.94000100000005</v>
      </c>
      <c r="O96" s="78">
        <v>125.53</v>
      </c>
      <c r="P96" s="76">
        <v>0.38404649700000004</v>
      </c>
      <c r="Q96" s="77">
        <f t="shared" si="1"/>
        <v>3.199563227051568E-4</v>
      </c>
      <c r="R96" s="77">
        <f>P96/'סכום נכסי הקרן'!$C$42</f>
        <v>5.0457240357711353E-6</v>
      </c>
    </row>
    <row r="97" spans="2:18">
      <c r="B97" s="75" t="s">
        <v>2546</v>
      </c>
      <c r="C97" s="82" t="s">
        <v>2305</v>
      </c>
      <c r="D97" s="69" t="s">
        <v>2351</v>
      </c>
      <c r="E97" s="69"/>
      <c r="F97" s="69" t="s">
        <v>347</v>
      </c>
      <c r="G97" s="95">
        <v>41480</v>
      </c>
      <c r="H97" s="69" t="s">
        <v>256</v>
      </c>
      <c r="I97" s="76">
        <v>3.6799999956874614</v>
      </c>
      <c r="J97" s="82" t="s">
        <v>266</v>
      </c>
      <c r="K97" s="82" t="s">
        <v>128</v>
      </c>
      <c r="L97" s="83">
        <v>5.0999999999999997E-2</v>
      </c>
      <c r="M97" s="83">
        <v>2.5799999980833165E-2</v>
      </c>
      <c r="N97" s="76">
        <v>268.67557400000004</v>
      </c>
      <c r="O97" s="78">
        <v>124.28</v>
      </c>
      <c r="P97" s="76">
        <v>0.33391000799999998</v>
      </c>
      <c r="Q97" s="77">
        <f t="shared" si="1"/>
        <v>2.7818667559446447E-4</v>
      </c>
      <c r="R97" s="77">
        <f>P97/'סכום נכסי הקרן'!$C$42</f>
        <v>4.3870150263345109E-6</v>
      </c>
    </row>
    <row r="98" spans="2:18">
      <c r="B98" s="75" t="s">
        <v>2546</v>
      </c>
      <c r="C98" s="82" t="s">
        <v>2305</v>
      </c>
      <c r="D98" s="69" t="s">
        <v>2352</v>
      </c>
      <c r="E98" s="69"/>
      <c r="F98" s="69" t="s">
        <v>347</v>
      </c>
      <c r="G98" s="95">
        <v>41512</v>
      </c>
      <c r="H98" s="69" t="s">
        <v>256</v>
      </c>
      <c r="I98" s="76">
        <v>3.630000000259527</v>
      </c>
      <c r="J98" s="82" t="s">
        <v>266</v>
      </c>
      <c r="K98" s="82" t="s">
        <v>128</v>
      </c>
      <c r="L98" s="83">
        <v>5.0999999999999997E-2</v>
      </c>
      <c r="M98" s="83">
        <v>3.5800000001597082E-2</v>
      </c>
      <c r="N98" s="76">
        <v>837.64477900000009</v>
      </c>
      <c r="O98" s="78">
        <v>119.6</v>
      </c>
      <c r="P98" s="76">
        <v>1.0018231980000001</v>
      </c>
      <c r="Q98" s="77">
        <f t="shared" si="1"/>
        <v>8.3463765178621121E-4</v>
      </c>
      <c r="R98" s="77">
        <f>P98/'סכום נכסי הקרן'!$C$42</f>
        <v>1.3162269228409874E-5</v>
      </c>
    </row>
    <row r="99" spans="2:18">
      <c r="B99" s="75" t="s">
        <v>2546</v>
      </c>
      <c r="C99" s="82" t="s">
        <v>2305</v>
      </c>
      <c r="D99" s="69" t="s">
        <v>2353</v>
      </c>
      <c r="E99" s="69"/>
      <c r="F99" s="69" t="s">
        <v>347</v>
      </c>
      <c r="G99" s="95">
        <v>40871</v>
      </c>
      <c r="H99" s="69" t="s">
        <v>256</v>
      </c>
      <c r="I99" s="76">
        <v>3.6599999994024754</v>
      </c>
      <c r="J99" s="82" t="s">
        <v>266</v>
      </c>
      <c r="K99" s="82" t="s">
        <v>128</v>
      </c>
      <c r="L99" s="83">
        <v>5.1879999999999996E-2</v>
      </c>
      <c r="M99" s="83">
        <v>2.8499999996265468E-2</v>
      </c>
      <c r="N99" s="76">
        <v>421.55412100000007</v>
      </c>
      <c r="O99" s="78">
        <v>127.04</v>
      </c>
      <c r="P99" s="76">
        <v>0.535542352</v>
      </c>
      <c r="Q99" s="77">
        <f t="shared" si="1"/>
        <v>4.461703542078934E-4</v>
      </c>
      <c r="R99" s="77">
        <f>P99/'סכום נכסי הקרן'!$C$42</f>
        <v>7.0361243723564172E-6</v>
      </c>
    </row>
    <row r="100" spans="2:18">
      <c r="B100" s="75" t="s">
        <v>2546</v>
      </c>
      <c r="C100" s="82" t="s">
        <v>2305</v>
      </c>
      <c r="D100" s="69" t="s">
        <v>2354</v>
      </c>
      <c r="E100" s="69"/>
      <c r="F100" s="69" t="s">
        <v>347</v>
      </c>
      <c r="G100" s="95">
        <v>41547</v>
      </c>
      <c r="H100" s="69" t="s">
        <v>256</v>
      </c>
      <c r="I100" s="76">
        <v>3.6300000008884976</v>
      </c>
      <c r="J100" s="82" t="s">
        <v>266</v>
      </c>
      <c r="K100" s="82" t="s">
        <v>128</v>
      </c>
      <c r="L100" s="83">
        <v>5.0999999999999997E-2</v>
      </c>
      <c r="M100" s="83">
        <v>3.5799999998633078E-2</v>
      </c>
      <c r="N100" s="76">
        <v>612.91204800000014</v>
      </c>
      <c r="O100" s="78">
        <v>119.36</v>
      </c>
      <c r="P100" s="76">
        <v>0.73157184500000016</v>
      </c>
      <c r="Q100" s="77">
        <f t="shared" si="1"/>
        <v>6.0948619281593651E-4</v>
      </c>
      <c r="R100" s="77">
        <f>P100/'סכום נכסי הקרן'!$C$42</f>
        <v>9.6116216943646169E-6</v>
      </c>
    </row>
    <row r="101" spans="2:18">
      <c r="B101" s="75" t="s">
        <v>2546</v>
      </c>
      <c r="C101" s="82" t="s">
        <v>2305</v>
      </c>
      <c r="D101" s="69" t="s">
        <v>2355</v>
      </c>
      <c r="E101" s="69"/>
      <c r="F101" s="69" t="s">
        <v>347</v>
      </c>
      <c r="G101" s="95">
        <v>41571</v>
      </c>
      <c r="H101" s="69" t="s">
        <v>256</v>
      </c>
      <c r="I101" s="76">
        <v>3.6799999973962207</v>
      </c>
      <c r="J101" s="82" t="s">
        <v>266</v>
      </c>
      <c r="K101" s="82" t="s">
        <v>128</v>
      </c>
      <c r="L101" s="83">
        <v>5.0999999999999997E-2</v>
      </c>
      <c r="M101" s="83">
        <v>2.6499999985082515E-2</v>
      </c>
      <c r="N101" s="76">
        <v>298.85299300000008</v>
      </c>
      <c r="O101" s="78">
        <v>123.37</v>
      </c>
      <c r="P101" s="76">
        <v>0.36869494700000011</v>
      </c>
      <c r="Q101" s="77">
        <f t="shared" si="1"/>
        <v>3.0716665915089109E-4</v>
      </c>
      <c r="R101" s="77">
        <f>P101/'סכום נכסי הקרן'!$C$42</f>
        <v>4.8440305287962697E-6</v>
      </c>
    </row>
    <row r="102" spans="2:18">
      <c r="B102" s="75" t="s">
        <v>2546</v>
      </c>
      <c r="C102" s="82" t="s">
        <v>2305</v>
      </c>
      <c r="D102" s="69" t="s">
        <v>2356</v>
      </c>
      <c r="E102" s="69"/>
      <c r="F102" s="69" t="s">
        <v>347</v>
      </c>
      <c r="G102" s="95">
        <v>41597</v>
      </c>
      <c r="H102" s="69" t="s">
        <v>256</v>
      </c>
      <c r="I102" s="76">
        <v>3.680000004216565</v>
      </c>
      <c r="J102" s="82" t="s">
        <v>266</v>
      </c>
      <c r="K102" s="82" t="s">
        <v>128</v>
      </c>
      <c r="L102" s="83">
        <v>5.0999999999999997E-2</v>
      </c>
      <c r="M102" s="83">
        <v>2.6700000089602004E-2</v>
      </c>
      <c r="N102" s="76">
        <v>77.181629000000015</v>
      </c>
      <c r="O102" s="78">
        <v>122.91</v>
      </c>
      <c r="P102" s="76">
        <v>9.4863945000000019E-2</v>
      </c>
      <c r="Q102" s="77">
        <f t="shared" si="1"/>
        <v>7.9032927618408273E-5</v>
      </c>
      <c r="R102" s="77">
        <f>P102/'סכום נכסי הקרן'!$C$42</f>
        <v>1.246352436888836E-6</v>
      </c>
    </row>
    <row r="103" spans="2:18">
      <c r="B103" s="75" t="s">
        <v>2546</v>
      </c>
      <c r="C103" s="82" t="s">
        <v>2305</v>
      </c>
      <c r="D103" s="69" t="s">
        <v>2357</v>
      </c>
      <c r="E103" s="69"/>
      <c r="F103" s="69" t="s">
        <v>347</v>
      </c>
      <c r="G103" s="95">
        <v>41630</v>
      </c>
      <c r="H103" s="69" t="s">
        <v>256</v>
      </c>
      <c r="I103" s="76">
        <v>3.6700000009383595</v>
      </c>
      <c r="J103" s="82" t="s">
        <v>266</v>
      </c>
      <c r="K103" s="82" t="s">
        <v>128</v>
      </c>
      <c r="L103" s="83">
        <v>5.0999999999999997E-2</v>
      </c>
      <c r="M103" s="83">
        <v>2.8500000005109879E-2</v>
      </c>
      <c r="N103" s="76">
        <v>878.07777700000008</v>
      </c>
      <c r="O103" s="78">
        <v>122.58</v>
      </c>
      <c r="P103" s="76">
        <v>1.0763477969999999</v>
      </c>
      <c r="Q103" s="77">
        <f t="shared" si="1"/>
        <v>8.9672548967401869E-4</v>
      </c>
      <c r="R103" s="77">
        <f>P103/'סכום נכסי הקרן'!$C$42</f>
        <v>1.4141396920936398E-5</v>
      </c>
    </row>
    <row r="104" spans="2:18">
      <c r="B104" s="75" t="s">
        <v>2546</v>
      </c>
      <c r="C104" s="82" t="s">
        <v>2305</v>
      </c>
      <c r="D104" s="69" t="s">
        <v>2358</v>
      </c>
      <c r="E104" s="69"/>
      <c r="F104" s="69" t="s">
        <v>347</v>
      </c>
      <c r="G104" s="95">
        <v>41666</v>
      </c>
      <c r="H104" s="69" t="s">
        <v>256</v>
      </c>
      <c r="I104" s="76">
        <v>3.6700000058173039</v>
      </c>
      <c r="J104" s="82" t="s">
        <v>266</v>
      </c>
      <c r="K104" s="82" t="s">
        <v>128</v>
      </c>
      <c r="L104" s="83">
        <v>5.0999999999999997E-2</v>
      </c>
      <c r="M104" s="83">
        <v>2.8500000026442294E-2</v>
      </c>
      <c r="N104" s="76">
        <v>169.83761900000002</v>
      </c>
      <c r="O104" s="78">
        <v>122.47</v>
      </c>
      <c r="P104" s="76">
        <v>0.20800013700000003</v>
      </c>
      <c r="Q104" s="77">
        <f t="shared" si="1"/>
        <v>1.7328880611216415E-4</v>
      </c>
      <c r="R104" s="77">
        <f>P104/'סכום נכסי הקרן'!$C$42</f>
        <v>2.732771419353915E-6</v>
      </c>
    </row>
    <row r="105" spans="2:18">
      <c r="B105" s="75" t="s">
        <v>2546</v>
      </c>
      <c r="C105" s="82" t="s">
        <v>2305</v>
      </c>
      <c r="D105" s="69" t="s">
        <v>2359</v>
      </c>
      <c r="E105" s="69"/>
      <c r="F105" s="69" t="s">
        <v>347</v>
      </c>
      <c r="G105" s="95">
        <v>41696</v>
      </c>
      <c r="H105" s="69" t="s">
        <v>256</v>
      </c>
      <c r="I105" s="76">
        <v>3.6699999904167653</v>
      </c>
      <c r="J105" s="82" t="s">
        <v>266</v>
      </c>
      <c r="K105" s="82" t="s">
        <v>128</v>
      </c>
      <c r="L105" s="83">
        <v>5.0999999999999997E-2</v>
      </c>
      <c r="M105" s="83">
        <v>2.8499999942897824E-2</v>
      </c>
      <c r="N105" s="76">
        <v>163.46864600000004</v>
      </c>
      <c r="O105" s="78">
        <v>123.2</v>
      </c>
      <c r="P105" s="76">
        <v>0.20139337900000001</v>
      </c>
      <c r="Q105" s="77">
        <f t="shared" si="1"/>
        <v>1.6778459240055494E-4</v>
      </c>
      <c r="R105" s="77">
        <f>P105/'סכום נכסי הקרן'!$C$42</f>
        <v>2.6459697484637278E-6</v>
      </c>
    </row>
    <row r="106" spans="2:18">
      <c r="B106" s="75" t="s">
        <v>2546</v>
      </c>
      <c r="C106" s="82" t="s">
        <v>2305</v>
      </c>
      <c r="D106" s="69" t="s">
        <v>2360</v>
      </c>
      <c r="E106" s="69"/>
      <c r="F106" s="69" t="s">
        <v>347</v>
      </c>
      <c r="G106" s="95">
        <v>41725</v>
      </c>
      <c r="H106" s="69" t="s">
        <v>256</v>
      </c>
      <c r="I106" s="76">
        <v>3.6699999977106583</v>
      </c>
      <c r="J106" s="82" t="s">
        <v>266</v>
      </c>
      <c r="K106" s="82" t="s">
        <v>128</v>
      </c>
      <c r="L106" s="83">
        <v>5.0999999999999997E-2</v>
      </c>
      <c r="M106" s="83">
        <v>2.8499999985069514E-2</v>
      </c>
      <c r="N106" s="76">
        <v>325.55280000000005</v>
      </c>
      <c r="O106" s="78">
        <v>123.44</v>
      </c>
      <c r="P106" s="76">
        <v>0.40186237600000008</v>
      </c>
      <c r="Q106" s="77">
        <f t="shared" si="1"/>
        <v>3.3479906486041212E-4</v>
      </c>
      <c r="R106" s="77">
        <f>P106/'סכום נכסי הקרן'!$C$42</f>
        <v>5.2797946745893577E-6</v>
      </c>
    </row>
    <row r="107" spans="2:18">
      <c r="B107" s="75" t="s">
        <v>2546</v>
      </c>
      <c r="C107" s="82" t="s">
        <v>2305</v>
      </c>
      <c r="D107" s="69" t="s">
        <v>2361</v>
      </c>
      <c r="E107" s="69"/>
      <c r="F107" s="69" t="s">
        <v>347</v>
      </c>
      <c r="G107" s="95">
        <v>41787</v>
      </c>
      <c r="H107" s="69" t="s">
        <v>256</v>
      </c>
      <c r="I107" s="76">
        <v>3.6700000025395263</v>
      </c>
      <c r="J107" s="82" t="s">
        <v>266</v>
      </c>
      <c r="K107" s="82" t="s">
        <v>128</v>
      </c>
      <c r="L107" s="83">
        <v>5.0999999999999997E-2</v>
      </c>
      <c r="M107" s="83">
        <v>2.8500000007936014E-2</v>
      </c>
      <c r="N107" s="76">
        <v>204.95730600000002</v>
      </c>
      <c r="O107" s="78">
        <v>122.96</v>
      </c>
      <c r="P107" s="76">
        <v>0.25201550800000005</v>
      </c>
      <c r="Q107" s="77">
        <f t="shared" si="1"/>
        <v>2.0995883528226021E-4</v>
      </c>
      <c r="R107" s="77">
        <f>P107/'סכום נכסי הקרן'!$C$42</f>
        <v>3.3110592494290423E-6</v>
      </c>
    </row>
    <row r="108" spans="2:18">
      <c r="B108" s="75" t="s">
        <v>2546</v>
      </c>
      <c r="C108" s="82" t="s">
        <v>2305</v>
      </c>
      <c r="D108" s="69" t="s">
        <v>2362</v>
      </c>
      <c r="E108" s="69"/>
      <c r="F108" s="69" t="s">
        <v>347</v>
      </c>
      <c r="G108" s="95">
        <v>41815</v>
      </c>
      <c r="H108" s="69" t="s">
        <v>256</v>
      </c>
      <c r="I108" s="76">
        <v>3.6699999949844027</v>
      </c>
      <c r="J108" s="82" t="s">
        <v>266</v>
      </c>
      <c r="K108" s="82" t="s">
        <v>128</v>
      </c>
      <c r="L108" s="83">
        <v>5.0999999999999997E-2</v>
      </c>
      <c r="M108" s="83">
        <v>2.8499999996467889E-2</v>
      </c>
      <c r="N108" s="76">
        <v>115.23803700000002</v>
      </c>
      <c r="O108" s="78">
        <v>122.84</v>
      </c>
      <c r="P108" s="76">
        <v>0.14155841300000002</v>
      </c>
      <c r="Q108" s="77">
        <f t="shared" si="1"/>
        <v>1.1793496262890757E-4</v>
      </c>
      <c r="R108" s="77">
        <f>P108/'סכום נכסי הקרן'!$C$42</f>
        <v>1.8598390885458777E-6</v>
      </c>
    </row>
    <row r="109" spans="2:18">
      <c r="B109" s="75" t="s">
        <v>2546</v>
      </c>
      <c r="C109" s="82" t="s">
        <v>2305</v>
      </c>
      <c r="D109" s="69" t="s">
        <v>2363</v>
      </c>
      <c r="E109" s="69"/>
      <c r="F109" s="69" t="s">
        <v>347</v>
      </c>
      <c r="G109" s="95">
        <v>41836</v>
      </c>
      <c r="H109" s="69" t="s">
        <v>256</v>
      </c>
      <c r="I109" s="76">
        <v>3.6700000021448838</v>
      </c>
      <c r="J109" s="82" t="s">
        <v>266</v>
      </c>
      <c r="K109" s="82" t="s">
        <v>128</v>
      </c>
      <c r="L109" s="83">
        <v>5.0999999999999997E-2</v>
      </c>
      <c r="M109" s="83">
        <v>2.8500000035748058E-2</v>
      </c>
      <c r="N109" s="76">
        <v>342.58917300000007</v>
      </c>
      <c r="O109" s="78">
        <v>122.48</v>
      </c>
      <c r="P109" s="76">
        <v>0.41960323000000005</v>
      </c>
      <c r="Q109" s="77">
        <f t="shared" si="1"/>
        <v>3.4957930228434326E-4</v>
      </c>
      <c r="R109" s="77">
        <f>P109/'סכום נכסי הקרן'!$C$42</f>
        <v>5.5128796112888484E-6</v>
      </c>
    </row>
    <row r="110" spans="2:18">
      <c r="B110" s="75" t="s">
        <v>2546</v>
      </c>
      <c r="C110" s="82" t="s">
        <v>2305</v>
      </c>
      <c r="D110" s="69" t="s">
        <v>2364</v>
      </c>
      <c r="E110" s="69"/>
      <c r="F110" s="69" t="s">
        <v>347</v>
      </c>
      <c r="G110" s="95">
        <v>40903</v>
      </c>
      <c r="H110" s="69" t="s">
        <v>256</v>
      </c>
      <c r="I110" s="76">
        <v>3.6200000007809026</v>
      </c>
      <c r="J110" s="82" t="s">
        <v>266</v>
      </c>
      <c r="K110" s="82" t="s">
        <v>128</v>
      </c>
      <c r="L110" s="83">
        <v>5.2619999999999993E-2</v>
      </c>
      <c r="M110" s="83">
        <v>3.5599999999256282E-2</v>
      </c>
      <c r="N110" s="76">
        <v>432.52053100000006</v>
      </c>
      <c r="O110" s="78">
        <v>124.35</v>
      </c>
      <c r="P110" s="76">
        <v>0.5378393090000001</v>
      </c>
      <c r="Q110" s="77">
        <f t="shared" si="1"/>
        <v>4.4808399206391555E-4</v>
      </c>
      <c r="R110" s="77">
        <f>P110/'סכום נכסי הקרן'!$C$42</f>
        <v>7.066302518061606E-6</v>
      </c>
    </row>
    <row r="111" spans="2:18">
      <c r="B111" s="75" t="s">
        <v>2546</v>
      </c>
      <c r="C111" s="82" t="s">
        <v>2305</v>
      </c>
      <c r="D111" s="69" t="s">
        <v>2365</v>
      </c>
      <c r="E111" s="69"/>
      <c r="F111" s="69" t="s">
        <v>347</v>
      </c>
      <c r="G111" s="95">
        <v>41911</v>
      </c>
      <c r="H111" s="69" t="s">
        <v>256</v>
      </c>
      <c r="I111" s="76">
        <v>3.6700000021858767</v>
      </c>
      <c r="J111" s="82" t="s">
        <v>266</v>
      </c>
      <c r="K111" s="82" t="s">
        <v>128</v>
      </c>
      <c r="L111" s="83">
        <v>5.0999999999999997E-2</v>
      </c>
      <c r="M111" s="83">
        <v>2.850000004857503E-2</v>
      </c>
      <c r="N111" s="76">
        <v>134.46578200000002</v>
      </c>
      <c r="O111" s="78">
        <v>122.48</v>
      </c>
      <c r="P111" s="76">
        <v>0.164693692</v>
      </c>
      <c r="Q111" s="77">
        <f t="shared" si="1"/>
        <v>1.3720939645767865E-4</v>
      </c>
      <c r="R111" s="77">
        <f>P111/'סכום נכסי הקרן'!$C$42</f>
        <v>2.1637976827172787E-6</v>
      </c>
    </row>
    <row r="112" spans="2:18">
      <c r="B112" s="75" t="s">
        <v>2546</v>
      </c>
      <c r="C112" s="82" t="s">
        <v>2305</v>
      </c>
      <c r="D112" s="69" t="s">
        <v>2366</v>
      </c>
      <c r="E112" s="69"/>
      <c r="F112" s="69" t="s">
        <v>347</v>
      </c>
      <c r="G112" s="95">
        <v>40933</v>
      </c>
      <c r="H112" s="69" t="s">
        <v>256</v>
      </c>
      <c r="I112" s="76">
        <v>3.6699999995701202</v>
      </c>
      <c r="J112" s="82" t="s">
        <v>266</v>
      </c>
      <c r="K112" s="82" t="s">
        <v>128</v>
      </c>
      <c r="L112" s="83">
        <v>5.1330999999999995E-2</v>
      </c>
      <c r="M112" s="83">
        <v>2.8499999995800027E-2</v>
      </c>
      <c r="N112" s="76">
        <v>1594.9430950000003</v>
      </c>
      <c r="O112" s="78">
        <v>126.89</v>
      </c>
      <c r="P112" s="76">
        <v>2.0238232610000004</v>
      </c>
      <c r="Q112" s="77">
        <f t="shared" si="1"/>
        <v>1.6860850273416733E-3</v>
      </c>
      <c r="R112" s="77">
        <f>P112/'סכום נכסי הקרן'!$C$42</f>
        <v>2.6589628474544896E-5</v>
      </c>
    </row>
    <row r="113" spans="2:18">
      <c r="B113" s="75" t="s">
        <v>2546</v>
      </c>
      <c r="C113" s="82" t="s">
        <v>2305</v>
      </c>
      <c r="D113" s="69" t="s">
        <v>2367</v>
      </c>
      <c r="E113" s="69"/>
      <c r="F113" s="69" t="s">
        <v>347</v>
      </c>
      <c r="G113" s="95">
        <v>40993</v>
      </c>
      <c r="H113" s="69" t="s">
        <v>256</v>
      </c>
      <c r="I113" s="76">
        <v>3.6699999989647534</v>
      </c>
      <c r="J113" s="82" t="s">
        <v>266</v>
      </c>
      <c r="K113" s="82" t="s">
        <v>128</v>
      </c>
      <c r="L113" s="83">
        <v>5.1451999999999998E-2</v>
      </c>
      <c r="M113" s="83">
        <v>2.8499999990665801E-2</v>
      </c>
      <c r="N113" s="76">
        <v>928.21543000000008</v>
      </c>
      <c r="O113" s="78">
        <v>126.96</v>
      </c>
      <c r="P113" s="76">
        <v>1.1784623660000002</v>
      </c>
      <c r="Q113" s="77">
        <f t="shared" si="1"/>
        <v>9.8179904781628218E-4</v>
      </c>
      <c r="R113" s="77">
        <f>P113/'סכום נכסי הקרן'!$C$42</f>
        <v>1.5483010343348923E-5</v>
      </c>
    </row>
    <row r="114" spans="2:18">
      <c r="B114" s="75" t="s">
        <v>2546</v>
      </c>
      <c r="C114" s="82" t="s">
        <v>2305</v>
      </c>
      <c r="D114" s="69" t="s">
        <v>2368</v>
      </c>
      <c r="E114" s="69"/>
      <c r="F114" s="69" t="s">
        <v>347</v>
      </c>
      <c r="G114" s="95">
        <v>41053</v>
      </c>
      <c r="H114" s="69" t="s">
        <v>256</v>
      </c>
      <c r="I114" s="76">
        <v>3.6699999980814177</v>
      </c>
      <c r="J114" s="82" t="s">
        <v>266</v>
      </c>
      <c r="K114" s="82" t="s">
        <v>128</v>
      </c>
      <c r="L114" s="83">
        <v>5.0999999999999997E-2</v>
      </c>
      <c r="M114" s="83">
        <v>2.8499999983502632E-2</v>
      </c>
      <c r="N114" s="76">
        <v>653.81314300000008</v>
      </c>
      <c r="O114" s="78">
        <v>125.16</v>
      </c>
      <c r="P114" s="76">
        <v>0.81831257100000021</v>
      </c>
      <c r="Q114" s="77">
        <f t="shared" si="1"/>
        <v>6.8175151468850034E-4</v>
      </c>
      <c r="R114" s="77">
        <f>P114/'סכום נכסי הקרן'!$C$42</f>
        <v>1.0751248717335324E-5</v>
      </c>
    </row>
    <row r="115" spans="2:18">
      <c r="B115" s="75" t="s">
        <v>2546</v>
      </c>
      <c r="C115" s="82" t="s">
        <v>2305</v>
      </c>
      <c r="D115" s="69" t="s">
        <v>2369</v>
      </c>
      <c r="E115" s="69"/>
      <c r="F115" s="69" t="s">
        <v>347</v>
      </c>
      <c r="G115" s="95">
        <v>41085</v>
      </c>
      <c r="H115" s="69" t="s">
        <v>256</v>
      </c>
      <c r="I115" s="76">
        <v>3.6699999993757264</v>
      </c>
      <c r="J115" s="82" t="s">
        <v>266</v>
      </c>
      <c r="K115" s="82" t="s">
        <v>128</v>
      </c>
      <c r="L115" s="83">
        <v>5.0999999999999997E-2</v>
      </c>
      <c r="M115" s="83">
        <v>2.8499999995351161E-2</v>
      </c>
      <c r="N115" s="76">
        <v>1203.0614439999999</v>
      </c>
      <c r="O115" s="78">
        <v>125.16</v>
      </c>
      <c r="P115" s="76">
        <v>1.5057517820000004</v>
      </c>
      <c r="Q115" s="77">
        <f t="shared" si="1"/>
        <v>1.2544699843348838E-3</v>
      </c>
      <c r="R115" s="77">
        <f>P115/'סכום נכסי הקרן'!$C$42</f>
        <v>1.978304194333693E-5</v>
      </c>
    </row>
    <row r="116" spans="2:18">
      <c r="B116" s="75" t="s">
        <v>2546</v>
      </c>
      <c r="C116" s="82" t="s">
        <v>2305</v>
      </c>
      <c r="D116" s="69" t="s">
        <v>2370</v>
      </c>
      <c r="E116" s="69"/>
      <c r="F116" s="69" t="s">
        <v>347</v>
      </c>
      <c r="G116" s="95">
        <v>41115</v>
      </c>
      <c r="H116" s="69" t="s">
        <v>256</v>
      </c>
      <c r="I116" s="76">
        <v>3.6700000001344528</v>
      </c>
      <c r="J116" s="82" t="s">
        <v>266</v>
      </c>
      <c r="K116" s="82" t="s">
        <v>128</v>
      </c>
      <c r="L116" s="83">
        <v>5.0999999999999997E-2</v>
      </c>
      <c r="M116" s="83">
        <v>2.8600000003286621E-2</v>
      </c>
      <c r="N116" s="76">
        <v>533.49799500000006</v>
      </c>
      <c r="O116" s="78">
        <v>125.47</v>
      </c>
      <c r="P116" s="76">
        <v>0.66937997300000007</v>
      </c>
      <c r="Q116" s="77">
        <f t="shared" si="1"/>
        <v>5.5767298055463624E-4</v>
      </c>
      <c r="R116" s="77">
        <f>P116/'סכום נכסי הקרן'!$C$42</f>
        <v>8.7945252598669929E-6</v>
      </c>
    </row>
    <row r="117" spans="2:18">
      <c r="B117" s="75" t="s">
        <v>2546</v>
      </c>
      <c r="C117" s="82" t="s">
        <v>2305</v>
      </c>
      <c r="D117" s="69" t="s">
        <v>2371</v>
      </c>
      <c r="E117" s="69"/>
      <c r="F117" s="69" t="s">
        <v>347</v>
      </c>
      <c r="G117" s="95">
        <v>41179</v>
      </c>
      <c r="H117" s="69" t="s">
        <v>256</v>
      </c>
      <c r="I117" s="76">
        <v>3.6700000024075563</v>
      </c>
      <c r="J117" s="82" t="s">
        <v>266</v>
      </c>
      <c r="K117" s="82" t="s">
        <v>128</v>
      </c>
      <c r="L117" s="83">
        <v>5.0999999999999997E-2</v>
      </c>
      <c r="M117" s="83">
        <v>2.8500000018565726E-2</v>
      </c>
      <c r="N117" s="76">
        <v>672.74101700000017</v>
      </c>
      <c r="O117" s="78">
        <v>124.1</v>
      </c>
      <c r="P117" s="76">
        <v>0.83487159700000002</v>
      </c>
      <c r="Q117" s="77">
        <f t="shared" si="1"/>
        <v>6.9554714909195387E-4</v>
      </c>
      <c r="R117" s="77">
        <f>P117/'סכום נכסי הקרן'!$C$42</f>
        <v>1.0968806424930189E-5</v>
      </c>
    </row>
    <row r="118" spans="2:18">
      <c r="B118" s="75" t="s">
        <v>2547</v>
      </c>
      <c r="C118" s="82" t="s">
        <v>2296</v>
      </c>
      <c r="D118" s="69">
        <v>9079</v>
      </c>
      <c r="E118" s="69"/>
      <c r="F118" s="69" t="s">
        <v>2337</v>
      </c>
      <c r="G118" s="95">
        <v>44705</v>
      </c>
      <c r="H118" s="69" t="s">
        <v>2295</v>
      </c>
      <c r="I118" s="76">
        <v>7.5200000000101372</v>
      </c>
      <c r="J118" s="82" t="s">
        <v>259</v>
      </c>
      <c r="K118" s="82" t="s">
        <v>128</v>
      </c>
      <c r="L118" s="83">
        <v>2.3671999999999999E-2</v>
      </c>
      <c r="M118" s="83">
        <v>2.7000000000253443E-2</v>
      </c>
      <c r="N118" s="76">
        <v>18934.799778000001</v>
      </c>
      <c r="O118" s="78">
        <v>104.19</v>
      </c>
      <c r="P118" s="76">
        <v>19.728167915000004</v>
      </c>
      <c r="Q118" s="77">
        <f t="shared" si="1"/>
        <v>1.6435905831978626E-2</v>
      </c>
      <c r="R118" s="77">
        <f>P118/'סכום נכסי הקרן'!$C$42</f>
        <v>2.5919489386839643E-4</v>
      </c>
    </row>
    <row r="119" spans="2:18">
      <c r="B119" s="75" t="s">
        <v>2547</v>
      </c>
      <c r="C119" s="82" t="s">
        <v>2296</v>
      </c>
      <c r="D119" s="69">
        <v>9017</v>
      </c>
      <c r="E119" s="69"/>
      <c r="F119" s="69" t="s">
        <v>2337</v>
      </c>
      <c r="G119" s="95">
        <v>44651</v>
      </c>
      <c r="H119" s="69" t="s">
        <v>2295</v>
      </c>
      <c r="I119" s="76">
        <v>7.6199999999795072</v>
      </c>
      <c r="J119" s="82" t="s">
        <v>259</v>
      </c>
      <c r="K119" s="82" t="s">
        <v>128</v>
      </c>
      <c r="L119" s="83">
        <v>1.797E-2</v>
      </c>
      <c r="M119" s="83">
        <v>3.8599999999850955E-2</v>
      </c>
      <c r="N119" s="76">
        <v>46392.374735999998</v>
      </c>
      <c r="O119" s="78">
        <v>92.56</v>
      </c>
      <c r="P119" s="76">
        <v>42.940780474000007</v>
      </c>
      <c r="Q119" s="77">
        <f t="shared" si="1"/>
        <v>3.5774767695773153E-2</v>
      </c>
      <c r="R119" s="77">
        <f>P119/'סכום נכסי הקרן'!$C$42</f>
        <v>5.6416952073496882E-4</v>
      </c>
    </row>
    <row r="120" spans="2:18">
      <c r="B120" s="75" t="s">
        <v>2547</v>
      </c>
      <c r="C120" s="82" t="s">
        <v>2296</v>
      </c>
      <c r="D120" s="69">
        <v>9080</v>
      </c>
      <c r="E120" s="69"/>
      <c r="F120" s="69" t="s">
        <v>2337</v>
      </c>
      <c r="G120" s="95">
        <v>44705</v>
      </c>
      <c r="H120" s="69" t="s">
        <v>2295</v>
      </c>
      <c r="I120" s="76">
        <v>7.1600000001933033</v>
      </c>
      <c r="J120" s="82" t="s">
        <v>259</v>
      </c>
      <c r="K120" s="82" t="s">
        <v>128</v>
      </c>
      <c r="L120" s="83">
        <v>2.3184999999999997E-2</v>
      </c>
      <c r="M120" s="83">
        <v>2.8300000000786193E-2</v>
      </c>
      <c r="N120" s="76">
        <v>13456.549580000003</v>
      </c>
      <c r="O120" s="78">
        <v>103.03</v>
      </c>
      <c r="P120" s="76">
        <v>13.864282577000001</v>
      </c>
      <c r="Q120" s="77">
        <f t="shared" si="1"/>
        <v>1.155059323528238E-2</v>
      </c>
      <c r="R120" s="77">
        <f>P120/'סכום נכסי הקרן'!$C$42</f>
        <v>1.82153318371478E-4</v>
      </c>
    </row>
    <row r="121" spans="2:18">
      <c r="B121" s="75" t="s">
        <v>2547</v>
      </c>
      <c r="C121" s="82" t="s">
        <v>2296</v>
      </c>
      <c r="D121" s="69">
        <v>9019</v>
      </c>
      <c r="E121" s="69"/>
      <c r="F121" s="69" t="s">
        <v>2337</v>
      </c>
      <c r="G121" s="95">
        <v>44651</v>
      </c>
      <c r="H121" s="69" t="s">
        <v>2295</v>
      </c>
      <c r="I121" s="76">
        <v>7.2099999998993471</v>
      </c>
      <c r="J121" s="82" t="s">
        <v>259</v>
      </c>
      <c r="K121" s="82" t="s">
        <v>128</v>
      </c>
      <c r="L121" s="83">
        <v>1.8769999999999998E-2</v>
      </c>
      <c r="M121" s="83">
        <v>4.0099999999594384E-2</v>
      </c>
      <c r="N121" s="76">
        <v>28657.889615000004</v>
      </c>
      <c r="O121" s="78">
        <v>92.91</v>
      </c>
      <c r="P121" s="76">
        <v>26.626044108000002</v>
      </c>
      <c r="Q121" s="77">
        <f t="shared" si="1"/>
        <v>2.2182655557410245E-2</v>
      </c>
      <c r="R121" s="77">
        <f>P121/'סכום נכסי הקרן'!$C$42</f>
        <v>3.4982136741957583E-4</v>
      </c>
    </row>
    <row r="122" spans="2:18">
      <c r="B122" s="75" t="s">
        <v>2548</v>
      </c>
      <c r="C122" s="82" t="s">
        <v>2296</v>
      </c>
      <c r="D122" s="69">
        <v>4100</v>
      </c>
      <c r="E122" s="69"/>
      <c r="F122" s="69" t="s">
        <v>350</v>
      </c>
      <c r="G122" s="95">
        <v>42052</v>
      </c>
      <c r="H122" s="69" t="s">
        <v>126</v>
      </c>
      <c r="I122" s="76">
        <v>3.9099999999026753</v>
      </c>
      <c r="J122" s="82" t="s">
        <v>474</v>
      </c>
      <c r="K122" s="82" t="s">
        <v>128</v>
      </c>
      <c r="L122" s="83">
        <v>2.9779E-2</v>
      </c>
      <c r="M122" s="83">
        <v>2.3099999999686583E-2</v>
      </c>
      <c r="N122" s="76">
        <v>5181.3508880000009</v>
      </c>
      <c r="O122" s="78">
        <v>117</v>
      </c>
      <c r="P122" s="76">
        <v>6.0621809490000009</v>
      </c>
      <c r="Q122" s="77">
        <f t="shared" si="1"/>
        <v>5.050516380612366E-3</v>
      </c>
      <c r="R122" s="77">
        <f>P122/'סכום נכסי הקרן'!$C$42</f>
        <v>7.9646845792120778E-5</v>
      </c>
    </row>
    <row r="123" spans="2:18">
      <c r="B123" s="75" t="s">
        <v>2549</v>
      </c>
      <c r="C123" s="82" t="s">
        <v>2305</v>
      </c>
      <c r="D123" s="69" t="s">
        <v>2372</v>
      </c>
      <c r="E123" s="69"/>
      <c r="F123" s="69" t="s">
        <v>350</v>
      </c>
      <c r="G123" s="95">
        <v>41767</v>
      </c>
      <c r="H123" s="69" t="s">
        <v>126</v>
      </c>
      <c r="I123" s="76">
        <v>4.479999999786596</v>
      </c>
      <c r="J123" s="82" t="s">
        <v>474</v>
      </c>
      <c r="K123" s="82" t="s">
        <v>128</v>
      </c>
      <c r="L123" s="83">
        <v>5.3499999999999999E-2</v>
      </c>
      <c r="M123" s="83">
        <v>2.790000000426808E-2</v>
      </c>
      <c r="N123" s="76">
        <v>300.16509900000005</v>
      </c>
      <c r="O123" s="78">
        <v>124.89</v>
      </c>
      <c r="P123" s="76">
        <v>0.37487619600000005</v>
      </c>
      <c r="Q123" s="77">
        <f t="shared" si="1"/>
        <v>3.1231637335272356E-4</v>
      </c>
      <c r="R123" s="77">
        <f>P123/'סכום נכסי הקרן'!$C$42</f>
        <v>4.9252417282057676E-6</v>
      </c>
    </row>
    <row r="124" spans="2:18">
      <c r="B124" s="75" t="s">
        <v>2549</v>
      </c>
      <c r="C124" s="82" t="s">
        <v>2305</v>
      </c>
      <c r="D124" s="69" t="s">
        <v>2373</v>
      </c>
      <c r="E124" s="69"/>
      <c r="F124" s="69" t="s">
        <v>350</v>
      </c>
      <c r="G124" s="95">
        <v>41269</v>
      </c>
      <c r="H124" s="69" t="s">
        <v>126</v>
      </c>
      <c r="I124" s="76">
        <v>4.5199999999587623</v>
      </c>
      <c r="J124" s="82" t="s">
        <v>474</v>
      </c>
      <c r="K124" s="82" t="s">
        <v>128</v>
      </c>
      <c r="L124" s="83">
        <v>5.3499999999999999E-2</v>
      </c>
      <c r="M124" s="83">
        <v>2.189999999994845E-2</v>
      </c>
      <c r="N124" s="76">
        <v>1490.7875560000002</v>
      </c>
      <c r="O124" s="78">
        <v>130.13</v>
      </c>
      <c r="P124" s="76">
        <v>1.9399617790000003</v>
      </c>
      <c r="Q124" s="77">
        <f t="shared" si="1"/>
        <v>1.6162184575202469E-3</v>
      </c>
      <c r="R124" s="77">
        <f>P124/'סכום נכסי הקרן'!$C$42</f>
        <v>2.548782986758406E-5</v>
      </c>
    </row>
    <row r="125" spans="2:18">
      <c r="B125" s="75" t="s">
        <v>2549</v>
      </c>
      <c r="C125" s="82" t="s">
        <v>2305</v>
      </c>
      <c r="D125" s="69" t="s">
        <v>2374</v>
      </c>
      <c r="E125" s="69"/>
      <c r="F125" s="69" t="s">
        <v>350</v>
      </c>
      <c r="G125" s="95">
        <v>41767</v>
      </c>
      <c r="H125" s="69" t="s">
        <v>126</v>
      </c>
      <c r="I125" s="76">
        <v>4.4799999923648866</v>
      </c>
      <c r="J125" s="82" t="s">
        <v>474</v>
      </c>
      <c r="K125" s="82" t="s">
        <v>128</v>
      </c>
      <c r="L125" s="83">
        <v>5.3499999999999999E-2</v>
      </c>
      <c r="M125" s="83">
        <v>2.7899999948190309E-2</v>
      </c>
      <c r="N125" s="76">
        <v>234.91183100000006</v>
      </c>
      <c r="O125" s="78">
        <v>124.89</v>
      </c>
      <c r="P125" s="76">
        <v>0.29338138800000002</v>
      </c>
      <c r="Q125" s="77">
        <f t="shared" si="1"/>
        <v>2.4442152392452316E-4</v>
      </c>
      <c r="R125" s="77">
        <f>P125/'סכום נכסי הקרן'!$C$42</f>
        <v>3.8545372308902933E-6</v>
      </c>
    </row>
    <row r="126" spans="2:18">
      <c r="B126" s="75" t="s">
        <v>2549</v>
      </c>
      <c r="C126" s="82" t="s">
        <v>2305</v>
      </c>
      <c r="D126" s="69" t="s">
        <v>2375</v>
      </c>
      <c r="E126" s="69"/>
      <c r="F126" s="69" t="s">
        <v>350</v>
      </c>
      <c r="G126" s="95">
        <v>41767</v>
      </c>
      <c r="H126" s="69" t="s">
        <v>126</v>
      </c>
      <c r="I126" s="76">
        <v>4.4799999975458569</v>
      </c>
      <c r="J126" s="82" t="s">
        <v>474</v>
      </c>
      <c r="K126" s="82" t="s">
        <v>128</v>
      </c>
      <c r="L126" s="83">
        <v>5.3499999999999999E-2</v>
      </c>
      <c r="M126" s="83">
        <v>2.7899999989063055E-2</v>
      </c>
      <c r="N126" s="76">
        <v>300.16508600000003</v>
      </c>
      <c r="O126" s="78">
        <v>124.89</v>
      </c>
      <c r="P126" s="76">
        <v>0.37487617900000003</v>
      </c>
      <c r="Q126" s="77">
        <f t="shared" si="1"/>
        <v>3.1231635918970541E-4</v>
      </c>
      <c r="R126" s="77">
        <f>P126/'סכום נכסי הקרן'!$C$42</f>
        <v>4.9252415048544043E-6</v>
      </c>
    </row>
    <row r="127" spans="2:18">
      <c r="B127" s="75" t="s">
        <v>2549</v>
      </c>
      <c r="C127" s="82" t="s">
        <v>2305</v>
      </c>
      <c r="D127" s="69" t="s">
        <v>2376</v>
      </c>
      <c r="E127" s="69"/>
      <c r="F127" s="69" t="s">
        <v>350</v>
      </c>
      <c r="G127" s="95">
        <v>41269</v>
      </c>
      <c r="H127" s="69" t="s">
        <v>126</v>
      </c>
      <c r="I127" s="76">
        <v>4.5199999999999987</v>
      </c>
      <c r="J127" s="82" t="s">
        <v>474</v>
      </c>
      <c r="K127" s="82" t="s">
        <v>128</v>
      </c>
      <c r="L127" s="83">
        <v>5.3499999999999999E-2</v>
      </c>
      <c r="M127" s="83">
        <v>2.1899999998787115E-2</v>
      </c>
      <c r="N127" s="76">
        <v>1583.9616900000003</v>
      </c>
      <c r="O127" s="78">
        <v>130.13</v>
      </c>
      <c r="P127" s="76">
        <v>2.0612092750000004</v>
      </c>
      <c r="Q127" s="77">
        <f t="shared" si="1"/>
        <v>1.7172320151504009E-3</v>
      </c>
      <c r="R127" s="77">
        <f>P127/'סכום נכסי הקרן'!$C$42</f>
        <v>2.7080817720938351E-5</v>
      </c>
    </row>
    <row r="128" spans="2:18">
      <c r="B128" s="75" t="s">
        <v>2549</v>
      </c>
      <c r="C128" s="82" t="s">
        <v>2305</v>
      </c>
      <c r="D128" s="69" t="s">
        <v>2377</v>
      </c>
      <c r="E128" s="69"/>
      <c r="F128" s="69" t="s">
        <v>350</v>
      </c>
      <c r="G128" s="95">
        <v>41281</v>
      </c>
      <c r="H128" s="69" t="s">
        <v>126</v>
      </c>
      <c r="I128" s="76">
        <v>4.5200000002003211</v>
      </c>
      <c r="J128" s="82" t="s">
        <v>474</v>
      </c>
      <c r="K128" s="82" t="s">
        <v>128</v>
      </c>
      <c r="L128" s="83">
        <v>5.3499999999999999E-2</v>
      </c>
      <c r="M128" s="83">
        <v>2.2000000000770466E-2</v>
      </c>
      <c r="N128" s="76">
        <v>1995.5632260000002</v>
      </c>
      <c r="O128" s="78">
        <v>130.08000000000001</v>
      </c>
      <c r="P128" s="76">
        <v>2.5958285490000002</v>
      </c>
      <c r="Q128" s="77">
        <f t="shared" si="1"/>
        <v>2.1626333358043958E-3</v>
      </c>
      <c r="R128" s="77">
        <f>P128/'סכום נכסי הקרן'!$C$42</f>
        <v>3.4104814403320048E-5</v>
      </c>
    </row>
    <row r="129" spans="2:18">
      <c r="B129" s="75" t="s">
        <v>2549</v>
      </c>
      <c r="C129" s="82" t="s">
        <v>2305</v>
      </c>
      <c r="D129" s="69" t="s">
        <v>2378</v>
      </c>
      <c r="E129" s="69"/>
      <c r="F129" s="69" t="s">
        <v>350</v>
      </c>
      <c r="G129" s="95">
        <v>41767</v>
      </c>
      <c r="H129" s="69" t="s">
        <v>126</v>
      </c>
      <c r="I129" s="76">
        <v>4.4800000006362595</v>
      </c>
      <c r="J129" s="82" t="s">
        <v>474</v>
      </c>
      <c r="K129" s="82" t="s">
        <v>128</v>
      </c>
      <c r="L129" s="83">
        <v>5.3499999999999999E-2</v>
      </c>
      <c r="M129" s="83">
        <v>2.7900000004317475E-2</v>
      </c>
      <c r="N129" s="76">
        <v>352.36771200000004</v>
      </c>
      <c r="O129" s="78">
        <v>124.89</v>
      </c>
      <c r="P129" s="76">
        <v>0.44007203900000008</v>
      </c>
      <c r="Q129" s="77">
        <f t="shared" si="1"/>
        <v>3.6663225006268023E-4</v>
      </c>
      <c r="R129" s="77">
        <f>P129/'סכום נכסי הקרן'!$C$42</f>
        <v>5.7818052813878744E-6</v>
      </c>
    </row>
    <row r="130" spans="2:18">
      <c r="B130" s="75" t="s">
        <v>2549</v>
      </c>
      <c r="C130" s="82" t="s">
        <v>2305</v>
      </c>
      <c r="D130" s="69" t="s">
        <v>2379</v>
      </c>
      <c r="E130" s="69"/>
      <c r="F130" s="69" t="s">
        <v>350</v>
      </c>
      <c r="G130" s="95">
        <v>41281</v>
      </c>
      <c r="H130" s="69" t="s">
        <v>126</v>
      </c>
      <c r="I130" s="76">
        <v>4.5199999991657194</v>
      </c>
      <c r="J130" s="82" t="s">
        <v>474</v>
      </c>
      <c r="K130" s="82" t="s">
        <v>128</v>
      </c>
      <c r="L130" s="83">
        <v>5.3499999999999999E-2</v>
      </c>
      <c r="M130" s="83">
        <v>2.1999999996791236E-2</v>
      </c>
      <c r="N130" s="76">
        <v>1437.4819880000002</v>
      </c>
      <c r="O130" s="78">
        <v>130.08000000000001</v>
      </c>
      <c r="P130" s="76">
        <v>1.8698765030000002</v>
      </c>
      <c r="Q130" s="77">
        <f t="shared" si="1"/>
        <v>1.5578291026897666E-3</v>
      </c>
      <c r="R130" s="77">
        <f>P130/'סכום נכסי הקרן'!$C$42</f>
        <v>2.456702740113986E-5</v>
      </c>
    </row>
    <row r="131" spans="2:18">
      <c r="B131" s="75" t="s">
        <v>2549</v>
      </c>
      <c r="C131" s="82" t="s">
        <v>2305</v>
      </c>
      <c r="D131" s="69" t="s">
        <v>2380</v>
      </c>
      <c r="E131" s="69"/>
      <c r="F131" s="69" t="s">
        <v>350</v>
      </c>
      <c r="G131" s="95">
        <v>41767</v>
      </c>
      <c r="H131" s="69" t="s">
        <v>126</v>
      </c>
      <c r="I131" s="76">
        <v>4.4800000023431288</v>
      </c>
      <c r="J131" s="82" t="s">
        <v>474</v>
      </c>
      <c r="K131" s="82" t="s">
        <v>128</v>
      </c>
      <c r="L131" s="83">
        <v>5.3499999999999999E-2</v>
      </c>
      <c r="M131" s="83">
        <v>2.7900000022873402E-2</v>
      </c>
      <c r="N131" s="76">
        <v>287.04863500000005</v>
      </c>
      <c r="O131" s="78">
        <v>124.89</v>
      </c>
      <c r="P131" s="76">
        <v>0.35849504199999999</v>
      </c>
      <c r="Q131" s="77">
        <f t="shared" si="1"/>
        <v>2.9866892744070706E-4</v>
      </c>
      <c r="R131" s="77">
        <f>P131/'סכום נכסי הקרן'!$C$42</f>
        <v>4.7100209590615853E-6</v>
      </c>
    </row>
    <row r="132" spans="2:18">
      <c r="B132" s="75" t="s">
        <v>2549</v>
      </c>
      <c r="C132" s="82" t="s">
        <v>2305</v>
      </c>
      <c r="D132" s="69" t="s">
        <v>2381</v>
      </c>
      <c r="E132" s="69"/>
      <c r="F132" s="69" t="s">
        <v>350</v>
      </c>
      <c r="G132" s="95">
        <v>41281</v>
      </c>
      <c r="H132" s="69" t="s">
        <v>126</v>
      </c>
      <c r="I132" s="76">
        <v>4.5200000006412298</v>
      </c>
      <c r="J132" s="82" t="s">
        <v>474</v>
      </c>
      <c r="K132" s="82" t="s">
        <v>128</v>
      </c>
      <c r="L132" s="83">
        <v>5.3499999999999999E-2</v>
      </c>
      <c r="M132" s="83">
        <v>2.2000000001781192E-2</v>
      </c>
      <c r="N132" s="76">
        <v>1726.3877310000003</v>
      </c>
      <c r="O132" s="78">
        <v>130.08000000000001</v>
      </c>
      <c r="P132" s="76">
        <v>2.2456850780000006</v>
      </c>
      <c r="Q132" s="77">
        <f t="shared" si="1"/>
        <v>1.8709222584335234E-3</v>
      </c>
      <c r="R132" s="77">
        <f>P132/'סכום נכסי הקרן'!$C$42</f>
        <v>2.9504519018792609E-5</v>
      </c>
    </row>
    <row r="133" spans="2:18">
      <c r="B133" s="75" t="s">
        <v>2550</v>
      </c>
      <c r="C133" s="82" t="s">
        <v>2296</v>
      </c>
      <c r="D133" s="69">
        <v>9533</v>
      </c>
      <c r="E133" s="69"/>
      <c r="F133" s="69" t="s">
        <v>2337</v>
      </c>
      <c r="G133" s="95">
        <v>45015</v>
      </c>
      <c r="H133" s="69" t="s">
        <v>2295</v>
      </c>
      <c r="I133" s="76">
        <v>3.8700000000438037</v>
      </c>
      <c r="J133" s="82" t="s">
        <v>438</v>
      </c>
      <c r="K133" s="82" t="s">
        <v>128</v>
      </c>
      <c r="L133" s="83">
        <v>3.3593000000000005E-2</v>
      </c>
      <c r="M133" s="83">
        <v>3.4200000000606516E-2</v>
      </c>
      <c r="N133" s="76">
        <v>14423.576383000001</v>
      </c>
      <c r="O133" s="78">
        <v>102.88</v>
      </c>
      <c r="P133" s="76">
        <v>14.838975305000002</v>
      </c>
      <c r="Q133" s="77">
        <f t="shared" si="1"/>
        <v>1.2362627984862033E-2</v>
      </c>
      <c r="R133" s="77">
        <f>P133/'סכום נכסי הקרן'!$C$42</f>
        <v>1.94959138925964E-4</v>
      </c>
    </row>
    <row r="134" spans="2:18">
      <c r="B134" s="75" t="s">
        <v>2551</v>
      </c>
      <c r="C134" s="82" t="s">
        <v>2305</v>
      </c>
      <c r="D134" s="69" t="s">
        <v>2382</v>
      </c>
      <c r="E134" s="69"/>
      <c r="F134" s="69" t="s">
        <v>2337</v>
      </c>
      <c r="G134" s="95">
        <v>44748</v>
      </c>
      <c r="H134" s="69" t="s">
        <v>2295</v>
      </c>
      <c r="I134" s="76">
        <v>1.6399999999690396</v>
      </c>
      <c r="J134" s="82" t="s">
        <v>259</v>
      </c>
      <c r="K134" s="82" t="s">
        <v>128</v>
      </c>
      <c r="L134" s="83">
        <v>7.5660000000000005E-2</v>
      </c>
      <c r="M134" s="83">
        <v>8.209999999921308E-2</v>
      </c>
      <c r="N134" s="76">
        <v>7667.4325100000005</v>
      </c>
      <c r="O134" s="78">
        <v>101.1</v>
      </c>
      <c r="P134" s="76">
        <v>7.7517660410000007</v>
      </c>
      <c r="Q134" s="77">
        <f t="shared" si="1"/>
        <v>6.4581413352901166E-3</v>
      </c>
      <c r="R134" s="77">
        <f>P134/'סכום נכסי הקרן'!$C$42</f>
        <v>1.018451477575856E-4</v>
      </c>
    </row>
    <row r="135" spans="2:18">
      <c r="B135" s="75" t="s">
        <v>2552</v>
      </c>
      <c r="C135" s="82" t="s">
        <v>2305</v>
      </c>
      <c r="D135" s="69">
        <v>7127</v>
      </c>
      <c r="E135" s="69"/>
      <c r="F135" s="69" t="s">
        <v>2337</v>
      </c>
      <c r="G135" s="95">
        <v>43631</v>
      </c>
      <c r="H135" s="69" t="s">
        <v>2295</v>
      </c>
      <c r="I135" s="76">
        <v>4.8499999999952097</v>
      </c>
      <c r="J135" s="82" t="s">
        <v>259</v>
      </c>
      <c r="K135" s="82" t="s">
        <v>128</v>
      </c>
      <c r="L135" s="83">
        <v>3.1E-2</v>
      </c>
      <c r="M135" s="83">
        <v>2.9500000000622775E-2</v>
      </c>
      <c r="N135" s="76">
        <v>9304.8210640000016</v>
      </c>
      <c r="O135" s="78">
        <v>112.17</v>
      </c>
      <c r="P135" s="76">
        <v>10.437217893000001</v>
      </c>
      <c r="Q135" s="77">
        <f t="shared" si="1"/>
        <v>8.6954415218028786E-3</v>
      </c>
      <c r="R135" s="77">
        <f>P135/'סכום נכסי הקרן'!$C$42</f>
        <v>1.3712746138989172E-4</v>
      </c>
    </row>
    <row r="136" spans="2:18">
      <c r="B136" s="75" t="s">
        <v>2552</v>
      </c>
      <c r="C136" s="82" t="s">
        <v>2305</v>
      </c>
      <c r="D136" s="69">
        <v>7128</v>
      </c>
      <c r="E136" s="69"/>
      <c r="F136" s="69" t="s">
        <v>2337</v>
      </c>
      <c r="G136" s="95">
        <v>43634</v>
      </c>
      <c r="H136" s="69" t="s">
        <v>2295</v>
      </c>
      <c r="I136" s="76">
        <v>4.8600000004707029</v>
      </c>
      <c r="J136" s="82" t="s">
        <v>259</v>
      </c>
      <c r="K136" s="82" t="s">
        <v>128</v>
      </c>
      <c r="L136" s="83">
        <v>2.4900000000000002E-2</v>
      </c>
      <c r="M136" s="83">
        <v>2.9600000003322607E-2</v>
      </c>
      <c r="N136" s="76">
        <v>3911.4993010000007</v>
      </c>
      <c r="O136" s="78">
        <v>110.8</v>
      </c>
      <c r="P136" s="76">
        <v>4.3339410860000012</v>
      </c>
      <c r="Q136" s="77">
        <f t="shared" si="1"/>
        <v>3.6106874129289454E-3</v>
      </c>
      <c r="R136" s="77">
        <f>P136/'סכום נכסי הקרן'!$C$42</f>
        <v>5.6940685250531686E-5</v>
      </c>
    </row>
    <row r="137" spans="2:18">
      <c r="B137" s="75" t="s">
        <v>2552</v>
      </c>
      <c r="C137" s="82" t="s">
        <v>2305</v>
      </c>
      <c r="D137" s="69">
        <v>7130</v>
      </c>
      <c r="E137" s="69"/>
      <c r="F137" s="69" t="s">
        <v>2337</v>
      </c>
      <c r="G137" s="95">
        <v>43634</v>
      </c>
      <c r="H137" s="69" t="s">
        <v>2295</v>
      </c>
      <c r="I137" s="76">
        <v>5.1300000001241042</v>
      </c>
      <c r="J137" s="82" t="s">
        <v>259</v>
      </c>
      <c r="K137" s="82" t="s">
        <v>128</v>
      </c>
      <c r="L137" s="83">
        <v>3.6000000000000004E-2</v>
      </c>
      <c r="M137" s="83">
        <v>2.9800000000067075E-2</v>
      </c>
      <c r="N137" s="76">
        <v>2590.9037290000006</v>
      </c>
      <c r="O137" s="78">
        <v>115.07</v>
      </c>
      <c r="P137" s="76">
        <v>2.9813528510000005</v>
      </c>
      <c r="Q137" s="77">
        <f t="shared" si="1"/>
        <v>2.4838208455068797E-3</v>
      </c>
      <c r="R137" s="77">
        <f>P137/'סכום נכסי הקרן'!$C$42</f>
        <v>3.9169954307396016E-5</v>
      </c>
    </row>
    <row r="138" spans="2:18">
      <c r="B138" s="75" t="s">
        <v>2545</v>
      </c>
      <c r="C138" s="82" t="s">
        <v>2296</v>
      </c>
      <c r="D138" s="69">
        <v>9922</v>
      </c>
      <c r="E138" s="69"/>
      <c r="F138" s="69" t="s">
        <v>350</v>
      </c>
      <c r="G138" s="95">
        <v>40489</v>
      </c>
      <c r="H138" s="69" t="s">
        <v>126</v>
      </c>
      <c r="I138" s="76">
        <v>1.7299999997636288</v>
      </c>
      <c r="J138" s="82" t="s">
        <v>259</v>
      </c>
      <c r="K138" s="82" t="s">
        <v>128</v>
      </c>
      <c r="L138" s="83">
        <v>5.7000000000000002E-2</v>
      </c>
      <c r="M138" s="83">
        <v>2.6499999998311638E-2</v>
      </c>
      <c r="N138" s="76">
        <v>2375.9929480000005</v>
      </c>
      <c r="O138" s="78">
        <v>124.64</v>
      </c>
      <c r="P138" s="76">
        <v>2.9614375900000001</v>
      </c>
      <c r="Q138" s="77">
        <f t="shared" si="1"/>
        <v>2.4672290689250103E-3</v>
      </c>
      <c r="R138" s="77">
        <f>P138/'סכום נכסי הקרן'!$C$42</f>
        <v>3.8908301325553147E-5</v>
      </c>
    </row>
    <row r="139" spans="2:18">
      <c r="B139" s="75" t="s">
        <v>2553</v>
      </c>
      <c r="C139" s="82" t="s">
        <v>2305</v>
      </c>
      <c r="D139" s="69" t="s">
        <v>2383</v>
      </c>
      <c r="E139" s="69"/>
      <c r="F139" s="69" t="s">
        <v>391</v>
      </c>
      <c r="G139" s="95">
        <v>43801</v>
      </c>
      <c r="H139" s="69" t="s">
        <v>256</v>
      </c>
      <c r="I139" s="76">
        <v>4.6000000019356992</v>
      </c>
      <c r="J139" s="82" t="s">
        <v>266</v>
      </c>
      <c r="K139" s="82" t="s">
        <v>129</v>
      </c>
      <c r="L139" s="83">
        <v>2.3629999999999998E-2</v>
      </c>
      <c r="M139" s="83">
        <v>5.9300000028793536E-2</v>
      </c>
      <c r="N139" s="76">
        <v>119.69503900000001</v>
      </c>
      <c r="O139" s="78">
        <v>85.19</v>
      </c>
      <c r="P139" s="76">
        <v>0.41328731700000004</v>
      </c>
      <c r="Q139" s="77">
        <f t="shared" ref="Q139:Q202" si="2">IFERROR(P139/$P$10,0)</f>
        <v>3.4431739698435643E-4</v>
      </c>
      <c r="R139" s="77">
        <f>P139/'סכום נכסי הקרן'!$C$42</f>
        <v>5.4298991537638332E-6</v>
      </c>
    </row>
    <row r="140" spans="2:18">
      <c r="B140" s="75" t="s">
        <v>2554</v>
      </c>
      <c r="C140" s="82" t="s">
        <v>2305</v>
      </c>
      <c r="D140" s="69">
        <v>9365</v>
      </c>
      <c r="E140" s="69"/>
      <c r="F140" s="69" t="s">
        <v>2384</v>
      </c>
      <c r="G140" s="95">
        <v>44906</v>
      </c>
      <c r="H140" s="69" t="s">
        <v>2295</v>
      </c>
      <c r="I140" s="76">
        <v>1.9799998853935785</v>
      </c>
      <c r="J140" s="82" t="s">
        <v>259</v>
      </c>
      <c r="K140" s="82" t="s">
        <v>128</v>
      </c>
      <c r="L140" s="83">
        <v>7.6799999999999993E-2</v>
      </c>
      <c r="M140" s="83">
        <v>7.6999995748471453E-2</v>
      </c>
      <c r="N140" s="76">
        <v>5.3754160000000013</v>
      </c>
      <c r="O140" s="78">
        <v>100.64</v>
      </c>
      <c r="P140" s="76">
        <v>5.4098189999999997E-3</v>
      </c>
      <c r="Q140" s="77">
        <f t="shared" si="2"/>
        <v>4.5070214342834857E-6</v>
      </c>
      <c r="R140" s="77">
        <f>P140/'סכום נכסי הקרן'!$C$42</f>
        <v>7.1075908700376357E-8</v>
      </c>
    </row>
    <row r="141" spans="2:18">
      <c r="B141" s="75" t="s">
        <v>2554</v>
      </c>
      <c r="C141" s="82" t="s">
        <v>2305</v>
      </c>
      <c r="D141" s="69">
        <v>9509</v>
      </c>
      <c r="E141" s="69"/>
      <c r="F141" s="69" t="s">
        <v>2384</v>
      </c>
      <c r="G141" s="95">
        <v>44991</v>
      </c>
      <c r="H141" s="69" t="s">
        <v>2295</v>
      </c>
      <c r="I141" s="76">
        <v>1.9799999970270017</v>
      </c>
      <c r="J141" s="82" t="s">
        <v>259</v>
      </c>
      <c r="K141" s="82" t="s">
        <v>128</v>
      </c>
      <c r="L141" s="83">
        <v>7.6799999999999993E-2</v>
      </c>
      <c r="M141" s="83">
        <v>7.3899999947972528E-2</v>
      </c>
      <c r="N141" s="76">
        <v>265.84521999999998</v>
      </c>
      <c r="O141" s="78">
        <v>101.22</v>
      </c>
      <c r="P141" s="76">
        <v>0.26908855999999998</v>
      </c>
      <c r="Q141" s="77">
        <f t="shared" si="2"/>
        <v>2.241827143644691E-4</v>
      </c>
      <c r="R141" s="77">
        <f>P141/'סכום נכסי הקרן'!$C$42</f>
        <v>3.5353703927757554E-6</v>
      </c>
    </row>
    <row r="142" spans="2:18">
      <c r="B142" s="75" t="s">
        <v>2554</v>
      </c>
      <c r="C142" s="82" t="s">
        <v>2305</v>
      </c>
      <c r="D142" s="69">
        <v>9316</v>
      </c>
      <c r="E142" s="69"/>
      <c r="F142" s="69" t="s">
        <v>2384</v>
      </c>
      <c r="G142" s="95">
        <v>44885</v>
      </c>
      <c r="H142" s="69" t="s">
        <v>2295</v>
      </c>
      <c r="I142" s="76">
        <v>1.9799999996922999</v>
      </c>
      <c r="J142" s="82" t="s">
        <v>259</v>
      </c>
      <c r="K142" s="82" t="s">
        <v>128</v>
      </c>
      <c r="L142" s="83">
        <v>7.6799999999999993E-2</v>
      </c>
      <c r="M142" s="83">
        <v>8.0399999982114917E-2</v>
      </c>
      <c r="N142" s="76">
        <v>2079.7369650000005</v>
      </c>
      <c r="O142" s="78">
        <v>100.01</v>
      </c>
      <c r="P142" s="76">
        <v>2.0799451680000001</v>
      </c>
      <c r="Q142" s="77">
        <f t="shared" si="2"/>
        <v>1.7328412381838222E-3</v>
      </c>
      <c r="R142" s="77">
        <f>P142/'סכום נכסי הקרן'!$C$42</f>
        <v>2.7326975793932658E-5</v>
      </c>
    </row>
    <row r="143" spans="2:18">
      <c r="B143" s="75" t="s">
        <v>2555</v>
      </c>
      <c r="C143" s="82" t="s">
        <v>2305</v>
      </c>
      <c r="D143" s="69" t="s">
        <v>2385</v>
      </c>
      <c r="E143" s="69"/>
      <c r="F143" s="69" t="s">
        <v>402</v>
      </c>
      <c r="G143" s="95">
        <v>45015</v>
      </c>
      <c r="H143" s="69" t="s">
        <v>126</v>
      </c>
      <c r="I143" s="76">
        <v>5.0799999997679786</v>
      </c>
      <c r="J143" s="82" t="s">
        <v>266</v>
      </c>
      <c r="K143" s="82" t="s">
        <v>128</v>
      </c>
      <c r="L143" s="83">
        <v>4.4999999999999998E-2</v>
      </c>
      <c r="M143" s="83">
        <v>3.8199999998487721E-2</v>
      </c>
      <c r="N143" s="76">
        <v>9112.1059920000025</v>
      </c>
      <c r="O143" s="78">
        <v>105.95</v>
      </c>
      <c r="P143" s="76">
        <v>9.6542761030000026</v>
      </c>
      <c r="Q143" s="77">
        <f t="shared" si="2"/>
        <v>8.0431580666029418E-3</v>
      </c>
      <c r="R143" s="77">
        <f>P143/'סכום נכסי הקרן'!$C$42</f>
        <v>1.2684092515203438E-4</v>
      </c>
    </row>
    <row r="144" spans="2:18">
      <c r="B144" s="75" t="s">
        <v>2556</v>
      </c>
      <c r="C144" s="82" t="s">
        <v>2305</v>
      </c>
      <c r="D144" s="69" t="s">
        <v>2386</v>
      </c>
      <c r="E144" s="69"/>
      <c r="F144" s="69" t="s">
        <v>402</v>
      </c>
      <c r="G144" s="95">
        <v>44074</v>
      </c>
      <c r="H144" s="69" t="s">
        <v>126</v>
      </c>
      <c r="I144" s="76">
        <v>8.5899999997534273</v>
      </c>
      <c r="J144" s="82" t="s">
        <v>474</v>
      </c>
      <c r="K144" s="82" t="s">
        <v>128</v>
      </c>
      <c r="L144" s="83">
        <v>2.35E-2</v>
      </c>
      <c r="M144" s="83">
        <v>4.1099999999077708E-2</v>
      </c>
      <c r="N144" s="76">
        <v>11075.406744000002</v>
      </c>
      <c r="O144" s="78">
        <v>95.94</v>
      </c>
      <c r="P144" s="76">
        <v>10.625745418000003</v>
      </c>
      <c r="Q144" s="77">
        <f t="shared" si="2"/>
        <v>8.8525073304976665E-3</v>
      </c>
      <c r="R144" s="77">
        <f>P144/'סכום נכסי הקרן'!$C$42</f>
        <v>1.3960439548961077E-4</v>
      </c>
    </row>
    <row r="145" spans="2:18">
      <c r="B145" s="75" t="s">
        <v>2556</v>
      </c>
      <c r="C145" s="82" t="s">
        <v>2305</v>
      </c>
      <c r="D145" s="69" t="s">
        <v>2387</v>
      </c>
      <c r="E145" s="69"/>
      <c r="F145" s="69" t="s">
        <v>402</v>
      </c>
      <c r="G145" s="95">
        <v>44189</v>
      </c>
      <c r="H145" s="69" t="s">
        <v>126</v>
      </c>
      <c r="I145" s="76">
        <v>8.5000000030362308</v>
      </c>
      <c r="J145" s="82" t="s">
        <v>474</v>
      </c>
      <c r="K145" s="82" t="s">
        <v>128</v>
      </c>
      <c r="L145" s="83">
        <v>2.4700000000000003E-2</v>
      </c>
      <c r="M145" s="83">
        <v>4.3500000017458323E-2</v>
      </c>
      <c r="N145" s="76">
        <v>1385.594102</v>
      </c>
      <c r="O145" s="78">
        <v>95.08</v>
      </c>
      <c r="P145" s="76">
        <v>1.3174227420000002</v>
      </c>
      <c r="Q145" s="77">
        <f t="shared" si="2"/>
        <v>1.0975695372075339E-3</v>
      </c>
      <c r="R145" s="77">
        <f>P145/'סכום נכסי הקרן'!$C$42</f>
        <v>1.7308715602165524E-5</v>
      </c>
    </row>
    <row r="146" spans="2:18">
      <c r="B146" s="75" t="s">
        <v>2556</v>
      </c>
      <c r="C146" s="82" t="s">
        <v>2305</v>
      </c>
      <c r="D146" s="69" t="s">
        <v>2388</v>
      </c>
      <c r="E146" s="69"/>
      <c r="F146" s="69" t="s">
        <v>402</v>
      </c>
      <c r="G146" s="95">
        <v>44322</v>
      </c>
      <c r="H146" s="69" t="s">
        <v>126</v>
      </c>
      <c r="I146" s="76">
        <v>8.3999999996633132</v>
      </c>
      <c r="J146" s="82" t="s">
        <v>474</v>
      </c>
      <c r="K146" s="82" t="s">
        <v>128</v>
      </c>
      <c r="L146" s="83">
        <v>2.5600000000000001E-2</v>
      </c>
      <c r="M146" s="83">
        <v>4.6299999998989934E-2</v>
      </c>
      <c r="N146" s="76">
        <v>6378.4453970000004</v>
      </c>
      <c r="O146" s="78">
        <v>93.13</v>
      </c>
      <c r="P146" s="76">
        <v>5.9402463200000009</v>
      </c>
      <c r="Q146" s="77">
        <f t="shared" si="2"/>
        <v>4.9489303596226795E-3</v>
      </c>
      <c r="R146" s="77">
        <f>P146/'סכום נכסי הקרן'!$C$42</f>
        <v>7.8044830168637203E-5</v>
      </c>
    </row>
    <row r="147" spans="2:18">
      <c r="B147" s="75" t="s">
        <v>2556</v>
      </c>
      <c r="C147" s="82" t="s">
        <v>2305</v>
      </c>
      <c r="D147" s="69" t="s">
        <v>2389</v>
      </c>
      <c r="E147" s="69"/>
      <c r="F147" s="69" t="s">
        <v>402</v>
      </c>
      <c r="G147" s="95">
        <v>44418</v>
      </c>
      <c r="H147" s="69" t="s">
        <v>126</v>
      </c>
      <c r="I147" s="76">
        <v>8.5199999999032769</v>
      </c>
      <c r="J147" s="82" t="s">
        <v>474</v>
      </c>
      <c r="K147" s="82" t="s">
        <v>128</v>
      </c>
      <c r="L147" s="83">
        <v>2.2700000000000001E-2</v>
      </c>
      <c r="M147" s="83">
        <v>4.4699999998860027E-2</v>
      </c>
      <c r="N147" s="76">
        <v>6356.5906550000018</v>
      </c>
      <c r="O147" s="78">
        <v>91.08</v>
      </c>
      <c r="P147" s="76">
        <v>5.7895827779999998</v>
      </c>
      <c r="Q147" s="77">
        <f t="shared" si="2"/>
        <v>4.8234097436539985E-3</v>
      </c>
      <c r="R147" s="77">
        <f>P147/'סכום נכסי הקרן'!$C$42</f>
        <v>7.6065365022822269E-5</v>
      </c>
    </row>
    <row r="148" spans="2:18">
      <c r="B148" s="75" t="s">
        <v>2556</v>
      </c>
      <c r="C148" s="82" t="s">
        <v>2305</v>
      </c>
      <c r="D148" s="69" t="s">
        <v>2390</v>
      </c>
      <c r="E148" s="69"/>
      <c r="F148" s="69" t="s">
        <v>402</v>
      </c>
      <c r="G148" s="95">
        <v>44530</v>
      </c>
      <c r="H148" s="69" t="s">
        <v>126</v>
      </c>
      <c r="I148" s="76">
        <v>8.5700000000272389</v>
      </c>
      <c r="J148" s="82" t="s">
        <v>474</v>
      </c>
      <c r="K148" s="82" t="s">
        <v>128</v>
      </c>
      <c r="L148" s="83">
        <v>1.7899999999999999E-2</v>
      </c>
      <c r="M148" s="83">
        <v>4.7399999999636837E-2</v>
      </c>
      <c r="N148" s="76">
        <v>5237.903862000001</v>
      </c>
      <c r="O148" s="78">
        <v>84.11</v>
      </c>
      <c r="P148" s="76">
        <v>4.4056007839999998</v>
      </c>
      <c r="Q148" s="77">
        <f t="shared" si="2"/>
        <v>3.6703884481872925E-3</v>
      </c>
      <c r="R148" s="77">
        <f>P148/'סכום נכסי הקרן'!$C$42</f>
        <v>5.7882172969907222E-5</v>
      </c>
    </row>
    <row r="149" spans="2:18">
      <c r="B149" s="75" t="s">
        <v>2556</v>
      </c>
      <c r="C149" s="82" t="s">
        <v>2305</v>
      </c>
      <c r="D149" s="69" t="s">
        <v>2391</v>
      </c>
      <c r="E149" s="69"/>
      <c r="F149" s="69" t="s">
        <v>402</v>
      </c>
      <c r="G149" s="95">
        <v>44612</v>
      </c>
      <c r="H149" s="69" t="s">
        <v>126</v>
      </c>
      <c r="I149" s="76">
        <v>8.3899999994992882</v>
      </c>
      <c r="J149" s="82" t="s">
        <v>474</v>
      </c>
      <c r="K149" s="82" t="s">
        <v>128</v>
      </c>
      <c r="L149" s="83">
        <v>2.3599999999999999E-2</v>
      </c>
      <c r="M149" s="83">
        <v>4.8099999996138426E-2</v>
      </c>
      <c r="N149" s="76">
        <v>6142.6634290000002</v>
      </c>
      <c r="O149" s="78">
        <v>88.11</v>
      </c>
      <c r="P149" s="76">
        <v>5.4123006890000003</v>
      </c>
      <c r="Q149" s="77">
        <f t="shared" si="2"/>
        <v>4.5090889758253056E-3</v>
      </c>
      <c r="R149" s="77">
        <f>P149/'סכום נכסי הקרן'!$C$42</f>
        <v>7.1108513913376424E-5</v>
      </c>
    </row>
    <row r="150" spans="2:18">
      <c r="B150" s="75" t="s">
        <v>2556</v>
      </c>
      <c r="C150" s="82" t="s">
        <v>2305</v>
      </c>
      <c r="D150" s="69" t="s">
        <v>2392</v>
      </c>
      <c r="E150" s="69"/>
      <c r="F150" s="69" t="s">
        <v>402</v>
      </c>
      <c r="G150" s="95">
        <v>44662</v>
      </c>
      <c r="H150" s="69" t="s">
        <v>126</v>
      </c>
      <c r="I150" s="76">
        <v>8.440000000383943</v>
      </c>
      <c r="J150" s="82" t="s">
        <v>474</v>
      </c>
      <c r="K150" s="82" t="s">
        <v>128</v>
      </c>
      <c r="L150" s="83">
        <v>2.4E-2</v>
      </c>
      <c r="M150" s="83">
        <v>4.6000000001599754E-2</v>
      </c>
      <c r="N150" s="76">
        <v>6996.0123950000007</v>
      </c>
      <c r="O150" s="78">
        <v>89.35</v>
      </c>
      <c r="P150" s="76">
        <v>6.2509371650000016</v>
      </c>
      <c r="Q150" s="77">
        <f t="shared" si="2"/>
        <v>5.2077727160583847E-3</v>
      </c>
      <c r="R150" s="77">
        <f>P150/'סכום נכסי הקרן'!$C$42</f>
        <v>8.2126784506344767E-5</v>
      </c>
    </row>
    <row r="151" spans="2:18">
      <c r="B151" s="75" t="s">
        <v>2556</v>
      </c>
      <c r="C151" s="82" t="s">
        <v>2305</v>
      </c>
      <c r="D151" s="69">
        <v>9796</v>
      </c>
      <c r="E151" s="69"/>
      <c r="F151" s="69" t="s">
        <v>402</v>
      </c>
      <c r="G151" s="95">
        <v>45197</v>
      </c>
      <c r="H151" s="69" t="s">
        <v>126</v>
      </c>
      <c r="I151" s="76">
        <v>8.1999999814972835</v>
      </c>
      <c r="J151" s="82" t="s">
        <v>474</v>
      </c>
      <c r="K151" s="82" t="s">
        <v>128</v>
      </c>
      <c r="L151" s="83">
        <v>4.1200000000000001E-2</v>
      </c>
      <c r="M151" s="83">
        <v>4.1799999879732347E-2</v>
      </c>
      <c r="N151" s="76">
        <v>108.09223200000001</v>
      </c>
      <c r="O151" s="78">
        <v>100</v>
      </c>
      <c r="P151" s="76">
        <v>0.10809223500000002</v>
      </c>
      <c r="Q151" s="77">
        <f t="shared" si="2"/>
        <v>9.0053663537469138E-5</v>
      </c>
      <c r="R151" s="77">
        <f>P151/'סכום נכסי הקרן'!$C$42</f>
        <v>1.420149884142081E-6</v>
      </c>
    </row>
    <row r="152" spans="2:18">
      <c r="B152" s="75" t="s">
        <v>2556</v>
      </c>
      <c r="C152" s="82" t="s">
        <v>2305</v>
      </c>
      <c r="D152" s="69">
        <v>9797</v>
      </c>
      <c r="E152" s="69"/>
      <c r="F152" s="69" t="s">
        <v>402</v>
      </c>
      <c r="G152" s="95">
        <v>45197</v>
      </c>
      <c r="H152" s="69" t="s">
        <v>126</v>
      </c>
      <c r="I152" s="76">
        <v>8.2000000005474778</v>
      </c>
      <c r="J152" s="82" t="s">
        <v>474</v>
      </c>
      <c r="K152" s="82" t="s">
        <v>128</v>
      </c>
      <c r="L152" s="83">
        <v>4.1200000000000001E-2</v>
      </c>
      <c r="M152" s="83">
        <v>4.1800000001885759E-2</v>
      </c>
      <c r="N152" s="76">
        <v>3287.8053910000003</v>
      </c>
      <c r="O152" s="78">
        <v>100</v>
      </c>
      <c r="P152" s="76">
        <v>3.2878054910000007</v>
      </c>
      <c r="Q152" s="77">
        <f t="shared" si="2"/>
        <v>2.7391322740542602E-3</v>
      </c>
      <c r="R152" s="77">
        <f>P152/'סכום נכסי הקרן'!$C$42</f>
        <v>4.3196225770753537E-5</v>
      </c>
    </row>
    <row r="153" spans="2:18">
      <c r="B153" s="75" t="s">
        <v>2557</v>
      </c>
      <c r="C153" s="82" t="s">
        <v>2296</v>
      </c>
      <c r="D153" s="69">
        <v>7490</v>
      </c>
      <c r="E153" s="69"/>
      <c r="F153" s="69" t="s">
        <v>2384</v>
      </c>
      <c r="G153" s="95">
        <v>43899</v>
      </c>
      <c r="H153" s="69" t="s">
        <v>2295</v>
      </c>
      <c r="I153" s="76">
        <v>2.9700000015607309</v>
      </c>
      <c r="J153" s="82" t="s">
        <v>124</v>
      </c>
      <c r="K153" s="82" t="s">
        <v>128</v>
      </c>
      <c r="L153" s="83">
        <v>2.3889999999999998E-2</v>
      </c>
      <c r="M153" s="83">
        <v>5.440000000933521E-2</v>
      </c>
      <c r="N153" s="76">
        <v>744.625001</v>
      </c>
      <c r="O153" s="78">
        <v>92.07</v>
      </c>
      <c r="P153" s="76">
        <v>0.68557626900000013</v>
      </c>
      <c r="Q153" s="77">
        <f t="shared" si="2"/>
        <v>5.7116641780789734E-4</v>
      </c>
      <c r="R153" s="77">
        <f>P153/'סכום נכסי הקרן'!$C$42</f>
        <v>9.0073173062885613E-6</v>
      </c>
    </row>
    <row r="154" spans="2:18">
      <c r="B154" s="75" t="s">
        <v>2557</v>
      </c>
      <c r="C154" s="82" t="s">
        <v>2296</v>
      </c>
      <c r="D154" s="69">
        <v>7491</v>
      </c>
      <c r="E154" s="69"/>
      <c r="F154" s="69" t="s">
        <v>2384</v>
      </c>
      <c r="G154" s="95">
        <v>43899</v>
      </c>
      <c r="H154" s="69" t="s">
        <v>2295</v>
      </c>
      <c r="I154" s="76">
        <v>3.1200000000149308</v>
      </c>
      <c r="J154" s="82" t="s">
        <v>124</v>
      </c>
      <c r="K154" s="82" t="s">
        <v>128</v>
      </c>
      <c r="L154" s="83">
        <v>1.2969999999999999E-2</v>
      </c>
      <c r="M154" s="83">
        <v>2.5499999999673392E-2</v>
      </c>
      <c r="N154" s="76">
        <v>9992.7100130000017</v>
      </c>
      <c r="O154" s="78">
        <v>107.24</v>
      </c>
      <c r="P154" s="76">
        <v>10.716182056999999</v>
      </c>
      <c r="Q154" s="77">
        <f t="shared" si="2"/>
        <v>8.927851786646299E-3</v>
      </c>
      <c r="R154" s="77">
        <f>P154/'סכום נכסי הקרן'!$C$42</f>
        <v>1.4079258058355434E-4</v>
      </c>
    </row>
    <row r="155" spans="2:18">
      <c r="B155" s="75" t="s">
        <v>2558</v>
      </c>
      <c r="C155" s="82" t="s">
        <v>2305</v>
      </c>
      <c r="D155" s="69" t="s">
        <v>2393</v>
      </c>
      <c r="E155" s="69"/>
      <c r="F155" s="69" t="s">
        <v>402</v>
      </c>
      <c r="G155" s="95">
        <v>43924</v>
      </c>
      <c r="H155" s="69" t="s">
        <v>126</v>
      </c>
      <c r="I155" s="76">
        <v>7.8899999994817369</v>
      </c>
      <c r="J155" s="82" t="s">
        <v>474</v>
      </c>
      <c r="K155" s="82" t="s">
        <v>128</v>
      </c>
      <c r="L155" s="83">
        <v>3.1400000000000004E-2</v>
      </c>
      <c r="M155" s="83">
        <v>3.2100000000811729E-2</v>
      </c>
      <c r="N155" s="76">
        <v>1482.876786</v>
      </c>
      <c r="O155" s="78">
        <v>108</v>
      </c>
      <c r="P155" s="76">
        <v>1.6015068470000002</v>
      </c>
      <c r="Q155" s="77">
        <f t="shared" si="2"/>
        <v>1.3342453206994106E-3</v>
      </c>
      <c r="R155" s="77">
        <f>P155/'סכום נכסי הקרן'!$C$42</f>
        <v>2.1041102195914434E-5</v>
      </c>
    </row>
    <row r="156" spans="2:18">
      <c r="B156" s="75" t="s">
        <v>2558</v>
      </c>
      <c r="C156" s="82" t="s">
        <v>2305</v>
      </c>
      <c r="D156" s="69" t="s">
        <v>2394</v>
      </c>
      <c r="E156" s="69"/>
      <c r="F156" s="69" t="s">
        <v>402</v>
      </c>
      <c r="G156" s="95">
        <v>44015</v>
      </c>
      <c r="H156" s="69" t="s">
        <v>126</v>
      </c>
      <c r="I156" s="76">
        <v>7.6599999974199386</v>
      </c>
      <c r="J156" s="82" t="s">
        <v>474</v>
      </c>
      <c r="K156" s="82" t="s">
        <v>128</v>
      </c>
      <c r="L156" s="83">
        <v>3.1E-2</v>
      </c>
      <c r="M156" s="83">
        <v>4.1999999982037552E-2</v>
      </c>
      <c r="N156" s="76">
        <v>1222.4552530000003</v>
      </c>
      <c r="O156" s="78">
        <v>100.19</v>
      </c>
      <c r="P156" s="76">
        <v>1.2247778760000003</v>
      </c>
      <c r="Q156" s="77">
        <f t="shared" si="2"/>
        <v>1.02038536582614E-3</v>
      </c>
      <c r="R156" s="77">
        <f>P156/'סכום נכסי הקרן'!$C$42</f>
        <v>1.6091518125249091E-5</v>
      </c>
    </row>
    <row r="157" spans="2:18">
      <c r="B157" s="75" t="s">
        <v>2558</v>
      </c>
      <c r="C157" s="82" t="s">
        <v>2305</v>
      </c>
      <c r="D157" s="69" t="s">
        <v>2395</v>
      </c>
      <c r="E157" s="69"/>
      <c r="F157" s="69" t="s">
        <v>402</v>
      </c>
      <c r="G157" s="95">
        <v>44108</v>
      </c>
      <c r="H157" s="69" t="s">
        <v>126</v>
      </c>
      <c r="I157" s="76">
        <v>7.5799999986657394</v>
      </c>
      <c r="J157" s="82" t="s">
        <v>474</v>
      </c>
      <c r="K157" s="82" t="s">
        <v>128</v>
      </c>
      <c r="L157" s="83">
        <v>3.1E-2</v>
      </c>
      <c r="M157" s="83">
        <v>4.5499999991984091E-2</v>
      </c>
      <c r="N157" s="76">
        <v>1982.8282270000002</v>
      </c>
      <c r="O157" s="78">
        <v>97.52</v>
      </c>
      <c r="P157" s="76">
        <v>1.9336541010000003</v>
      </c>
      <c r="Q157" s="77">
        <f t="shared" si="2"/>
        <v>1.6109634129528485E-3</v>
      </c>
      <c r="R157" s="77">
        <f>P157/'סכום נכסי הקרן'!$C$42</f>
        <v>2.5404957604087005E-5</v>
      </c>
    </row>
    <row r="158" spans="2:18">
      <c r="B158" s="75" t="s">
        <v>2558</v>
      </c>
      <c r="C158" s="82" t="s">
        <v>2305</v>
      </c>
      <c r="D158" s="69" t="s">
        <v>2396</v>
      </c>
      <c r="E158" s="69"/>
      <c r="F158" s="69" t="s">
        <v>402</v>
      </c>
      <c r="G158" s="95">
        <v>44200</v>
      </c>
      <c r="H158" s="69" t="s">
        <v>126</v>
      </c>
      <c r="I158" s="76">
        <v>7.4600000002687041</v>
      </c>
      <c r="J158" s="82" t="s">
        <v>474</v>
      </c>
      <c r="K158" s="82" t="s">
        <v>128</v>
      </c>
      <c r="L158" s="83">
        <v>3.1E-2</v>
      </c>
      <c r="M158" s="83">
        <v>5.0599999998553143E-2</v>
      </c>
      <c r="N158" s="76">
        <v>1028.7179659999999</v>
      </c>
      <c r="O158" s="78">
        <v>94.06</v>
      </c>
      <c r="P158" s="76">
        <v>0.9676121190000001</v>
      </c>
      <c r="Q158" s="77">
        <f t="shared" si="2"/>
        <v>8.0613576173351896E-4</v>
      </c>
      <c r="R158" s="77">
        <f>P158/'סכום נכסי הקרן'!$C$42</f>
        <v>1.2712793279668269E-5</v>
      </c>
    </row>
    <row r="159" spans="2:18">
      <c r="B159" s="75" t="s">
        <v>2558</v>
      </c>
      <c r="C159" s="82" t="s">
        <v>2305</v>
      </c>
      <c r="D159" s="69" t="s">
        <v>2397</v>
      </c>
      <c r="E159" s="69"/>
      <c r="F159" s="69" t="s">
        <v>402</v>
      </c>
      <c r="G159" s="95">
        <v>44290</v>
      </c>
      <c r="H159" s="69" t="s">
        <v>126</v>
      </c>
      <c r="I159" s="76">
        <v>7.3900000012470315</v>
      </c>
      <c r="J159" s="82" t="s">
        <v>474</v>
      </c>
      <c r="K159" s="82" t="s">
        <v>128</v>
      </c>
      <c r="L159" s="83">
        <v>3.1E-2</v>
      </c>
      <c r="M159" s="83">
        <v>5.4000000008828541E-2</v>
      </c>
      <c r="N159" s="76">
        <v>1975.9077410000004</v>
      </c>
      <c r="O159" s="78">
        <v>91.72</v>
      </c>
      <c r="P159" s="76">
        <v>1.8123024660000002</v>
      </c>
      <c r="Q159" s="77">
        <f t="shared" si="2"/>
        <v>1.5098630951732063E-3</v>
      </c>
      <c r="R159" s="77">
        <f>P159/'סכום נכסי הקרן'!$C$42</f>
        <v>2.3810601539697161E-5</v>
      </c>
    </row>
    <row r="160" spans="2:18">
      <c r="B160" s="75" t="s">
        <v>2558</v>
      </c>
      <c r="C160" s="82" t="s">
        <v>2305</v>
      </c>
      <c r="D160" s="69" t="s">
        <v>2398</v>
      </c>
      <c r="E160" s="69"/>
      <c r="F160" s="69" t="s">
        <v>402</v>
      </c>
      <c r="G160" s="95">
        <v>44496</v>
      </c>
      <c r="H160" s="69" t="s">
        <v>126</v>
      </c>
      <c r="I160" s="76">
        <v>6.8500000021617948</v>
      </c>
      <c r="J160" s="82" t="s">
        <v>474</v>
      </c>
      <c r="K160" s="82" t="s">
        <v>128</v>
      </c>
      <c r="L160" s="83">
        <v>3.1E-2</v>
      </c>
      <c r="M160" s="83">
        <v>7.8200000021203364E-2</v>
      </c>
      <c r="N160" s="76">
        <v>2213.4393560000003</v>
      </c>
      <c r="O160" s="78">
        <v>76.28</v>
      </c>
      <c r="P160" s="76">
        <v>1.6884115310000003</v>
      </c>
      <c r="Q160" s="77">
        <f t="shared" si="2"/>
        <v>1.4066472390496609E-3</v>
      </c>
      <c r="R160" s="77">
        <f>P160/'סכום נכסי הקרן'!$C$42</f>
        <v>2.2182883350814268E-5</v>
      </c>
    </row>
    <row r="161" spans="2:18">
      <c r="B161" s="75" t="s">
        <v>2558</v>
      </c>
      <c r="C161" s="82" t="s">
        <v>2305</v>
      </c>
      <c r="D161" s="69" t="s">
        <v>2399</v>
      </c>
      <c r="E161" s="69"/>
      <c r="F161" s="69" t="s">
        <v>402</v>
      </c>
      <c r="G161" s="95">
        <v>44615</v>
      </c>
      <c r="H161" s="69" t="s">
        <v>126</v>
      </c>
      <c r="I161" s="76">
        <v>7.0800000013708067</v>
      </c>
      <c r="J161" s="82" t="s">
        <v>474</v>
      </c>
      <c r="K161" s="82" t="s">
        <v>128</v>
      </c>
      <c r="L161" s="83">
        <v>3.1E-2</v>
      </c>
      <c r="M161" s="83">
        <v>6.7400000013708078E-2</v>
      </c>
      <c r="N161" s="76">
        <v>2686.9133809999998</v>
      </c>
      <c r="O161" s="78">
        <v>81.45</v>
      </c>
      <c r="P161" s="76">
        <v>2.1884909500000003</v>
      </c>
      <c r="Q161" s="77">
        <f t="shared" si="2"/>
        <v>1.8232727602134988E-3</v>
      </c>
      <c r="R161" s="77">
        <f>P161/'סכום נכסי הקרן'!$C$42</f>
        <v>2.8753084521644801E-5</v>
      </c>
    </row>
    <row r="162" spans="2:18">
      <c r="B162" s="75" t="s">
        <v>2558</v>
      </c>
      <c r="C162" s="82" t="s">
        <v>2305</v>
      </c>
      <c r="D162" s="69" t="s">
        <v>2400</v>
      </c>
      <c r="E162" s="69"/>
      <c r="F162" s="69" t="s">
        <v>402</v>
      </c>
      <c r="G162" s="95">
        <v>44753</v>
      </c>
      <c r="H162" s="69" t="s">
        <v>126</v>
      </c>
      <c r="I162" s="76">
        <v>7.6499999997130574</v>
      </c>
      <c r="J162" s="82" t="s">
        <v>474</v>
      </c>
      <c r="K162" s="82" t="s">
        <v>128</v>
      </c>
      <c r="L162" s="83">
        <v>3.2599999999999997E-2</v>
      </c>
      <c r="M162" s="83">
        <v>4.1099999998591367E-2</v>
      </c>
      <c r="N162" s="76">
        <v>3966.3960280000006</v>
      </c>
      <c r="O162" s="78">
        <v>96.65</v>
      </c>
      <c r="P162" s="76">
        <v>3.8335218140000005</v>
      </c>
      <c r="Q162" s="77">
        <f t="shared" si="2"/>
        <v>3.1937787538716756E-3</v>
      </c>
      <c r="R162" s="77">
        <f>P162/'סכום נכסי הקרן'!$C$42</f>
        <v>5.0366018983771029E-5</v>
      </c>
    </row>
    <row r="163" spans="2:18">
      <c r="B163" s="75" t="s">
        <v>2558</v>
      </c>
      <c r="C163" s="82" t="s">
        <v>2305</v>
      </c>
      <c r="D163" s="69" t="s">
        <v>2401</v>
      </c>
      <c r="E163" s="69"/>
      <c r="F163" s="69" t="s">
        <v>402</v>
      </c>
      <c r="G163" s="95">
        <v>44959</v>
      </c>
      <c r="H163" s="69" t="s">
        <v>126</v>
      </c>
      <c r="I163" s="76">
        <v>7.5299999993012934</v>
      </c>
      <c r="J163" s="82" t="s">
        <v>474</v>
      </c>
      <c r="K163" s="82" t="s">
        <v>128</v>
      </c>
      <c r="L163" s="83">
        <v>3.8100000000000002E-2</v>
      </c>
      <c r="M163" s="83">
        <v>4.239999999210621E-2</v>
      </c>
      <c r="N163" s="76">
        <v>1919.2238420000003</v>
      </c>
      <c r="O163" s="78">
        <v>97.69</v>
      </c>
      <c r="P163" s="76">
        <v>1.8748898270000003</v>
      </c>
      <c r="Q163" s="77">
        <f t="shared" si="2"/>
        <v>1.5620057967205665E-3</v>
      </c>
      <c r="R163" s="77">
        <f>P163/'סכום נכסי הקרן'!$C$42</f>
        <v>2.4632894033444824E-5</v>
      </c>
    </row>
    <row r="164" spans="2:18">
      <c r="B164" s="75" t="s">
        <v>2558</v>
      </c>
      <c r="C164" s="82" t="s">
        <v>2305</v>
      </c>
      <c r="D164" s="69" t="s">
        <v>2402</v>
      </c>
      <c r="E164" s="69"/>
      <c r="F164" s="69" t="s">
        <v>402</v>
      </c>
      <c r="G164" s="95">
        <v>45153</v>
      </c>
      <c r="H164" s="69" t="s">
        <v>126</v>
      </c>
      <c r="I164" s="76">
        <v>7.4200000002144</v>
      </c>
      <c r="J164" s="82" t="s">
        <v>474</v>
      </c>
      <c r="K164" s="82" t="s">
        <v>128</v>
      </c>
      <c r="L164" s="83">
        <v>4.3205999999999994E-2</v>
      </c>
      <c r="M164" s="83">
        <v>4.3800000004381223E-2</v>
      </c>
      <c r="N164" s="76">
        <v>2180.6289919999999</v>
      </c>
      <c r="O164" s="78">
        <v>98.39</v>
      </c>
      <c r="P164" s="76">
        <v>2.1455208370000003</v>
      </c>
      <c r="Q164" s="77">
        <f t="shared" si="2"/>
        <v>1.7874735550414619E-3</v>
      </c>
      <c r="R164" s="77">
        <f>P164/'סכום נכסי הקרן'!$C$42</f>
        <v>2.8188529620929481E-5</v>
      </c>
    </row>
    <row r="165" spans="2:18">
      <c r="B165" s="75" t="s">
        <v>2558</v>
      </c>
      <c r="C165" s="82" t="s">
        <v>2305</v>
      </c>
      <c r="D165" s="69" t="s">
        <v>2403</v>
      </c>
      <c r="E165" s="69"/>
      <c r="F165" s="69" t="s">
        <v>402</v>
      </c>
      <c r="G165" s="95">
        <v>43011</v>
      </c>
      <c r="H165" s="69" t="s">
        <v>126</v>
      </c>
      <c r="I165" s="76">
        <v>7.6499999984988047</v>
      </c>
      <c r="J165" s="82" t="s">
        <v>474</v>
      </c>
      <c r="K165" s="82" t="s">
        <v>128</v>
      </c>
      <c r="L165" s="83">
        <v>3.9E-2</v>
      </c>
      <c r="M165" s="83">
        <v>3.6799999992970019E-2</v>
      </c>
      <c r="N165" s="76">
        <v>1220.5746120000001</v>
      </c>
      <c r="O165" s="78">
        <v>111.88</v>
      </c>
      <c r="P165" s="76">
        <v>1.3655788970000002</v>
      </c>
      <c r="Q165" s="77">
        <f t="shared" si="2"/>
        <v>1.1376893310079694E-3</v>
      </c>
      <c r="R165" s="77">
        <f>P165/'סכום נכסי הקרן'!$C$42</f>
        <v>1.7941406358758522E-5</v>
      </c>
    </row>
    <row r="166" spans="2:18">
      <c r="B166" s="75" t="s">
        <v>2558</v>
      </c>
      <c r="C166" s="82" t="s">
        <v>2305</v>
      </c>
      <c r="D166" s="69" t="s">
        <v>2404</v>
      </c>
      <c r="E166" s="69"/>
      <c r="F166" s="69" t="s">
        <v>402</v>
      </c>
      <c r="G166" s="95">
        <v>43104</v>
      </c>
      <c r="H166" s="69" t="s">
        <v>126</v>
      </c>
      <c r="I166" s="76">
        <v>7.5000000013100045</v>
      </c>
      <c r="J166" s="82" t="s">
        <v>474</v>
      </c>
      <c r="K166" s="82" t="s">
        <v>128</v>
      </c>
      <c r="L166" s="83">
        <v>3.8199999999999998E-2</v>
      </c>
      <c r="M166" s="83">
        <v>4.3700000005938697E-2</v>
      </c>
      <c r="N166" s="76">
        <v>2168.8285880000003</v>
      </c>
      <c r="O166" s="78">
        <v>105.59</v>
      </c>
      <c r="P166" s="76">
        <v>2.2900661720000004</v>
      </c>
      <c r="Q166" s="77">
        <f t="shared" si="2"/>
        <v>1.9078969782781151E-3</v>
      </c>
      <c r="R166" s="77">
        <f>P166/'סכום נכסי הקרן'!$C$42</f>
        <v>3.0087611833019261E-5</v>
      </c>
    </row>
    <row r="167" spans="2:18">
      <c r="B167" s="75" t="s">
        <v>2558</v>
      </c>
      <c r="C167" s="82" t="s">
        <v>2305</v>
      </c>
      <c r="D167" s="69" t="s">
        <v>2405</v>
      </c>
      <c r="E167" s="69"/>
      <c r="F167" s="69" t="s">
        <v>402</v>
      </c>
      <c r="G167" s="95">
        <v>43194</v>
      </c>
      <c r="H167" s="69" t="s">
        <v>126</v>
      </c>
      <c r="I167" s="76">
        <v>7.6499999994185242</v>
      </c>
      <c r="J167" s="82" t="s">
        <v>474</v>
      </c>
      <c r="K167" s="82" t="s">
        <v>128</v>
      </c>
      <c r="L167" s="83">
        <v>3.7900000000000003E-2</v>
      </c>
      <c r="M167" s="83">
        <v>3.749999999676959E-2</v>
      </c>
      <c r="N167" s="76">
        <v>1399.322717</v>
      </c>
      <c r="O167" s="78">
        <v>110.61</v>
      </c>
      <c r="P167" s="76">
        <v>1.5477908460000003</v>
      </c>
      <c r="Q167" s="77">
        <f t="shared" si="2"/>
        <v>1.2894935151637737E-3</v>
      </c>
      <c r="R167" s="77">
        <f>P167/'סכום נכסי הקרן'!$C$42</f>
        <v>2.0335364428564858E-5</v>
      </c>
    </row>
    <row r="168" spans="2:18">
      <c r="B168" s="75" t="s">
        <v>2558</v>
      </c>
      <c r="C168" s="82" t="s">
        <v>2305</v>
      </c>
      <c r="D168" s="69" t="s">
        <v>2406</v>
      </c>
      <c r="E168" s="69"/>
      <c r="F168" s="69" t="s">
        <v>402</v>
      </c>
      <c r="G168" s="95">
        <v>43285</v>
      </c>
      <c r="H168" s="69" t="s">
        <v>126</v>
      </c>
      <c r="I168" s="76">
        <v>7.6100000001446864</v>
      </c>
      <c r="J168" s="82" t="s">
        <v>474</v>
      </c>
      <c r="K168" s="82" t="s">
        <v>128</v>
      </c>
      <c r="L168" s="83">
        <v>4.0099999999999997E-2</v>
      </c>
      <c r="M168" s="83">
        <v>3.7500000002411445E-2</v>
      </c>
      <c r="N168" s="76">
        <v>1866.7913290000004</v>
      </c>
      <c r="O168" s="78">
        <v>111.07</v>
      </c>
      <c r="P168" s="76">
        <v>2.0734451700000003</v>
      </c>
      <c r="Q168" s="77">
        <f t="shared" si="2"/>
        <v>1.7274259682258442E-3</v>
      </c>
      <c r="R168" s="77">
        <f>P168/'סכום נכסי הקרן'!$C$42</f>
        <v>2.7241576769602895E-5</v>
      </c>
    </row>
    <row r="169" spans="2:18">
      <c r="B169" s="75" t="s">
        <v>2558</v>
      </c>
      <c r="C169" s="82" t="s">
        <v>2305</v>
      </c>
      <c r="D169" s="69" t="s">
        <v>2407</v>
      </c>
      <c r="E169" s="69"/>
      <c r="F169" s="69" t="s">
        <v>402</v>
      </c>
      <c r="G169" s="95">
        <v>43377</v>
      </c>
      <c r="H169" s="69" t="s">
        <v>126</v>
      </c>
      <c r="I169" s="76">
        <v>7.5700000007714818</v>
      </c>
      <c r="J169" s="82" t="s">
        <v>474</v>
      </c>
      <c r="K169" s="82" t="s">
        <v>128</v>
      </c>
      <c r="L169" s="83">
        <v>3.9699999999999999E-2</v>
      </c>
      <c r="M169" s="83">
        <v>3.9400000004619053E-2</v>
      </c>
      <c r="N169" s="76">
        <v>3732.3191520000005</v>
      </c>
      <c r="O169" s="78">
        <v>109.05</v>
      </c>
      <c r="P169" s="76">
        <v>4.0700938980000005</v>
      </c>
      <c r="Q169" s="77">
        <f t="shared" si="2"/>
        <v>3.390871383651177E-3</v>
      </c>
      <c r="R169" s="77">
        <f>P169/'סכום נכסי הקרן'!$C$42</f>
        <v>5.3474177656628988E-5</v>
      </c>
    </row>
    <row r="170" spans="2:18">
      <c r="B170" s="75" t="s">
        <v>2558</v>
      </c>
      <c r="C170" s="82" t="s">
        <v>2305</v>
      </c>
      <c r="D170" s="69" t="s">
        <v>2408</v>
      </c>
      <c r="E170" s="69"/>
      <c r="F170" s="69" t="s">
        <v>402</v>
      </c>
      <c r="G170" s="95">
        <v>43469</v>
      </c>
      <c r="H170" s="69" t="s">
        <v>126</v>
      </c>
      <c r="I170" s="76">
        <v>7.6600000001585462</v>
      </c>
      <c r="J170" s="82" t="s">
        <v>474</v>
      </c>
      <c r="K170" s="82" t="s">
        <v>128</v>
      </c>
      <c r="L170" s="83">
        <v>4.1700000000000001E-2</v>
      </c>
      <c r="M170" s="83">
        <v>3.4300000001783626E-2</v>
      </c>
      <c r="N170" s="76">
        <v>2636.5339790000003</v>
      </c>
      <c r="O170" s="78">
        <v>114.83</v>
      </c>
      <c r="P170" s="76">
        <v>3.0275318220000003</v>
      </c>
      <c r="Q170" s="77">
        <f t="shared" si="2"/>
        <v>2.5222934103209991E-3</v>
      </c>
      <c r="R170" s="77">
        <f>P170/'סכום נכסי הקרן'!$C$42</f>
        <v>3.9776668196839141E-5</v>
      </c>
    </row>
    <row r="171" spans="2:18">
      <c r="B171" s="75" t="s">
        <v>2558</v>
      </c>
      <c r="C171" s="82" t="s">
        <v>2305</v>
      </c>
      <c r="D171" s="69" t="s">
        <v>2409</v>
      </c>
      <c r="E171" s="69"/>
      <c r="F171" s="69" t="s">
        <v>402</v>
      </c>
      <c r="G171" s="95">
        <v>43559</v>
      </c>
      <c r="H171" s="69" t="s">
        <v>126</v>
      </c>
      <c r="I171" s="76">
        <v>7.669999999605059</v>
      </c>
      <c r="J171" s="82" t="s">
        <v>474</v>
      </c>
      <c r="K171" s="82" t="s">
        <v>128</v>
      </c>
      <c r="L171" s="83">
        <v>3.7200000000000004E-2</v>
      </c>
      <c r="M171" s="83">
        <v>3.6799999997367057E-2</v>
      </c>
      <c r="N171" s="76">
        <v>6260.4864500000012</v>
      </c>
      <c r="O171" s="78">
        <v>109.2</v>
      </c>
      <c r="P171" s="76">
        <v>6.8364515100000007</v>
      </c>
      <c r="Q171" s="77">
        <f t="shared" si="2"/>
        <v>5.6955756726814162E-3</v>
      </c>
      <c r="R171" s="77">
        <f>P171/'סכום נכסי הקרן'!$C$42</f>
        <v>8.981945668779495E-5</v>
      </c>
    </row>
    <row r="172" spans="2:18">
      <c r="B172" s="75" t="s">
        <v>2558</v>
      </c>
      <c r="C172" s="82" t="s">
        <v>2305</v>
      </c>
      <c r="D172" s="69" t="s">
        <v>2410</v>
      </c>
      <c r="E172" s="69"/>
      <c r="F172" s="69" t="s">
        <v>402</v>
      </c>
      <c r="G172" s="95">
        <v>43742</v>
      </c>
      <c r="H172" s="69" t="s">
        <v>126</v>
      </c>
      <c r="I172" s="76">
        <v>7.5699999997483713</v>
      </c>
      <c r="J172" s="82" t="s">
        <v>474</v>
      </c>
      <c r="K172" s="82" t="s">
        <v>128</v>
      </c>
      <c r="L172" s="83">
        <v>3.1E-2</v>
      </c>
      <c r="M172" s="83">
        <v>4.5899999998592594E-2</v>
      </c>
      <c r="N172" s="76">
        <v>7288.5376610000012</v>
      </c>
      <c r="O172" s="78">
        <v>96.51</v>
      </c>
      <c r="P172" s="76">
        <v>7.0341677610000009</v>
      </c>
      <c r="Q172" s="77">
        <f t="shared" si="2"/>
        <v>5.8602967809408928E-3</v>
      </c>
      <c r="R172" s="77">
        <f>P172/'סכום נכסי הקרן'!$C$42</f>
        <v>9.2417115168542027E-5</v>
      </c>
    </row>
    <row r="173" spans="2:18">
      <c r="B173" s="75" t="s">
        <v>2558</v>
      </c>
      <c r="C173" s="82" t="s">
        <v>2305</v>
      </c>
      <c r="D173" s="69" t="s">
        <v>2411</v>
      </c>
      <c r="E173" s="69"/>
      <c r="F173" s="69" t="s">
        <v>402</v>
      </c>
      <c r="G173" s="95">
        <v>42935</v>
      </c>
      <c r="H173" s="69" t="s">
        <v>126</v>
      </c>
      <c r="I173" s="76">
        <v>7.6200000001536861</v>
      </c>
      <c r="J173" s="82" t="s">
        <v>474</v>
      </c>
      <c r="K173" s="82" t="s">
        <v>128</v>
      </c>
      <c r="L173" s="83">
        <v>4.0800000000000003E-2</v>
      </c>
      <c r="M173" s="83">
        <v>3.6600000001536862E-2</v>
      </c>
      <c r="N173" s="76">
        <v>5717.2076750000006</v>
      </c>
      <c r="O173" s="78">
        <v>113.81</v>
      </c>
      <c r="P173" s="76">
        <v>6.5067539500000011</v>
      </c>
      <c r="Q173" s="77">
        <f t="shared" si="2"/>
        <v>5.4208984663366268E-3</v>
      </c>
      <c r="R173" s="77">
        <f>P173/'סכום נכסי הקרן'!$C$42</f>
        <v>8.5487786132218719E-5</v>
      </c>
    </row>
    <row r="174" spans="2:18">
      <c r="B174" s="75" t="s">
        <v>2539</v>
      </c>
      <c r="C174" s="82" t="s">
        <v>2305</v>
      </c>
      <c r="D174" s="69" t="s">
        <v>2412</v>
      </c>
      <c r="E174" s="69"/>
      <c r="F174" s="69" t="s">
        <v>2384</v>
      </c>
      <c r="G174" s="95">
        <v>40742</v>
      </c>
      <c r="H174" s="69" t="s">
        <v>2295</v>
      </c>
      <c r="I174" s="76">
        <v>5.1099999999818726</v>
      </c>
      <c r="J174" s="82" t="s">
        <v>259</v>
      </c>
      <c r="K174" s="82" t="s">
        <v>128</v>
      </c>
      <c r="L174" s="83">
        <v>0.06</v>
      </c>
      <c r="M174" s="83">
        <v>2.1599999999919434E-2</v>
      </c>
      <c r="N174" s="76">
        <v>21138.927688000003</v>
      </c>
      <c r="O174" s="78">
        <v>140.91999999999999</v>
      </c>
      <c r="P174" s="76">
        <v>29.788975914000002</v>
      </c>
      <c r="Q174" s="77">
        <f t="shared" si="2"/>
        <v>2.4817753227927314E-2</v>
      </c>
      <c r="R174" s="77">
        <f>P174/'סכום נכסי הקרן'!$C$42</f>
        <v>3.913769633219105E-4</v>
      </c>
    </row>
    <row r="175" spans="2:18">
      <c r="B175" s="75" t="s">
        <v>2539</v>
      </c>
      <c r="C175" s="82" t="s">
        <v>2305</v>
      </c>
      <c r="D175" s="69" t="s">
        <v>2413</v>
      </c>
      <c r="E175" s="69"/>
      <c r="F175" s="69" t="s">
        <v>2384</v>
      </c>
      <c r="G175" s="95">
        <v>42201</v>
      </c>
      <c r="H175" s="69" t="s">
        <v>2295</v>
      </c>
      <c r="I175" s="76">
        <v>4.7100000000000009</v>
      </c>
      <c r="J175" s="82" t="s">
        <v>259</v>
      </c>
      <c r="K175" s="82" t="s">
        <v>128</v>
      </c>
      <c r="L175" s="83">
        <v>4.2030000000000005E-2</v>
      </c>
      <c r="M175" s="83">
        <v>3.3000000000000002E-2</v>
      </c>
      <c r="N175" s="76">
        <v>1478.6316540000003</v>
      </c>
      <c r="O175" s="78">
        <v>117.48</v>
      </c>
      <c r="P175" s="76">
        <v>1.7370964000000002</v>
      </c>
      <c r="Q175" s="77">
        <f t="shared" si="2"/>
        <v>1.4472075143764848E-3</v>
      </c>
      <c r="R175" s="77">
        <f>P175/'סכום נכסי הקרן'!$C$42</f>
        <v>2.282252051873685E-5</v>
      </c>
    </row>
    <row r="176" spans="2:18">
      <c r="B176" s="75" t="s">
        <v>2559</v>
      </c>
      <c r="C176" s="82" t="s">
        <v>2305</v>
      </c>
      <c r="D176" s="69" t="s">
        <v>2414</v>
      </c>
      <c r="E176" s="69"/>
      <c r="F176" s="69" t="s">
        <v>2384</v>
      </c>
      <c r="G176" s="95">
        <v>42521</v>
      </c>
      <c r="H176" s="69" t="s">
        <v>2295</v>
      </c>
      <c r="I176" s="76">
        <v>1.3600000007182005</v>
      </c>
      <c r="J176" s="82" t="s">
        <v>124</v>
      </c>
      <c r="K176" s="82" t="s">
        <v>128</v>
      </c>
      <c r="L176" s="83">
        <v>2.3E-2</v>
      </c>
      <c r="M176" s="83">
        <v>3.9000000017955005E-2</v>
      </c>
      <c r="N176" s="76">
        <v>1155.4926940000003</v>
      </c>
      <c r="O176" s="78">
        <v>110.86</v>
      </c>
      <c r="P176" s="76">
        <v>1.2809792030000002</v>
      </c>
      <c r="Q176" s="77">
        <f t="shared" si="2"/>
        <v>1.06720774295635E-3</v>
      </c>
      <c r="R176" s="77">
        <f>P176/'סכום נכסי הקרן'!$C$42</f>
        <v>1.6829908889652113E-5</v>
      </c>
    </row>
    <row r="177" spans="2:18">
      <c r="B177" s="75" t="s">
        <v>2560</v>
      </c>
      <c r="C177" s="82" t="s">
        <v>2305</v>
      </c>
      <c r="D177" s="69" t="s">
        <v>2415</v>
      </c>
      <c r="E177" s="69"/>
      <c r="F177" s="69" t="s">
        <v>402</v>
      </c>
      <c r="G177" s="95">
        <v>44592</v>
      </c>
      <c r="H177" s="69" t="s">
        <v>126</v>
      </c>
      <c r="I177" s="76">
        <v>11.33000000052877</v>
      </c>
      <c r="J177" s="82" t="s">
        <v>474</v>
      </c>
      <c r="K177" s="82" t="s">
        <v>128</v>
      </c>
      <c r="L177" s="83">
        <v>2.7473999999999998E-2</v>
      </c>
      <c r="M177" s="83">
        <v>4.2600000003720988E-2</v>
      </c>
      <c r="N177" s="76">
        <v>2381.3344809999999</v>
      </c>
      <c r="O177" s="78">
        <v>85.77</v>
      </c>
      <c r="P177" s="76">
        <v>2.0424706240000003</v>
      </c>
      <c r="Q177" s="77">
        <f t="shared" si="2"/>
        <v>1.7016204943755731E-3</v>
      </c>
      <c r="R177" s="77">
        <f>P177/'סכום נכסי הקרן'!$C$42</f>
        <v>2.6834623412469949E-5</v>
      </c>
    </row>
    <row r="178" spans="2:18">
      <c r="B178" s="75" t="s">
        <v>2560</v>
      </c>
      <c r="C178" s="82" t="s">
        <v>2305</v>
      </c>
      <c r="D178" s="69" t="s">
        <v>2416</v>
      </c>
      <c r="E178" s="69"/>
      <c r="F178" s="69" t="s">
        <v>402</v>
      </c>
      <c r="G178" s="95">
        <v>44837</v>
      </c>
      <c r="H178" s="69" t="s">
        <v>126</v>
      </c>
      <c r="I178" s="76">
        <v>11.159999999286937</v>
      </c>
      <c r="J178" s="82" t="s">
        <v>474</v>
      </c>
      <c r="K178" s="82" t="s">
        <v>128</v>
      </c>
      <c r="L178" s="83">
        <v>3.9636999999999999E-2</v>
      </c>
      <c r="M178" s="83">
        <v>3.9099999997687353E-2</v>
      </c>
      <c r="N178" s="76">
        <v>2091.4344290000004</v>
      </c>
      <c r="O178" s="78">
        <v>99.24</v>
      </c>
      <c r="P178" s="76">
        <v>2.0755395279999997</v>
      </c>
      <c r="Q178" s="77">
        <f t="shared" si="2"/>
        <v>1.7291708170640513E-3</v>
      </c>
      <c r="R178" s="77">
        <f>P178/'סכום נכסי הקרן'!$C$42</f>
        <v>2.7269093105730566E-5</v>
      </c>
    </row>
    <row r="179" spans="2:18">
      <c r="B179" s="75" t="s">
        <v>2560</v>
      </c>
      <c r="C179" s="82" t="s">
        <v>2305</v>
      </c>
      <c r="D179" s="69" t="s">
        <v>2417</v>
      </c>
      <c r="E179" s="69"/>
      <c r="F179" s="69" t="s">
        <v>402</v>
      </c>
      <c r="G179" s="95">
        <v>45076</v>
      </c>
      <c r="H179" s="69" t="s">
        <v>126</v>
      </c>
      <c r="I179" s="76">
        <v>10.980000001623599</v>
      </c>
      <c r="J179" s="82" t="s">
        <v>474</v>
      </c>
      <c r="K179" s="82" t="s">
        <v>128</v>
      </c>
      <c r="L179" s="83">
        <v>4.4936999999999998E-2</v>
      </c>
      <c r="M179" s="83">
        <v>4.1500000006305236E-2</v>
      </c>
      <c r="N179" s="76">
        <v>2544.1885410000004</v>
      </c>
      <c r="O179" s="78">
        <v>99.74</v>
      </c>
      <c r="P179" s="76">
        <v>2.5375736560000006</v>
      </c>
      <c r="Q179" s="77">
        <f t="shared" si="2"/>
        <v>2.1141000944144548E-3</v>
      </c>
      <c r="R179" s="77">
        <f>P179/'סכום נכסי הקרן'!$C$42</f>
        <v>3.333944324095433E-5</v>
      </c>
    </row>
    <row r="180" spans="2:18">
      <c r="B180" s="75" t="s">
        <v>2561</v>
      </c>
      <c r="C180" s="82" t="s">
        <v>2296</v>
      </c>
      <c r="D180" s="69" t="s">
        <v>2418</v>
      </c>
      <c r="E180" s="69"/>
      <c r="F180" s="69" t="s">
        <v>402</v>
      </c>
      <c r="G180" s="95">
        <v>42432</v>
      </c>
      <c r="H180" s="69" t="s">
        <v>126</v>
      </c>
      <c r="I180" s="76">
        <v>4.2400000000135876</v>
      </c>
      <c r="J180" s="82" t="s">
        <v>474</v>
      </c>
      <c r="K180" s="82" t="s">
        <v>128</v>
      </c>
      <c r="L180" s="83">
        <v>2.5399999999999999E-2</v>
      </c>
      <c r="M180" s="83">
        <v>2.3799999999365901E-2</v>
      </c>
      <c r="N180" s="76">
        <v>7663.535393000001</v>
      </c>
      <c r="O180" s="78">
        <v>115.24</v>
      </c>
      <c r="P180" s="76">
        <v>8.8314577120000006</v>
      </c>
      <c r="Q180" s="77">
        <f t="shared" si="2"/>
        <v>7.3576526689621592E-3</v>
      </c>
      <c r="R180" s="77">
        <f>P180/'סכום נכסי הקרן'!$C$42</f>
        <v>1.1603047755005237E-4</v>
      </c>
    </row>
    <row r="181" spans="2:18">
      <c r="B181" s="75" t="s">
        <v>2562</v>
      </c>
      <c r="C181" s="82" t="s">
        <v>2305</v>
      </c>
      <c r="D181" s="69" t="s">
        <v>2419</v>
      </c>
      <c r="E181" s="69"/>
      <c r="F181" s="69" t="s">
        <v>402</v>
      </c>
      <c r="G181" s="95">
        <v>42242</v>
      </c>
      <c r="H181" s="69" t="s">
        <v>126</v>
      </c>
      <c r="I181" s="76">
        <v>2.8999999998967336</v>
      </c>
      <c r="J181" s="82" t="s">
        <v>399</v>
      </c>
      <c r="K181" s="82" t="s">
        <v>128</v>
      </c>
      <c r="L181" s="83">
        <v>2.3599999999999999E-2</v>
      </c>
      <c r="M181" s="83">
        <v>3.2399999999232876E-2</v>
      </c>
      <c r="N181" s="76">
        <v>12410.509398000002</v>
      </c>
      <c r="O181" s="78">
        <v>109.24</v>
      </c>
      <c r="P181" s="76">
        <v>13.557240846000003</v>
      </c>
      <c r="Q181" s="77">
        <f t="shared" si="2"/>
        <v>1.1294791024000174E-2</v>
      </c>
      <c r="R181" s="77">
        <f>P181/'סכום נכסי הקרן'!$C$42</f>
        <v>1.7811930724471732E-4</v>
      </c>
    </row>
    <row r="182" spans="2:18">
      <c r="B182" s="75" t="s">
        <v>2563</v>
      </c>
      <c r="C182" s="82" t="s">
        <v>2296</v>
      </c>
      <c r="D182" s="69">
        <v>7134</v>
      </c>
      <c r="E182" s="69"/>
      <c r="F182" s="69" t="s">
        <v>402</v>
      </c>
      <c r="G182" s="95">
        <v>43705</v>
      </c>
      <c r="H182" s="69" t="s">
        <v>126</v>
      </c>
      <c r="I182" s="76">
        <v>5.1200000028110271</v>
      </c>
      <c r="J182" s="82" t="s">
        <v>474</v>
      </c>
      <c r="K182" s="82" t="s">
        <v>128</v>
      </c>
      <c r="L182" s="83">
        <v>0.04</v>
      </c>
      <c r="M182" s="83">
        <v>3.670000002518211E-2</v>
      </c>
      <c r="N182" s="76">
        <v>750.18082500000014</v>
      </c>
      <c r="O182" s="78">
        <v>113.81</v>
      </c>
      <c r="P182" s="76">
        <v>0.85378075500000006</v>
      </c>
      <c r="Q182" s="77">
        <f t="shared" si="2"/>
        <v>7.1130072243890926E-4</v>
      </c>
      <c r="R182" s="77">
        <f>P182/'סכום נכסי הקרן'!$C$42</f>
        <v>1.1217240908155783E-5</v>
      </c>
    </row>
    <row r="183" spans="2:18">
      <c r="B183" s="75" t="s">
        <v>2563</v>
      </c>
      <c r="C183" s="82" t="s">
        <v>2296</v>
      </c>
      <c r="D183" s="69" t="s">
        <v>2420</v>
      </c>
      <c r="E183" s="69"/>
      <c r="F183" s="69" t="s">
        <v>402</v>
      </c>
      <c r="G183" s="95">
        <v>43256</v>
      </c>
      <c r="H183" s="69" t="s">
        <v>126</v>
      </c>
      <c r="I183" s="76">
        <v>5.119999999966268</v>
      </c>
      <c r="J183" s="82" t="s">
        <v>474</v>
      </c>
      <c r="K183" s="82" t="s">
        <v>128</v>
      </c>
      <c r="L183" s="83">
        <v>0.04</v>
      </c>
      <c r="M183" s="83">
        <v>3.5999999999718903E-2</v>
      </c>
      <c r="N183" s="76">
        <v>12325.406949000002</v>
      </c>
      <c r="O183" s="78">
        <v>115.45</v>
      </c>
      <c r="P183" s="76">
        <v>14.229682304000002</v>
      </c>
      <c r="Q183" s="77">
        <f t="shared" si="2"/>
        <v>1.1855014584993034E-2</v>
      </c>
      <c r="R183" s="77">
        <f>P183/'סכום נכסי הקרן'!$C$42</f>
        <v>1.8695405526034518E-4</v>
      </c>
    </row>
    <row r="184" spans="2:18">
      <c r="B184" s="75" t="s">
        <v>2564</v>
      </c>
      <c r="C184" s="82" t="s">
        <v>2305</v>
      </c>
      <c r="D184" s="69" t="s">
        <v>2421</v>
      </c>
      <c r="E184" s="69"/>
      <c r="F184" s="69" t="s">
        <v>402</v>
      </c>
      <c r="G184" s="95">
        <v>44294</v>
      </c>
      <c r="H184" s="69" t="s">
        <v>126</v>
      </c>
      <c r="I184" s="76">
        <v>7.6700000000200053</v>
      </c>
      <c r="J184" s="82" t="s">
        <v>474</v>
      </c>
      <c r="K184" s="82" t="s">
        <v>128</v>
      </c>
      <c r="L184" s="83">
        <v>0.03</v>
      </c>
      <c r="M184" s="83">
        <v>4.3000000000857422E-2</v>
      </c>
      <c r="N184" s="76">
        <v>6875.2921330000008</v>
      </c>
      <c r="O184" s="78">
        <v>101.78</v>
      </c>
      <c r="P184" s="76">
        <v>6.997672458000002</v>
      </c>
      <c r="Q184" s="77">
        <f t="shared" si="2"/>
        <v>5.8298918611327322E-3</v>
      </c>
      <c r="R184" s="77">
        <f>P184/'סכום נכסי הקרן'!$C$42</f>
        <v>9.193762836426623E-5</v>
      </c>
    </row>
    <row r="185" spans="2:18">
      <c r="B185" s="75" t="s">
        <v>2565</v>
      </c>
      <c r="C185" s="82" t="s">
        <v>2305</v>
      </c>
      <c r="D185" s="69" t="s">
        <v>2422</v>
      </c>
      <c r="E185" s="69"/>
      <c r="F185" s="69" t="s">
        <v>402</v>
      </c>
      <c r="G185" s="95">
        <v>42326</v>
      </c>
      <c r="H185" s="69" t="s">
        <v>126</v>
      </c>
      <c r="I185" s="76">
        <v>6.3099999964320332</v>
      </c>
      <c r="J185" s="82" t="s">
        <v>474</v>
      </c>
      <c r="K185" s="82" t="s">
        <v>128</v>
      </c>
      <c r="L185" s="83">
        <v>8.0500000000000002E-2</v>
      </c>
      <c r="M185" s="83">
        <v>7.4299999938704162E-2</v>
      </c>
      <c r="N185" s="76">
        <v>102.09748100000003</v>
      </c>
      <c r="O185" s="78">
        <v>107.06</v>
      </c>
      <c r="P185" s="76">
        <v>0.10930596900000002</v>
      </c>
      <c r="Q185" s="77">
        <f t="shared" si="2"/>
        <v>9.1064848043553086E-5</v>
      </c>
      <c r="R185" s="77">
        <f>P185/'סכום נכסי הקרן'!$C$42</f>
        <v>1.436096304340343E-6</v>
      </c>
    </row>
    <row r="186" spans="2:18">
      <c r="B186" s="75" t="s">
        <v>2565</v>
      </c>
      <c r="C186" s="82" t="s">
        <v>2305</v>
      </c>
      <c r="D186" s="69" t="s">
        <v>2423</v>
      </c>
      <c r="E186" s="69"/>
      <c r="F186" s="69" t="s">
        <v>402</v>
      </c>
      <c r="G186" s="95">
        <v>42606</v>
      </c>
      <c r="H186" s="69" t="s">
        <v>126</v>
      </c>
      <c r="I186" s="76">
        <v>6.3100000022400344</v>
      </c>
      <c r="J186" s="82" t="s">
        <v>474</v>
      </c>
      <c r="K186" s="82" t="s">
        <v>128</v>
      </c>
      <c r="L186" s="83">
        <v>8.0500000000000002E-2</v>
      </c>
      <c r="M186" s="83">
        <v>7.4300000012831269E-2</v>
      </c>
      <c r="N186" s="76">
        <v>429.45036200000004</v>
      </c>
      <c r="O186" s="78">
        <v>107.07</v>
      </c>
      <c r="P186" s="76">
        <v>0.4598141870000001</v>
      </c>
      <c r="Q186" s="77">
        <f t="shared" si="2"/>
        <v>3.8307980296505955E-4</v>
      </c>
      <c r="R186" s="77">
        <f>P186/'סכום נכסי הקרן'!$C$42</f>
        <v>6.0411838500234098E-6</v>
      </c>
    </row>
    <row r="187" spans="2:18">
      <c r="B187" s="75" t="s">
        <v>2565</v>
      </c>
      <c r="C187" s="82" t="s">
        <v>2305</v>
      </c>
      <c r="D187" s="69" t="s">
        <v>2424</v>
      </c>
      <c r="E187" s="69"/>
      <c r="F187" s="69" t="s">
        <v>402</v>
      </c>
      <c r="G187" s="95">
        <v>42648</v>
      </c>
      <c r="H187" s="69" t="s">
        <v>126</v>
      </c>
      <c r="I187" s="76">
        <v>6.3099999960640263</v>
      </c>
      <c r="J187" s="82" t="s">
        <v>474</v>
      </c>
      <c r="K187" s="82" t="s">
        <v>128</v>
      </c>
      <c r="L187" s="83">
        <v>8.0500000000000002E-2</v>
      </c>
      <c r="M187" s="83">
        <v>7.4299999953052837E-2</v>
      </c>
      <c r="N187" s="76">
        <v>393.93727400000006</v>
      </c>
      <c r="O187" s="78">
        <v>107.06</v>
      </c>
      <c r="P187" s="76">
        <v>0.42175078600000004</v>
      </c>
      <c r="Q187" s="77">
        <f t="shared" si="2"/>
        <v>3.5136847137176081E-4</v>
      </c>
      <c r="R187" s="77">
        <f>P187/'סכום נכסי הקרן'!$C$42</f>
        <v>5.5410948795233206E-6</v>
      </c>
    </row>
    <row r="188" spans="2:18">
      <c r="B188" s="75" t="s">
        <v>2565</v>
      </c>
      <c r="C188" s="82" t="s">
        <v>2305</v>
      </c>
      <c r="D188" s="69" t="s">
        <v>2425</v>
      </c>
      <c r="E188" s="69"/>
      <c r="F188" s="69" t="s">
        <v>402</v>
      </c>
      <c r="G188" s="95">
        <v>42718</v>
      </c>
      <c r="H188" s="69" t="s">
        <v>126</v>
      </c>
      <c r="I188" s="76">
        <v>6.3099999905995467</v>
      </c>
      <c r="J188" s="82" t="s">
        <v>474</v>
      </c>
      <c r="K188" s="82" t="s">
        <v>128</v>
      </c>
      <c r="L188" s="83">
        <v>8.0500000000000002E-2</v>
      </c>
      <c r="M188" s="83">
        <v>7.4299999904638009E-2</v>
      </c>
      <c r="N188" s="76">
        <v>275.23406600000004</v>
      </c>
      <c r="O188" s="78">
        <v>107.06</v>
      </c>
      <c r="P188" s="76">
        <v>0.29466666700000005</v>
      </c>
      <c r="Q188" s="77">
        <f t="shared" si="2"/>
        <v>2.4549231390881554E-4</v>
      </c>
      <c r="R188" s="77">
        <f>P188/'סכום נכסי הקרן'!$C$42</f>
        <v>3.8714236318694223E-6</v>
      </c>
    </row>
    <row r="189" spans="2:18">
      <c r="B189" s="75" t="s">
        <v>2565</v>
      </c>
      <c r="C189" s="82" t="s">
        <v>2305</v>
      </c>
      <c r="D189" s="69" t="s">
        <v>2426</v>
      </c>
      <c r="E189" s="69"/>
      <c r="F189" s="69" t="s">
        <v>402</v>
      </c>
      <c r="G189" s="95">
        <v>42900</v>
      </c>
      <c r="H189" s="69" t="s">
        <v>126</v>
      </c>
      <c r="I189" s="76">
        <v>6.3100000053001946</v>
      </c>
      <c r="J189" s="82" t="s">
        <v>474</v>
      </c>
      <c r="K189" s="82" t="s">
        <v>128</v>
      </c>
      <c r="L189" s="83">
        <v>8.0500000000000002E-2</v>
      </c>
      <c r="M189" s="83">
        <v>7.4300000058731885E-2</v>
      </c>
      <c r="N189" s="76">
        <v>326.02520700000008</v>
      </c>
      <c r="O189" s="78">
        <v>107.06</v>
      </c>
      <c r="P189" s="76">
        <v>0.34904386500000001</v>
      </c>
      <c r="Q189" s="77">
        <f t="shared" si="2"/>
        <v>2.9079497503708561E-4</v>
      </c>
      <c r="R189" s="77">
        <f>P189/'סכום נכסי הקרן'!$C$42</f>
        <v>4.5858484139980458E-6</v>
      </c>
    </row>
    <row r="190" spans="2:18">
      <c r="B190" s="75" t="s">
        <v>2565</v>
      </c>
      <c r="C190" s="82" t="s">
        <v>2305</v>
      </c>
      <c r="D190" s="69" t="s">
        <v>2427</v>
      </c>
      <c r="E190" s="69"/>
      <c r="F190" s="69" t="s">
        <v>402</v>
      </c>
      <c r="G190" s="95">
        <v>43075</v>
      </c>
      <c r="H190" s="69" t="s">
        <v>126</v>
      </c>
      <c r="I190" s="76">
        <v>6.3099999972758791</v>
      </c>
      <c r="J190" s="82" t="s">
        <v>474</v>
      </c>
      <c r="K190" s="82" t="s">
        <v>128</v>
      </c>
      <c r="L190" s="83">
        <v>8.0500000000000002E-2</v>
      </c>
      <c r="M190" s="83">
        <v>7.429999994136216E-2</v>
      </c>
      <c r="N190" s="76">
        <v>202.30048800000003</v>
      </c>
      <c r="O190" s="78">
        <v>107.06</v>
      </c>
      <c r="P190" s="76">
        <v>0.21658368900000002</v>
      </c>
      <c r="Q190" s="77">
        <f t="shared" si="2"/>
        <v>1.8043992389379175E-4</v>
      </c>
      <c r="R190" s="77">
        <f>P190/'סכום נכסי הקרן'!$C$42</f>
        <v>2.8455448334509362E-6</v>
      </c>
    </row>
    <row r="191" spans="2:18">
      <c r="B191" s="75" t="s">
        <v>2565</v>
      </c>
      <c r="C191" s="82" t="s">
        <v>2305</v>
      </c>
      <c r="D191" s="69" t="s">
        <v>2428</v>
      </c>
      <c r="E191" s="69"/>
      <c r="F191" s="69" t="s">
        <v>402</v>
      </c>
      <c r="G191" s="95">
        <v>43292</v>
      </c>
      <c r="H191" s="69" t="s">
        <v>126</v>
      </c>
      <c r="I191" s="76">
        <v>6.3100000039114468</v>
      </c>
      <c r="J191" s="82" t="s">
        <v>474</v>
      </c>
      <c r="K191" s="82" t="s">
        <v>128</v>
      </c>
      <c r="L191" s="83">
        <v>8.0500000000000002E-2</v>
      </c>
      <c r="M191" s="83">
        <v>7.4300000041146397E-2</v>
      </c>
      <c r="N191" s="76">
        <v>551.62744300000008</v>
      </c>
      <c r="O191" s="78">
        <v>107.06</v>
      </c>
      <c r="P191" s="76">
        <v>0.59057449899999992</v>
      </c>
      <c r="Q191" s="77">
        <f t="shared" si="2"/>
        <v>4.9201866560308783E-4</v>
      </c>
      <c r="R191" s="77">
        <f>P191/'סכום נכסי הקרן'!$C$42</f>
        <v>7.7591540810689789E-6</v>
      </c>
    </row>
    <row r="192" spans="2:18">
      <c r="B192" s="75" t="s">
        <v>2566</v>
      </c>
      <c r="C192" s="82" t="s">
        <v>2305</v>
      </c>
      <c r="D192" s="69" t="s">
        <v>2429</v>
      </c>
      <c r="E192" s="69"/>
      <c r="F192" s="69" t="s">
        <v>391</v>
      </c>
      <c r="G192" s="95">
        <v>44376</v>
      </c>
      <c r="H192" s="69" t="s">
        <v>256</v>
      </c>
      <c r="I192" s="76">
        <v>4.4799999999031535</v>
      </c>
      <c r="J192" s="82" t="s">
        <v>124</v>
      </c>
      <c r="K192" s="82" t="s">
        <v>128</v>
      </c>
      <c r="L192" s="83">
        <v>7.400000000000001E-2</v>
      </c>
      <c r="M192" s="83">
        <v>7.8299999998533057E-2</v>
      </c>
      <c r="N192" s="76">
        <v>7087.9862300000013</v>
      </c>
      <c r="O192" s="78">
        <v>99.06</v>
      </c>
      <c r="P192" s="76">
        <v>7.0213594410000004</v>
      </c>
      <c r="Q192" s="77">
        <f t="shared" si="2"/>
        <v>5.8496259298870664E-3</v>
      </c>
      <c r="R192" s="77">
        <f>P192/'סכום נכסי הקרן'!$C$42</f>
        <v>9.2248835419640043E-5</v>
      </c>
    </row>
    <row r="193" spans="2:18">
      <c r="B193" s="75" t="s">
        <v>2566</v>
      </c>
      <c r="C193" s="82" t="s">
        <v>2305</v>
      </c>
      <c r="D193" s="69" t="s">
        <v>2430</v>
      </c>
      <c r="E193" s="69"/>
      <c r="F193" s="69" t="s">
        <v>391</v>
      </c>
      <c r="G193" s="95">
        <v>44431</v>
      </c>
      <c r="H193" s="69" t="s">
        <v>256</v>
      </c>
      <c r="I193" s="76">
        <v>4.4800000016164274</v>
      </c>
      <c r="J193" s="82" t="s">
        <v>124</v>
      </c>
      <c r="K193" s="82" t="s">
        <v>128</v>
      </c>
      <c r="L193" s="83">
        <v>7.400000000000001E-2</v>
      </c>
      <c r="M193" s="83">
        <v>7.8100000027792674E-2</v>
      </c>
      <c r="N193" s="76">
        <v>1223.4384770000001</v>
      </c>
      <c r="O193" s="78">
        <v>99.11</v>
      </c>
      <c r="P193" s="76">
        <v>1.2125499230000003</v>
      </c>
      <c r="Q193" s="77">
        <f t="shared" si="2"/>
        <v>1.0101980293795026E-3</v>
      </c>
      <c r="R193" s="77">
        <f>P193/'סכום נכסי הקרן'!$C$42</f>
        <v>1.5930863421086067E-5</v>
      </c>
    </row>
    <row r="194" spans="2:18">
      <c r="B194" s="75" t="s">
        <v>2566</v>
      </c>
      <c r="C194" s="82" t="s">
        <v>2305</v>
      </c>
      <c r="D194" s="69" t="s">
        <v>2431</v>
      </c>
      <c r="E194" s="69"/>
      <c r="F194" s="69" t="s">
        <v>391</v>
      </c>
      <c r="G194" s="95">
        <v>44859</v>
      </c>
      <c r="H194" s="69" t="s">
        <v>256</v>
      </c>
      <c r="I194" s="76">
        <v>4.4899999997886457</v>
      </c>
      <c r="J194" s="82" t="s">
        <v>124</v>
      </c>
      <c r="K194" s="82" t="s">
        <v>128</v>
      </c>
      <c r="L194" s="83">
        <v>7.400000000000001E-2</v>
      </c>
      <c r="M194" s="83">
        <v>7.2099999996829672E-2</v>
      </c>
      <c r="N194" s="76">
        <v>3723.6822150000003</v>
      </c>
      <c r="O194" s="78">
        <v>101.65</v>
      </c>
      <c r="P194" s="76">
        <v>3.7851231200000011</v>
      </c>
      <c r="Q194" s="77">
        <f t="shared" si="2"/>
        <v>3.153456896292092E-3</v>
      </c>
      <c r="R194" s="77">
        <f>P194/'סכום נכסי הקרן'!$C$42</f>
        <v>4.9730141673280346E-5</v>
      </c>
    </row>
    <row r="195" spans="2:18">
      <c r="B195" s="75" t="s">
        <v>2567</v>
      </c>
      <c r="C195" s="82" t="s">
        <v>2305</v>
      </c>
      <c r="D195" s="69" t="s">
        <v>2432</v>
      </c>
      <c r="E195" s="69"/>
      <c r="F195" s="69" t="s">
        <v>391</v>
      </c>
      <c r="G195" s="95">
        <v>42516</v>
      </c>
      <c r="H195" s="69" t="s">
        <v>256</v>
      </c>
      <c r="I195" s="76">
        <v>3.4500000000000006</v>
      </c>
      <c r="J195" s="82" t="s">
        <v>266</v>
      </c>
      <c r="K195" s="82" t="s">
        <v>128</v>
      </c>
      <c r="L195" s="83">
        <v>2.3269999999999999E-2</v>
      </c>
      <c r="M195" s="83">
        <v>3.4700000000810839E-2</v>
      </c>
      <c r="N195" s="76">
        <v>9062.4740680000014</v>
      </c>
      <c r="O195" s="78">
        <v>108.87</v>
      </c>
      <c r="P195" s="76">
        <v>9.8663156599999997</v>
      </c>
      <c r="Q195" s="77">
        <f t="shared" si="2"/>
        <v>8.2198121891003777E-3</v>
      </c>
      <c r="R195" s="77">
        <f>P195/'סכום נכסי הקרן'!$C$42</f>
        <v>1.2962676774569602E-4</v>
      </c>
    </row>
    <row r="196" spans="2:18">
      <c r="B196" s="75" t="s">
        <v>2568</v>
      </c>
      <c r="C196" s="82" t="s">
        <v>2296</v>
      </c>
      <c r="D196" s="69" t="s">
        <v>2433</v>
      </c>
      <c r="E196" s="69"/>
      <c r="F196" s="69" t="s">
        <v>2384</v>
      </c>
      <c r="G196" s="95">
        <v>42978</v>
      </c>
      <c r="H196" s="69" t="s">
        <v>2295</v>
      </c>
      <c r="I196" s="76">
        <v>0.81000000360870739</v>
      </c>
      <c r="J196" s="82" t="s">
        <v>124</v>
      </c>
      <c r="K196" s="82" t="s">
        <v>128</v>
      </c>
      <c r="L196" s="83">
        <v>2.76E-2</v>
      </c>
      <c r="M196" s="83">
        <v>6.2900000142064302E-2</v>
      </c>
      <c r="N196" s="76">
        <v>224.45908200000002</v>
      </c>
      <c r="O196" s="78">
        <v>97.53</v>
      </c>
      <c r="P196" s="76">
        <v>0.21891494100000003</v>
      </c>
      <c r="Q196" s="77">
        <f t="shared" si="2"/>
        <v>1.823821335560219E-4</v>
      </c>
      <c r="R196" s="77">
        <f>P196/'סכום נכסי הקרן'!$C$42</f>
        <v>2.8761735576854383E-6</v>
      </c>
    </row>
    <row r="197" spans="2:18">
      <c r="B197" s="75" t="s">
        <v>2569</v>
      </c>
      <c r="C197" s="82" t="s">
        <v>2305</v>
      </c>
      <c r="D197" s="69" t="s">
        <v>2434</v>
      </c>
      <c r="E197" s="69"/>
      <c r="F197" s="69" t="s">
        <v>402</v>
      </c>
      <c r="G197" s="95">
        <v>42794</v>
      </c>
      <c r="H197" s="69" t="s">
        <v>126</v>
      </c>
      <c r="I197" s="76">
        <v>5.0000000000436344</v>
      </c>
      <c r="J197" s="82" t="s">
        <v>474</v>
      </c>
      <c r="K197" s="82" t="s">
        <v>128</v>
      </c>
      <c r="L197" s="83">
        <v>2.8999999999999998E-2</v>
      </c>
      <c r="M197" s="83">
        <v>2.8500000000436346E-2</v>
      </c>
      <c r="N197" s="76">
        <v>19959.731515000003</v>
      </c>
      <c r="O197" s="78">
        <v>114.82</v>
      </c>
      <c r="P197" s="76">
        <v>22.917764140000003</v>
      </c>
      <c r="Q197" s="77">
        <f t="shared" si="2"/>
        <v>1.9093218128893676E-2</v>
      </c>
      <c r="R197" s="77">
        <f>P197/'סכום נכסי הקרן'!$C$42</f>
        <v>3.0110081531958827E-4</v>
      </c>
    </row>
    <row r="198" spans="2:18">
      <c r="B198" s="75" t="s">
        <v>2570</v>
      </c>
      <c r="C198" s="82" t="s">
        <v>2305</v>
      </c>
      <c r="D198" s="69" t="s">
        <v>2435</v>
      </c>
      <c r="E198" s="69"/>
      <c r="F198" s="69" t="s">
        <v>402</v>
      </c>
      <c r="G198" s="95">
        <v>44728</v>
      </c>
      <c r="H198" s="69" t="s">
        <v>126</v>
      </c>
      <c r="I198" s="76">
        <v>9.6200000017129526</v>
      </c>
      <c r="J198" s="82" t="s">
        <v>474</v>
      </c>
      <c r="K198" s="82" t="s">
        <v>128</v>
      </c>
      <c r="L198" s="83">
        <v>2.6314999999999998E-2</v>
      </c>
      <c r="M198" s="83">
        <v>3.2000000003983613E-2</v>
      </c>
      <c r="N198" s="76">
        <v>2509.0291080000006</v>
      </c>
      <c r="O198" s="78">
        <v>100.05</v>
      </c>
      <c r="P198" s="76">
        <v>2.5102835350000006</v>
      </c>
      <c r="Q198" s="77">
        <f t="shared" si="2"/>
        <v>2.0913641839724992E-3</v>
      </c>
      <c r="R198" s="77">
        <f>P198/'סכום נכסי הקרן'!$C$42</f>
        <v>3.2980897021826067E-5</v>
      </c>
    </row>
    <row r="199" spans="2:18">
      <c r="B199" s="75" t="s">
        <v>2570</v>
      </c>
      <c r="C199" s="82" t="s">
        <v>2305</v>
      </c>
      <c r="D199" s="69" t="s">
        <v>2436</v>
      </c>
      <c r="E199" s="69"/>
      <c r="F199" s="69" t="s">
        <v>402</v>
      </c>
      <c r="G199" s="95">
        <v>44923</v>
      </c>
      <c r="H199" s="69" t="s">
        <v>126</v>
      </c>
      <c r="I199" s="76">
        <v>9.3499999998751608</v>
      </c>
      <c r="J199" s="82" t="s">
        <v>474</v>
      </c>
      <c r="K199" s="82" t="s">
        <v>128</v>
      </c>
      <c r="L199" s="83">
        <v>3.0750000000000003E-2</v>
      </c>
      <c r="M199" s="83">
        <v>3.6600000000499351E-2</v>
      </c>
      <c r="N199" s="76">
        <v>816.54829200000006</v>
      </c>
      <c r="O199" s="78">
        <v>98.1</v>
      </c>
      <c r="P199" s="76">
        <v>0.80103390600000013</v>
      </c>
      <c r="Q199" s="77">
        <f t="shared" si="2"/>
        <v>6.6735633556868051E-4</v>
      </c>
      <c r="R199" s="77">
        <f>P199/'סכום נכסי הקרן'!$C$42</f>
        <v>1.0524236165528249E-5</v>
      </c>
    </row>
    <row r="200" spans="2:18">
      <c r="B200" s="75" t="s">
        <v>2559</v>
      </c>
      <c r="C200" s="82" t="s">
        <v>2305</v>
      </c>
      <c r="D200" s="69" t="s">
        <v>2437</v>
      </c>
      <c r="E200" s="69"/>
      <c r="F200" s="69" t="s">
        <v>2384</v>
      </c>
      <c r="G200" s="95">
        <v>42474</v>
      </c>
      <c r="H200" s="69" t="s">
        <v>2295</v>
      </c>
      <c r="I200" s="76">
        <v>0.35999999861267251</v>
      </c>
      <c r="J200" s="82" t="s">
        <v>124</v>
      </c>
      <c r="K200" s="82" t="s">
        <v>128</v>
      </c>
      <c r="L200" s="83">
        <v>6.8499999999999991E-2</v>
      </c>
      <c r="M200" s="83">
        <v>6.4400000013873276E-2</v>
      </c>
      <c r="N200" s="76">
        <v>143.45915800000003</v>
      </c>
      <c r="O200" s="78">
        <v>100.49</v>
      </c>
      <c r="P200" s="76">
        <v>0.14416207000000003</v>
      </c>
      <c r="Q200" s="77">
        <f t="shared" si="2"/>
        <v>1.201041179937215E-4</v>
      </c>
      <c r="R200" s="77">
        <f>P200/'סכום נכסי הקרן'!$C$42</f>
        <v>1.8940467556081392E-6</v>
      </c>
    </row>
    <row r="201" spans="2:18">
      <c r="B201" s="75" t="s">
        <v>2559</v>
      </c>
      <c r="C201" s="82" t="s">
        <v>2305</v>
      </c>
      <c r="D201" s="69" t="s">
        <v>2438</v>
      </c>
      <c r="E201" s="69"/>
      <c r="F201" s="69" t="s">
        <v>2384</v>
      </c>
      <c r="G201" s="95">
        <v>42562</v>
      </c>
      <c r="H201" s="69" t="s">
        <v>2295</v>
      </c>
      <c r="I201" s="76">
        <v>1.3500000052516243</v>
      </c>
      <c r="J201" s="82" t="s">
        <v>124</v>
      </c>
      <c r="K201" s="82" t="s">
        <v>128</v>
      </c>
      <c r="L201" s="83">
        <v>3.3700000000000001E-2</v>
      </c>
      <c r="M201" s="83">
        <v>6.8300000164550886E-2</v>
      </c>
      <c r="N201" s="76">
        <v>89.435108000000014</v>
      </c>
      <c r="O201" s="78">
        <v>95.81</v>
      </c>
      <c r="P201" s="76">
        <v>8.5687773000000023E-2</v>
      </c>
      <c r="Q201" s="77">
        <f t="shared" si="2"/>
        <v>7.1388087026020262E-5</v>
      </c>
      <c r="R201" s="77">
        <f>P201/'סכום נכסי הקרן'!$C$42</f>
        <v>1.1257929942732976E-6</v>
      </c>
    </row>
    <row r="202" spans="2:18">
      <c r="B202" s="75" t="s">
        <v>2559</v>
      </c>
      <c r="C202" s="82" t="s">
        <v>2305</v>
      </c>
      <c r="D202" s="69" t="s">
        <v>2439</v>
      </c>
      <c r="E202" s="69"/>
      <c r="F202" s="69" t="s">
        <v>2384</v>
      </c>
      <c r="G202" s="95">
        <v>42717</v>
      </c>
      <c r="H202" s="69" t="s">
        <v>2295</v>
      </c>
      <c r="I202" s="76">
        <v>1.5299999978615877</v>
      </c>
      <c r="J202" s="82" t="s">
        <v>124</v>
      </c>
      <c r="K202" s="82" t="s">
        <v>128</v>
      </c>
      <c r="L202" s="83">
        <v>3.85E-2</v>
      </c>
      <c r="M202" s="83">
        <v>6.7600000705676011E-2</v>
      </c>
      <c r="N202" s="76">
        <v>19.474720000000005</v>
      </c>
      <c r="O202" s="78">
        <v>96.05</v>
      </c>
      <c r="P202" s="76">
        <v>1.8705468000000003E-2</v>
      </c>
      <c r="Q202" s="77">
        <f t="shared" si="2"/>
        <v>1.5583875396626738E-5</v>
      </c>
      <c r="R202" s="77">
        <f>P202/'סכום נכסי הקרן'!$C$42</f>
        <v>2.4575833974589759E-7</v>
      </c>
    </row>
    <row r="203" spans="2:18">
      <c r="B203" s="75" t="s">
        <v>2559</v>
      </c>
      <c r="C203" s="82" t="s">
        <v>2305</v>
      </c>
      <c r="D203" s="69" t="s">
        <v>2440</v>
      </c>
      <c r="E203" s="69"/>
      <c r="F203" s="69" t="s">
        <v>2384</v>
      </c>
      <c r="G203" s="95">
        <v>42710</v>
      </c>
      <c r="H203" s="69" t="s">
        <v>2295</v>
      </c>
      <c r="I203" s="76">
        <v>1.5299999923094163</v>
      </c>
      <c r="J203" s="82" t="s">
        <v>124</v>
      </c>
      <c r="K203" s="82" t="s">
        <v>128</v>
      </c>
      <c r="L203" s="83">
        <v>3.8399999999999997E-2</v>
      </c>
      <c r="M203" s="83">
        <v>6.7599999363291197E-2</v>
      </c>
      <c r="N203" s="76">
        <v>58.224025000000005</v>
      </c>
      <c r="O203" s="78">
        <v>96.03</v>
      </c>
      <c r="P203" s="76">
        <v>5.5912531000000008E-2</v>
      </c>
      <c r="Q203" s="77">
        <f t="shared" ref="Q203:Q246" si="3">IFERROR(P203/$P$10,0)</f>
        <v>4.6581775778827334E-5</v>
      </c>
      <c r="R203" s="77">
        <f>P203/'סכום נכסי הקרן'!$C$42</f>
        <v>7.3459647144626538E-7</v>
      </c>
    </row>
    <row r="204" spans="2:18">
      <c r="B204" s="75" t="s">
        <v>2559</v>
      </c>
      <c r="C204" s="82" t="s">
        <v>2305</v>
      </c>
      <c r="D204" s="69" t="s">
        <v>2441</v>
      </c>
      <c r="E204" s="69"/>
      <c r="F204" s="69" t="s">
        <v>2384</v>
      </c>
      <c r="G204" s="95">
        <v>42474</v>
      </c>
      <c r="H204" s="69" t="s">
        <v>2295</v>
      </c>
      <c r="I204" s="76">
        <v>0.35999999917472075</v>
      </c>
      <c r="J204" s="82" t="s">
        <v>124</v>
      </c>
      <c r="K204" s="82" t="s">
        <v>128</v>
      </c>
      <c r="L204" s="83">
        <v>3.1800000000000002E-2</v>
      </c>
      <c r="M204" s="83">
        <v>7.1099999819814033E-2</v>
      </c>
      <c r="N204" s="76">
        <v>147.14161700000002</v>
      </c>
      <c r="O204" s="78">
        <v>98.82</v>
      </c>
      <c r="P204" s="76">
        <v>0.14540534200000002</v>
      </c>
      <c r="Q204" s="77">
        <f t="shared" si="3"/>
        <v>1.2113991116030332E-4</v>
      </c>
      <c r="R204" s="77">
        <f>P204/'סכום נכסי הקרן'!$C$42</f>
        <v>1.9103812553689877E-6</v>
      </c>
    </row>
    <row r="205" spans="2:18">
      <c r="B205" s="75" t="s">
        <v>2571</v>
      </c>
      <c r="C205" s="82" t="s">
        <v>2296</v>
      </c>
      <c r="D205" s="69">
        <v>7355</v>
      </c>
      <c r="E205" s="69"/>
      <c r="F205" s="69" t="s">
        <v>2384</v>
      </c>
      <c r="G205" s="95">
        <v>43842</v>
      </c>
      <c r="H205" s="69" t="s">
        <v>2295</v>
      </c>
      <c r="I205" s="76">
        <v>0.15999999969854442</v>
      </c>
      <c r="J205" s="82" t="s">
        <v>124</v>
      </c>
      <c r="K205" s="82" t="s">
        <v>128</v>
      </c>
      <c r="L205" s="83">
        <v>2.0838000000000002E-2</v>
      </c>
      <c r="M205" s="83">
        <v>6.4999999886954138E-2</v>
      </c>
      <c r="N205" s="76">
        <v>132.96875000000003</v>
      </c>
      <c r="O205" s="78">
        <v>99.79</v>
      </c>
      <c r="P205" s="76">
        <v>0.13268951899999998</v>
      </c>
      <c r="Q205" s="77">
        <f t="shared" si="3"/>
        <v>1.1054612108792656E-4</v>
      </c>
      <c r="R205" s="77">
        <f>P205/'סכום נכסי הקרן'!$C$42</f>
        <v>1.7433167612337591E-6</v>
      </c>
    </row>
    <row r="206" spans="2:18">
      <c r="B206" s="75" t="s">
        <v>2572</v>
      </c>
      <c r="C206" s="82" t="s">
        <v>2305</v>
      </c>
      <c r="D206" s="69" t="s">
        <v>2442</v>
      </c>
      <c r="E206" s="69"/>
      <c r="F206" s="69" t="s">
        <v>402</v>
      </c>
      <c r="G206" s="95">
        <v>45015</v>
      </c>
      <c r="H206" s="69" t="s">
        <v>126</v>
      </c>
      <c r="I206" s="76">
        <v>5.2200000000156423</v>
      </c>
      <c r="J206" s="82" t="s">
        <v>266</v>
      </c>
      <c r="K206" s="82" t="s">
        <v>128</v>
      </c>
      <c r="L206" s="83">
        <v>4.5499999999999999E-2</v>
      </c>
      <c r="M206" s="83">
        <v>3.8700000000107551E-2</v>
      </c>
      <c r="N206" s="76">
        <v>19287.787254000003</v>
      </c>
      <c r="O206" s="78">
        <v>106.06</v>
      </c>
      <c r="P206" s="76">
        <v>20.456626694000001</v>
      </c>
      <c r="Q206" s="77">
        <f t="shared" si="3"/>
        <v>1.7042798471260077E-2</v>
      </c>
      <c r="R206" s="77">
        <f>P206/'סכום נכסי הקרן'!$C$42</f>
        <v>2.6876561511954945E-4</v>
      </c>
    </row>
    <row r="207" spans="2:18">
      <c r="B207" s="75" t="s">
        <v>2570</v>
      </c>
      <c r="C207" s="82" t="s">
        <v>2305</v>
      </c>
      <c r="D207" s="69" t="s">
        <v>2443</v>
      </c>
      <c r="E207" s="69"/>
      <c r="F207" s="69" t="s">
        <v>402</v>
      </c>
      <c r="G207" s="95">
        <v>44143</v>
      </c>
      <c r="H207" s="69" t="s">
        <v>126</v>
      </c>
      <c r="I207" s="76">
        <v>6.7900000004787868</v>
      </c>
      <c r="J207" s="82" t="s">
        <v>474</v>
      </c>
      <c r="K207" s="82" t="s">
        <v>128</v>
      </c>
      <c r="L207" s="83">
        <v>2.5243000000000002E-2</v>
      </c>
      <c r="M207" s="83">
        <v>3.2900000003136878E-2</v>
      </c>
      <c r="N207" s="76">
        <v>5714.1357680000001</v>
      </c>
      <c r="O207" s="78">
        <v>106</v>
      </c>
      <c r="P207" s="76">
        <v>6.0569836900000009</v>
      </c>
      <c r="Q207" s="77">
        <f t="shared" si="3"/>
        <v>5.0461864468913818E-3</v>
      </c>
      <c r="R207" s="77">
        <f>P207/'סכום נכסי הקרן'!$C$42</f>
        <v>7.9578562563758384E-5</v>
      </c>
    </row>
    <row r="208" spans="2:18">
      <c r="B208" s="75" t="s">
        <v>2570</v>
      </c>
      <c r="C208" s="82" t="s">
        <v>2305</v>
      </c>
      <c r="D208" s="69" t="s">
        <v>2444</v>
      </c>
      <c r="E208" s="69"/>
      <c r="F208" s="69" t="s">
        <v>402</v>
      </c>
      <c r="G208" s="95">
        <v>43779</v>
      </c>
      <c r="H208" s="69" t="s">
        <v>126</v>
      </c>
      <c r="I208" s="76">
        <v>7.0899999996404963</v>
      </c>
      <c r="J208" s="82" t="s">
        <v>474</v>
      </c>
      <c r="K208" s="82" t="s">
        <v>128</v>
      </c>
      <c r="L208" s="83">
        <v>2.5243000000000002E-2</v>
      </c>
      <c r="M208" s="83">
        <v>3.6299999996297648E-2</v>
      </c>
      <c r="N208" s="76">
        <v>1816.9860070000002</v>
      </c>
      <c r="O208" s="78">
        <v>102.57</v>
      </c>
      <c r="P208" s="76">
        <v>1.8636824630000004</v>
      </c>
      <c r="Q208" s="77">
        <f t="shared" si="3"/>
        <v>1.5526687320664965E-3</v>
      </c>
      <c r="R208" s="77">
        <f>P208/'סכום נכסי הקרן'!$C$42</f>
        <v>2.4485648149537087E-5</v>
      </c>
    </row>
    <row r="209" spans="2:18">
      <c r="B209" s="75" t="s">
        <v>2570</v>
      </c>
      <c r="C209" s="82" t="s">
        <v>2305</v>
      </c>
      <c r="D209" s="69" t="s">
        <v>2445</v>
      </c>
      <c r="E209" s="69"/>
      <c r="F209" s="69" t="s">
        <v>402</v>
      </c>
      <c r="G209" s="95">
        <v>43835</v>
      </c>
      <c r="H209" s="69" t="s">
        <v>126</v>
      </c>
      <c r="I209" s="76">
        <v>7.0799999997681109</v>
      </c>
      <c r="J209" s="82" t="s">
        <v>474</v>
      </c>
      <c r="K209" s="82" t="s">
        <v>128</v>
      </c>
      <c r="L209" s="83">
        <v>2.5243000000000002E-2</v>
      </c>
      <c r="M209" s="83">
        <v>3.6700000002318899E-2</v>
      </c>
      <c r="N209" s="76">
        <v>1011.8054290000001</v>
      </c>
      <c r="O209" s="78">
        <v>102.29</v>
      </c>
      <c r="P209" s="76">
        <v>1.034975728</v>
      </c>
      <c r="Q209" s="77">
        <f t="shared" si="3"/>
        <v>8.6225764486005084E-4</v>
      </c>
      <c r="R209" s="77">
        <f>P209/'סכום נכסי הקרן'!$C$42</f>
        <v>1.3597837626440657E-5</v>
      </c>
    </row>
    <row r="210" spans="2:18">
      <c r="B210" s="75" t="s">
        <v>2570</v>
      </c>
      <c r="C210" s="82" t="s">
        <v>2305</v>
      </c>
      <c r="D210" s="69" t="s">
        <v>2446</v>
      </c>
      <c r="E210" s="69"/>
      <c r="F210" s="69" t="s">
        <v>402</v>
      </c>
      <c r="G210" s="95">
        <v>43227</v>
      </c>
      <c r="H210" s="69" t="s">
        <v>126</v>
      </c>
      <c r="I210" s="76">
        <v>7.1199999966175511</v>
      </c>
      <c r="J210" s="82" t="s">
        <v>474</v>
      </c>
      <c r="K210" s="82" t="s">
        <v>128</v>
      </c>
      <c r="L210" s="83">
        <v>2.7806000000000001E-2</v>
      </c>
      <c r="M210" s="83">
        <v>3.2499999988468919E-2</v>
      </c>
      <c r="N210" s="76">
        <v>597.64448500000015</v>
      </c>
      <c r="O210" s="78">
        <v>108.83</v>
      </c>
      <c r="P210" s="76">
        <v>0.65041653500000007</v>
      </c>
      <c r="Q210" s="77">
        <f t="shared" si="3"/>
        <v>5.4187418552402499E-4</v>
      </c>
      <c r="R210" s="77">
        <f>P210/'סכום נכסי הקרן'!$C$42</f>
        <v>8.5453776288772603E-6</v>
      </c>
    </row>
    <row r="211" spans="2:18">
      <c r="B211" s="75" t="s">
        <v>2570</v>
      </c>
      <c r="C211" s="82" t="s">
        <v>2305</v>
      </c>
      <c r="D211" s="69" t="s">
        <v>2447</v>
      </c>
      <c r="E211" s="69"/>
      <c r="F211" s="69" t="s">
        <v>402</v>
      </c>
      <c r="G211" s="95">
        <v>43279</v>
      </c>
      <c r="H211" s="69" t="s">
        <v>126</v>
      </c>
      <c r="I211" s="76">
        <v>7.1399999990777392</v>
      </c>
      <c r="J211" s="82" t="s">
        <v>474</v>
      </c>
      <c r="K211" s="82" t="s">
        <v>128</v>
      </c>
      <c r="L211" s="83">
        <v>2.7797000000000002E-2</v>
      </c>
      <c r="M211" s="83">
        <v>3.1599999989459886E-2</v>
      </c>
      <c r="N211" s="76">
        <v>698.96362700000009</v>
      </c>
      <c r="O211" s="78">
        <v>108.59</v>
      </c>
      <c r="P211" s="76">
        <v>0.759004605</v>
      </c>
      <c r="Q211" s="77">
        <f t="shared" si="3"/>
        <v>6.323409384777699E-4</v>
      </c>
      <c r="R211" s="77">
        <f>P211/'סכום נכסי הקרן'!$C$42</f>
        <v>9.9720419496743289E-6</v>
      </c>
    </row>
    <row r="212" spans="2:18">
      <c r="B212" s="75" t="s">
        <v>2570</v>
      </c>
      <c r="C212" s="82" t="s">
        <v>2305</v>
      </c>
      <c r="D212" s="69" t="s">
        <v>2448</v>
      </c>
      <c r="E212" s="69"/>
      <c r="F212" s="69" t="s">
        <v>402</v>
      </c>
      <c r="G212" s="95">
        <v>43321</v>
      </c>
      <c r="H212" s="69" t="s">
        <v>126</v>
      </c>
      <c r="I212" s="76">
        <v>7.1299999997313339</v>
      </c>
      <c r="J212" s="82" t="s">
        <v>474</v>
      </c>
      <c r="K212" s="82" t="s">
        <v>128</v>
      </c>
      <c r="L212" s="83">
        <v>2.8528999999999999E-2</v>
      </c>
      <c r="M212" s="83">
        <v>3.1199999998598259E-2</v>
      </c>
      <c r="N212" s="76">
        <v>3915.493840000001</v>
      </c>
      <c r="O212" s="78">
        <v>109.32</v>
      </c>
      <c r="P212" s="76">
        <v>4.2804176550000008</v>
      </c>
      <c r="Q212" s="77">
        <f t="shared" si="3"/>
        <v>3.5660960410635661E-3</v>
      </c>
      <c r="R212" s="77">
        <f>P212/'סכום נכסי הקרן'!$C$42</f>
        <v>5.6237477528593684E-5</v>
      </c>
    </row>
    <row r="213" spans="2:18">
      <c r="B213" s="75" t="s">
        <v>2570</v>
      </c>
      <c r="C213" s="82" t="s">
        <v>2305</v>
      </c>
      <c r="D213" s="69" t="s">
        <v>2449</v>
      </c>
      <c r="E213" s="69"/>
      <c r="F213" s="69" t="s">
        <v>402</v>
      </c>
      <c r="G213" s="95">
        <v>43138</v>
      </c>
      <c r="H213" s="69" t="s">
        <v>126</v>
      </c>
      <c r="I213" s="76">
        <v>7.0700000009577142</v>
      </c>
      <c r="J213" s="82" t="s">
        <v>474</v>
      </c>
      <c r="K213" s="82" t="s">
        <v>128</v>
      </c>
      <c r="L213" s="83">
        <v>2.6242999999999999E-2</v>
      </c>
      <c r="M213" s="83">
        <v>3.6700000004469331E-2</v>
      </c>
      <c r="N213" s="76">
        <v>3747.3213360000004</v>
      </c>
      <c r="O213" s="78">
        <v>104.49</v>
      </c>
      <c r="P213" s="76">
        <v>3.9155760750000006</v>
      </c>
      <c r="Q213" s="77">
        <f t="shared" si="3"/>
        <v>3.2621396940623348E-3</v>
      </c>
      <c r="R213" s="77">
        <f>P213/'סכום נכסי הקרן'!$C$42</f>
        <v>5.1444073751095567E-5</v>
      </c>
    </row>
    <row r="214" spans="2:18">
      <c r="B214" s="75" t="s">
        <v>2570</v>
      </c>
      <c r="C214" s="82" t="s">
        <v>2305</v>
      </c>
      <c r="D214" s="69" t="s">
        <v>2450</v>
      </c>
      <c r="E214" s="69"/>
      <c r="F214" s="69" t="s">
        <v>402</v>
      </c>
      <c r="G214" s="95">
        <v>43417</v>
      </c>
      <c r="H214" s="69" t="s">
        <v>126</v>
      </c>
      <c r="I214" s="76">
        <v>7.0800000004806503</v>
      </c>
      <c r="J214" s="82" t="s">
        <v>474</v>
      </c>
      <c r="K214" s="82" t="s">
        <v>128</v>
      </c>
      <c r="L214" s="83">
        <v>3.0796999999999998E-2</v>
      </c>
      <c r="M214" s="83">
        <v>3.2200000003543783E-2</v>
      </c>
      <c r="N214" s="76">
        <v>4457.9673849999999</v>
      </c>
      <c r="O214" s="78">
        <v>110.14</v>
      </c>
      <c r="P214" s="76">
        <v>4.9100053330000009</v>
      </c>
      <c r="Q214" s="77">
        <f t="shared" si="3"/>
        <v>4.0906173160834454E-3</v>
      </c>
      <c r="R214" s="77">
        <f>P214/'סכום נכסי הקרן'!$C$42</f>
        <v>6.4509199063160732E-5</v>
      </c>
    </row>
    <row r="215" spans="2:18">
      <c r="B215" s="75" t="s">
        <v>2570</v>
      </c>
      <c r="C215" s="82" t="s">
        <v>2305</v>
      </c>
      <c r="D215" s="69" t="s">
        <v>2451</v>
      </c>
      <c r="E215" s="69"/>
      <c r="F215" s="69" t="s">
        <v>402</v>
      </c>
      <c r="G215" s="95">
        <v>43485</v>
      </c>
      <c r="H215" s="69" t="s">
        <v>126</v>
      </c>
      <c r="I215" s="76">
        <v>7.1199999995336709</v>
      </c>
      <c r="J215" s="82" t="s">
        <v>474</v>
      </c>
      <c r="K215" s="82" t="s">
        <v>128</v>
      </c>
      <c r="L215" s="83">
        <v>3.0190999999999999E-2</v>
      </c>
      <c r="M215" s="83">
        <v>3.0599999997668353E-2</v>
      </c>
      <c r="N215" s="76">
        <v>5633.5264730000008</v>
      </c>
      <c r="O215" s="78">
        <v>111.15</v>
      </c>
      <c r="P215" s="76">
        <v>6.2616646910000009</v>
      </c>
      <c r="Q215" s="77">
        <f t="shared" si="3"/>
        <v>5.2167100186962054E-3</v>
      </c>
      <c r="R215" s="77">
        <f>P215/'סכום נכסי הקרן'!$C$42</f>
        <v>8.226772612723022E-5</v>
      </c>
    </row>
    <row r="216" spans="2:18">
      <c r="B216" s="75" t="s">
        <v>2570</v>
      </c>
      <c r="C216" s="82" t="s">
        <v>2305</v>
      </c>
      <c r="D216" s="69" t="s">
        <v>2452</v>
      </c>
      <c r="E216" s="69"/>
      <c r="F216" s="69" t="s">
        <v>402</v>
      </c>
      <c r="G216" s="95">
        <v>43613</v>
      </c>
      <c r="H216" s="69" t="s">
        <v>126</v>
      </c>
      <c r="I216" s="76">
        <v>7.1599999986158132</v>
      </c>
      <c r="J216" s="82" t="s">
        <v>474</v>
      </c>
      <c r="K216" s="82" t="s">
        <v>128</v>
      </c>
      <c r="L216" s="83">
        <v>2.5243000000000002E-2</v>
      </c>
      <c r="M216" s="83">
        <v>3.2699999995065634E-2</v>
      </c>
      <c r="N216" s="76">
        <v>1486.8824560000003</v>
      </c>
      <c r="O216" s="78">
        <v>104.95</v>
      </c>
      <c r="P216" s="76">
        <v>1.5604831510000001</v>
      </c>
      <c r="Q216" s="77">
        <f t="shared" si="3"/>
        <v>1.3000677119502952E-3</v>
      </c>
      <c r="R216" s="77">
        <f>P216/'סכום נכסי הקרן'!$C$42</f>
        <v>2.0502119935796674E-5</v>
      </c>
    </row>
    <row r="217" spans="2:18">
      <c r="B217" s="75" t="s">
        <v>2570</v>
      </c>
      <c r="C217" s="82" t="s">
        <v>2305</v>
      </c>
      <c r="D217" s="69" t="s">
        <v>2453</v>
      </c>
      <c r="E217" s="69"/>
      <c r="F217" s="69" t="s">
        <v>402</v>
      </c>
      <c r="G217" s="95">
        <v>43657</v>
      </c>
      <c r="H217" s="69" t="s">
        <v>126</v>
      </c>
      <c r="I217" s="76">
        <v>7.0799999990853557</v>
      </c>
      <c r="J217" s="82" t="s">
        <v>474</v>
      </c>
      <c r="K217" s="82" t="s">
        <v>128</v>
      </c>
      <c r="L217" s="83">
        <v>2.5243000000000002E-2</v>
      </c>
      <c r="M217" s="83">
        <v>3.669999999569578E-2</v>
      </c>
      <c r="N217" s="76">
        <v>1466.9653680000001</v>
      </c>
      <c r="O217" s="78">
        <v>101.36</v>
      </c>
      <c r="P217" s="76">
        <v>1.4869159920000001</v>
      </c>
      <c r="Q217" s="77">
        <f t="shared" si="3"/>
        <v>1.2387775352415474E-3</v>
      </c>
      <c r="R217" s="77">
        <f>P217/'סכום נכסי הקרן'!$C$42</f>
        <v>1.9535571392041316E-5</v>
      </c>
    </row>
    <row r="218" spans="2:18">
      <c r="B218" s="75" t="s">
        <v>2570</v>
      </c>
      <c r="C218" s="82" t="s">
        <v>2305</v>
      </c>
      <c r="D218" s="69" t="s">
        <v>2454</v>
      </c>
      <c r="E218" s="69"/>
      <c r="F218" s="69" t="s">
        <v>402</v>
      </c>
      <c r="G218" s="95">
        <v>43541</v>
      </c>
      <c r="H218" s="69" t="s">
        <v>126</v>
      </c>
      <c r="I218" s="76">
        <v>7.1399999975915449</v>
      </c>
      <c r="J218" s="82" t="s">
        <v>474</v>
      </c>
      <c r="K218" s="82" t="s">
        <v>128</v>
      </c>
      <c r="L218" s="83">
        <v>2.7271E-2</v>
      </c>
      <c r="M218" s="83">
        <v>3.1599999991589516E-2</v>
      </c>
      <c r="N218" s="76">
        <v>483.77748200000008</v>
      </c>
      <c r="O218" s="78">
        <v>108.14</v>
      </c>
      <c r="P218" s="76">
        <v>0.52315700900000017</v>
      </c>
      <c r="Q218" s="77">
        <f t="shared" si="3"/>
        <v>4.3585189320726614E-4</v>
      </c>
      <c r="R218" s="77">
        <f>P218/'סכום נכסי הקרן'!$C$42</f>
        <v>6.8734018287203299E-6</v>
      </c>
    </row>
    <row r="219" spans="2:18">
      <c r="B219" s="75" t="s">
        <v>2573</v>
      </c>
      <c r="C219" s="82" t="s">
        <v>2296</v>
      </c>
      <c r="D219" s="69">
        <v>22333</v>
      </c>
      <c r="E219" s="69"/>
      <c r="F219" s="69" t="s">
        <v>391</v>
      </c>
      <c r="G219" s="95">
        <v>41639</v>
      </c>
      <c r="H219" s="69" t="s">
        <v>256</v>
      </c>
      <c r="I219" s="76">
        <v>0.26000000013896085</v>
      </c>
      <c r="J219" s="82" t="s">
        <v>123</v>
      </c>
      <c r="K219" s="82" t="s">
        <v>128</v>
      </c>
      <c r="L219" s="83">
        <v>3.7000000000000005E-2</v>
      </c>
      <c r="M219" s="83">
        <v>6.9700000009341262E-2</v>
      </c>
      <c r="N219" s="76">
        <v>2327.2165070000005</v>
      </c>
      <c r="O219" s="78">
        <v>111.32</v>
      </c>
      <c r="P219" s="76">
        <v>2.5906574140000003</v>
      </c>
      <c r="Q219" s="77">
        <f t="shared" si="3"/>
        <v>2.1583251664766285E-3</v>
      </c>
      <c r="R219" s="77">
        <f>P219/'סכום נכסי הקרן'!$C$42</f>
        <v>3.4036874400311201E-5</v>
      </c>
    </row>
    <row r="220" spans="2:18">
      <c r="B220" s="75" t="s">
        <v>2573</v>
      </c>
      <c r="C220" s="82" t="s">
        <v>2296</v>
      </c>
      <c r="D220" s="69">
        <v>22334</v>
      </c>
      <c r="E220" s="69"/>
      <c r="F220" s="69" t="s">
        <v>391</v>
      </c>
      <c r="G220" s="95">
        <v>42004</v>
      </c>
      <c r="H220" s="69" t="s">
        <v>256</v>
      </c>
      <c r="I220" s="76">
        <v>0.73000000003616994</v>
      </c>
      <c r="J220" s="82" t="s">
        <v>123</v>
      </c>
      <c r="K220" s="82" t="s">
        <v>128</v>
      </c>
      <c r="L220" s="83">
        <v>3.7000000000000005E-2</v>
      </c>
      <c r="M220" s="83">
        <v>0.10879999998810413</v>
      </c>
      <c r="N220" s="76">
        <v>2327.2165130000003</v>
      </c>
      <c r="O220" s="78">
        <v>106.92</v>
      </c>
      <c r="P220" s="76">
        <v>2.4882597670000006</v>
      </c>
      <c r="Q220" s="77">
        <f t="shared" si="3"/>
        <v>2.0730157707557748E-3</v>
      </c>
      <c r="R220" s="77">
        <f>P220/'סכום נכסי הקרן'!$C$42</f>
        <v>3.2691541809829833E-5</v>
      </c>
    </row>
    <row r="221" spans="2:18">
      <c r="B221" s="75" t="s">
        <v>2573</v>
      </c>
      <c r="C221" s="82" t="s">
        <v>2296</v>
      </c>
      <c r="D221" s="69" t="s">
        <v>2455</v>
      </c>
      <c r="E221" s="69"/>
      <c r="F221" s="69" t="s">
        <v>391</v>
      </c>
      <c r="G221" s="95">
        <v>42759</v>
      </c>
      <c r="H221" s="69" t="s">
        <v>256</v>
      </c>
      <c r="I221" s="76">
        <v>1.6899999989620509</v>
      </c>
      <c r="J221" s="82" t="s">
        <v>123</v>
      </c>
      <c r="K221" s="82" t="s">
        <v>128</v>
      </c>
      <c r="L221" s="83">
        <v>7.0499999999999993E-2</v>
      </c>
      <c r="M221" s="83">
        <v>7.1700000004964098E-2</v>
      </c>
      <c r="N221" s="76">
        <v>437.53888600000005</v>
      </c>
      <c r="O221" s="78">
        <v>101.29</v>
      </c>
      <c r="P221" s="76">
        <v>0.44318173400000005</v>
      </c>
      <c r="Q221" s="77">
        <f t="shared" si="3"/>
        <v>3.6922299515398254E-4</v>
      </c>
      <c r="R221" s="77">
        <f>P221/'סכום נכסי הקרן'!$C$42</f>
        <v>5.8226614353379451E-6</v>
      </c>
    </row>
    <row r="222" spans="2:18">
      <c r="B222" s="75" t="s">
        <v>2573</v>
      </c>
      <c r="C222" s="82" t="s">
        <v>2296</v>
      </c>
      <c r="D222" s="69" t="s">
        <v>2456</v>
      </c>
      <c r="E222" s="69"/>
      <c r="F222" s="69" t="s">
        <v>391</v>
      </c>
      <c r="G222" s="95">
        <v>42759</v>
      </c>
      <c r="H222" s="69" t="s">
        <v>256</v>
      </c>
      <c r="I222" s="76">
        <v>1.7300000011708558</v>
      </c>
      <c r="J222" s="82" t="s">
        <v>123</v>
      </c>
      <c r="K222" s="82" t="s">
        <v>128</v>
      </c>
      <c r="L222" s="83">
        <v>3.8800000000000001E-2</v>
      </c>
      <c r="M222" s="83">
        <v>5.8100000058542801E-2</v>
      </c>
      <c r="N222" s="76">
        <v>437.53888600000005</v>
      </c>
      <c r="O222" s="78">
        <v>97.6</v>
      </c>
      <c r="P222" s="76">
        <v>0.42703795000000005</v>
      </c>
      <c r="Q222" s="77">
        <f t="shared" si="3"/>
        <v>3.5577330663049539E-4</v>
      </c>
      <c r="R222" s="77">
        <f>P222/'סכום נכסי הקרן'!$C$42</f>
        <v>5.6105593081387545E-6</v>
      </c>
    </row>
    <row r="223" spans="2:18">
      <c r="B223" s="75" t="s">
        <v>2574</v>
      </c>
      <c r="C223" s="82" t="s">
        <v>2296</v>
      </c>
      <c r="D223" s="69">
        <v>7561</v>
      </c>
      <c r="E223" s="69"/>
      <c r="F223" s="69" t="s">
        <v>431</v>
      </c>
      <c r="G223" s="95">
        <v>43920</v>
      </c>
      <c r="H223" s="69" t="s">
        <v>126</v>
      </c>
      <c r="I223" s="76">
        <v>4.1700000006389804</v>
      </c>
      <c r="J223" s="82" t="s">
        <v>151</v>
      </c>
      <c r="K223" s="82" t="s">
        <v>128</v>
      </c>
      <c r="L223" s="83">
        <v>4.8917999999999996E-2</v>
      </c>
      <c r="M223" s="83">
        <v>5.8700000003900271E-2</v>
      </c>
      <c r="N223" s="76">
        <v>1236.1975120000002</v>
      </c>
      <c r="O223" s="78">
        <v>97.48</v>
      </c>
      <c r="P223" s="76">
        <v>1.2050453190000001</v>
      </c>
      <c r="Q223" s="77">
        <f t="shared" si="3"/>
        <v>1.0039458033653218E-3</v>
      </c>
      <c r="R223" s="77">
        <f>P223/'סכום נכסי הקרן'!$C$42</f>
        <v>1.5832265566197302E-5</v>
      </c>
    </row>
    <row r="224" spans="2:18">
      <c r="B224" s="75" t="s">
        <v>2574</v>
      </c>
      <c r="C224" s="82" t="s">
        <v>2296</v>
      </c>
      <c r="D224" s="69">
        <v>8991</v>
      </c>
      <c r="E224" s="69"/>
      <c r="F224" s="69" t="s">
        <v>431</v>
      </c>
      <c r="G224" s="95">
        <v>44636</v>
      </c>
      <c r="H224" s="69" t="s">
        <v>126</v>
      </c>
      <c r="I224" s="76">
        <v>4.4899999988468551</v>
      </c>
      <c r="J224" s="82" t="s">
        <v>151</v>
      </c>
      <c r="K224" s="82" t="s">
        <v>128</v>
      </c>
      <c r="L224" s="83">
        <v>4.2824000000000001E-2</v>
      </c>
      <c r="M224" s="83">
        <v>7.5799999980983218E-2</v>
      </c>
      <c r="N224" s="76">
        <v>1125.8410900000001</v>
      </c>
      <c r="O224" s="78">
        <v>87.81</v>
      </c>
      <c r="P224" s="76">
        <v>0.98860108600000018</v>
      </c>
      <c r="Q224" s="77">
        <f t="shared" si="3"/>
        <v>8.2362206287454952E-4</v>
      </c>
      <c r="R224" s="77">
        <f>P224/'סכום נכסי הקרן'!$C$42</f>
        <v>1.2988552949669654E-5</v>
      </c>
    </row>
    <row r="225" spans="2:18">
      <c r="B225" s="75" t="s">
        <v>2574</v>
      </c>
      <c r="C225" s="82" t="s">
        <v>2296</v>
      </c>
      <c r="D225" s="69">
        <v>9112</v>
      </c>
      <c r="E225" s="69"/>
      <c r="F225" s="69" t="s">
        <v>431</v>
      </c>
      <c r="G225" s="95">
        <v>44722</v>
      </c>
      <c r="H225" s="69" t="s">
        <v>126</v>
      </c>
      <c r="I225" s="76">
        <v>4.4300000007080298</v>
      </c>
      <c r="J225" s="82" t="s">
        <v>151</v>
      </c>
      <c r="K225" s="82" t="s">
        <v>128</v>
      </c>
      <c r="L225" s="83">
        <v>5.2750000000000005E-2</v>
      </c>
      <c r="M225" s="83">
        <v>7.100000000590026E-2</v>
      </c>
      <c r="N225" s="76">
        <v>1802.6445620000002</v>
      </c>
      <c r="O225" s="78">
        <v>94.02</v>
      </c>
      <c r="P225" s="76">
        <v>1.6948464599999999</v>
      </c>
      <c r="Q225" s="77">
        <f t="shared" si="3"/>
        <v>1.4120082988062057E-3</v>
      </c>
      <c r="R225" s="77">
        <f>P225/'סכום נכסי הקרן'!$C$42</f>
        <v>2.2267427478094198E-5</v>
      </c>
    </row>
    <row r="226" spans="2:18">
      <c r="B226" s="75" t="s">
        <v>2574</v>
      </c>
      <c r="C226" s="82" t="s">
        <v>2296</v>
      </c>
      <c r="D226" s="69">
        <v>9247</v>
      </c>
      <c r="E226" s="69"/>
      <c r="F226" s="69" t="s">
        <v>431</v>
      </c>
      <c r="G226" s="95">
        <v>44816</v>
      </c>
      <c r="H226" s="69" t="s">
        <v>126</v>
      </c>
      <c r="I226" s="76">
        <v>4.359999999193926</v>
      </c>
      <c r="J226" s="82" t="s">
        <v>151</v>
      </c>
      <c r="K226" s="82" t="s">
        <v>128</v>
      </c>
      <c r="L226" s="83">
        <v>5.6036999999999997E-2</v>
      </c>
      <c r="M226" s="83">
        <v>8.219999998633605E-2</v>
      </c>
      <c r="N226" s="76">
        <v>2229.1573700000004</v>
      </c>
      <c r="O226" s="78">
        <v>91.27</v>
      </c>
      <c r="P226" s="76">
        <v>2.0345519990000001</v>
      </c>
      <c r="Q226" s="77">
        <f t="shared" si="3"/>
        <v>1.6950233397193721E-3</v>
      </c>
      <c r="R226" s="77">
        <f>P226/'סכום נכסי הקרן'!$C$42</f>
        <v>2.67305860190687E-5</v>
      </c>
    </row>
    <row r="227" spans="2:18">
      <c r="B227" s="75" t="s">
        <v>2574</v>
      </c>
      <c r="C227" s="82" t="s">
        <v>2296</v>
      </c>
      <c r="D227" s="69">
        <v>9486</v>
      </c>
      <c r="E227" s="69"/>
      <c r="F227" s="69" t="s">
        <v>431</v>
      </c>
      <c r="G227" s="95">
        <v>44976</v>
      </c>
      <c r="H227" s="69" t="s">
        <v>126</v>
      </c>
      <c r="I227" s="76">
        <v>4.380000001133018</v>
      </c>
      <c r="J227" s="82" t="s">
        <v>151</v>
      </c>
      <c r="K227" s="82" t="s">
        <v>128</v>
      </c>
      <c r="L227" s="83">
        <v>6.1999000000000005E-2</v>
      </c>
      <c r="M227" s="83">
        <v>6.7600000013448833E-2</v>
      </c>
      <c r="N227" s="76">
        <v>2180.5683750000003</v>
      </c>
      <c r="O227" s="78">
        <v>99.57</v>
      </c>
      <c r="P227" s="76">
        <v>2.1711919330000007</v>
      </c>
      <c r="Q227" s="77">
        <f t="shared" si="3"/>
        <v>1.8088606254616647E-3</v>
      </c>
      <c r="R227" s="77">
        <f>P227/'סכום נכסי הקרן'!$C$42</f>
        <v>2.8525804578841125E-5</v>
      </c>
    </row>
    <row r="228" spans="2:18">
      <c r="B228" s="75" t="s">
        <v>2574</v>
      </c>
      <c r="C228" s="82" t="s">
        <v>2296</v>
      </c>
      <c r="D228" s="69">
        <v>9567</v>
      </c>
      <c r="E228" s="69"/>
      <c r="F228" s="69" t="s">
        <v>431</v>
      </c>
      <c r="G228" s="95">
        <v>45056</v>
      </c>
      <c r="H228" s="69" t="s">
        <v>126</v>
      </c>
      <c r="I228" s="76">
        <v>4.3699999997594858</v>
      </c>
      <c r="J228" s="82" t="s">
        <v>151</v>
      </c>
      <c r="K228" s="82" t="s">
        <v>128</v>
      </c>
      <c r="L228" s="83">
        <v>6.3411999999999996E-2</v>
      </c>
      <c r="M228" s="83">
        <v>6.7799999997552665E-2</v>
      </c>
      <c r="N228" s="76">
        <v>2367.0839600000004</v>
      </c>
      <c r="O228" s="78">
        <v>100.12</v>
      </c>
      <c r="P228" s="76">
        <v>2.3699243610000003</v>
      </c>
      <c r="Q228" s="77">
        <f t="shared" si="3"/>
        <v>1.9744283297939533E-3</v>
      </c>
      <c r="R228" s="77">
        <f>P228/'סכום נכסי הקרן'!$C$42</f>
        <v>3.1136813913595593E-5</v>
      </c>
    </row>
    <row r="229" spans="2:18">
      <c r="B229" s="75" t="s">
        <v>2574</v>
      </c>
      <c r="C229" s="82" t="s">
        <v>2296</v>
      </c>
      <c r="D229" s="69">
        <v>7894</v>
      </c>
      <c r="E229" s="69"/>
      <c r="F229" s="69" t="s">
        <v>431</v>
      </c>
      <c r="G229" s="95">
        <v>44068</v>
      </c>
      <c r="H229" s="69" t="s">
        <v>126</v>
      </c>
      <c r="I229" s="76">
        <v>4.1300000016443832</v>
      </c>
      <c r="J229" s="82" t="s">
        <v>151</v>
      </c>
      <c r="K229" s="82" t="s">
        <v>128</v>
      </c>
      <c r="L229" s="83">
        <v>4.5102999999999997E-2</v>
      </c>
      <c r="M229" s="83">
        <v>6.8900000020980054E-2</v>
      </c>
      <c r="N229" s="76">
        <v>1532.0479620000003</v>
      </c>
      <c r="O229" s="78">
        <v>92.09</v>
      </c>
      <c r="P229" s="76">
        <v>1.4108629360000005</v>
      </c>
      <c r="Q229" s="77">
        <f t="shared" si="3"/>
        <v>1.1754163112274426E-3</v>
      </c>
      <c r="R229" s="77">
        <f>P229/'סכום נכסי הקרן'!$C$42</f>
        <v>1.8536362349254378E-5</v>
      </c>
    </row>
    <row r="230" spans="2:18">
      <c r="B230" s="75" t="s">
        <v>2574</v>
      </c>
      <c r="C230" s="82" t="s">
        <v>2296</v>
      </c>
      <c r="D230" s="69">
        <v>8076</v>
      </c>
      <c r="E230" s="69"/>
      <c r="F230" s="69" t="s">
        <v>431</v>
      </c>
      <c r="G230" s="95">
        <v>44160</v>
      </c>
      <c r="H230" s="69" t="s">
        <v>126</v>
      </c>
      <c r="I230" s="76">
        <v>3.9799999994942437</v>
      </c>
      <c r="J230" s="82" t="s">
        <v>151</v>
      </c>
      <c r="K230" s="82" t="s">
        <v>128</v>
      </c>
      <c r="L230" s="83">
        <v>4.5465999999999999E-2</v>
      </c>
      <c r="M230" s="83">
        <v>9.2899999976398001E-2</v>
      </c>
      <c r="N230" s="76">
        <v>1407.1165690000003</v>
      </c>
      <c r="O230" s="78">
        <v>84.31</v>
      </c>
      <c r="P230" s="76">
        <v>1.1863399200000002</v>
      </c>
      <c r="Q230" s="77">
        <f t="shared" si="3"/>
        <v>9.8836198545388613E-4</v>
      </c>
      <c r="R230" s="77">
        <f>P230/'סכום נכסי הקרן'!$C$42</f>
        <v>1.5586508132995173E-5</v>
      </c>
    </row>
    <row r="231" spans="2:18">
      <c r="B231" s="75" t="s">
        <v>2574</v>
      </c>
      <c r="C231" s="82" t="s">
        <v>2296</v>
      </c>
      <c r="D231" s="69">
        <v>9311</v>
      </c>
      <c r="E231" s="69"/>
      <c r="F231" s="69" t="s">
        <v>431</v>
      </c>
      <c r="G231" s="95">
        <v>44880</v>
      </c>
      <c r="H231" s="69" t="s">
        <v>126</v>
      </c>
      <c r="I231" s="76">
        <v>3.8000000010333168</v>
      </c>
      <c r="J231" s="82" t="s">
        <v>151</v>
      </c>
      <c r="K231" s="82" t="s">
        <v>128</v>
      </c>
      <c r="L231" s="83">
        <v>7.2695999999999997E-2</v>
      </c>
      <c r="M231" s="83">
        <v>9.9000000026694027E-2</v>
      </c>
      <c r="N231" s="76">
        <v>1247.7787480000002</v>
      </c>
      <c r="O231" s="78">
        <v>93.07</v>
      </c>
      <c r="P231" s="76">
        <v>1.1613076410000003</v>
      </c>
      <c r="Q231" s="77">
        <f t="shared" si="3"/>
        <v>9.6750712542955557E-4</v>
      </c>
      <c r="R231" s="77">
        <f>P231/'סכום נכסי הקרן'!$C$42</f>
        <v>1.5257626154362182E-5</v>
      </c>
    </row>
    <row r="232" spans="2:18">
      <c r="B232" s="75" t="s">
        <v>2575</v>
      </c>
      <c r="C232" s="82" t="s">
        <v>2296</v>
      </c>
      <c r="D232" s="69">
        <v>8811</v>
      </c>
      <c r="E232" s="69"/>
      <c r="F232" s="69" t="s">
        <v>2457</v>
      </c>
      <c r="G232" s="95">
        <v>44550</v>
      </c>
      <c r="H232" s="69" t="s">
        <v>2295</v>
      </c>
      <c r="I232" s="76">
        <v>4.8700000004738024</v>
      </c>
      <c r="J232" s="82" t="s">
        <v>259</v>
      </c>
      <c r="K232" s="82" t="s">
        <v>128</v>
      </c>
      <c r="L232" s="83">
        <v>7.85E-2</v>
      </c>
      <c r="M232" s="83">
        <v>7.8900000006386029E-2</v>
      </c>
      <c r="N232" s="76">
        <v>1891.6147550000003</v>
      </c>
      <c r="O232" s="78">
        <v>102.65</v>
      </c>
      <c r="P232" s="76">
        <v>1.9417367840000004</v>
      </c>
      <c r="Q232" s="77">
        <f t="shared" si="3"/>
        <v>1.6176972473986072E-3</v>
      </c>
      <c r="R232" s="77">
        <f>P232/'סכום נכסי הקרן'!$C$42</f>
        <v>2.5511150443248923E-5</v>
      </c>
    </row>
    <row r="233" spans="2:18">
      <c r="B233" s="75" t="s">
        <v>2576</v>
      </c>
      <c r="C233" s="82" t="s">
        <v>2305</v>
      </c>
      <c r="D233" s="69" t="s">
        <v>2458</v>
      </c>
      <c r="E233" s="69"/>
      <c r="F233" s="69" t="s">
        <v>2457</v>
      </c>
      <c r="G233" s="95">
        <v>42732</v>
      </c>
      <c r="H233" s="69" t="s">
        <v>2295</v>
      </c>
      <c r="I233" s="76">
        <v>2.0099999999668059</v>
      </c>
      <c r="J233" s="82" t="s">
        <v>124</v>
      </c>
      <c r="K233" s="82" t="s">
        <v>128</v>
      </c>
      <c r="L233" s="83">
        <v>2.1613000000000004E-2</v>
      </c>
      <c r="M233" s="83">
        <v>3.0299999999004172E-2</v>
      </c>
      <c r="N233" s="76">
        <v>5981.6309460000011</v>
      </c>
      <c r="O233" s="78">
        <v>110.8</v>
      </c>
      <c r="P233" s="76">
        <v>6.6276471219999999</v>
      </c>
      <c r="Q233" s="77">
        <f t="shared" si="3"/>
        <v>5.5216168300124754E-3</v>
      </c>
      <c r="R233" s="77">
        <f>P233/'סכום נכסי הקרן'!$C$42</f>
        <v>8.7076118765079603E-5</v>
      </c>
    </row>
    <row r="234" spans="2:18">
      <c r="B234" s="75" t="s">
        <v>2577</v>
      </c>
      <c r="C234" s="82" t="s">
        <v>2305</v>
      </c>
      <c r="D234" s="69" t="s">
        <v>2459</v>
      </c>
      <c r="E234" s="69"/>
      <c r="F234" s="69" t="s">
        <v>431</v>
      </c>
      <c r="G234" s="95">
        <v>45169</v>
      </c>
      <c r="H234" s="69" t="s">
        <v>126</v>
      </c>
      <c r="I234" s="76">
        <v>2.0699999985322983</v>
      </c>
      <c r="J234" s="82" t="s">
        <v>124</v>
      </c>
      <c r="K234" s="82" t="s">
        <v>128</v>
      </c>
      <c r="L234" s="83">
        <v>6.9500000000000006E-2</v>
      </c>
      <c r="M234" s="83">
        <v>7.2499999988163713E-2</v>
      </c>
      <c r="N234" s="76">
        <v>423.14839499999999</v>
      </c>
      <c r="O234" s="78">
        <v>99.83</v>
      </c>
      <c r="P234" s="76">
        <v>0.42242906600000002</v>
      </c>
      <c r="Q234" s="77">
        <f t="shared" si="3"/>
        <v>3.5193355913134129E-4</v>
      </c>
      <c r="R234" s="77">
        <f>P234/'סכום נכסי הקרן'!$C$42</f>
        <v>5.5500063361456756E-6</v>
      </c>
    </row>
    <row r="235" spans="2:18">
      <c r="B235" s="75" t="s">
        <v>2577</v>
      </c>
      <c r="C235" s="82" t="s">
        <v>2305</v>
      </c>
      <c r="D235" s="69" t="s">
        <v>2460</v>
      </c>
      <c r="E235" s="69"/>
      <c r="F235" s="69" t="s">
        <v>431</v>
      </c>
      <c r="G235" s="95">
        <v>45195</v>
      </c>
      <c r="H235" s="69" t="s">
        <v>126</v>
      </c>
      <c r="I235" s="76">
        <v>2.0699999976203336</v>
      </c>
      <c r="J235" s="82" t="s">
        <v>124</v>
      </c>
      <c r="K235" s="82" t="s">
        <v>128</v>
      </c>
      <c r="L235" s="83">
        <v>6.9500000000000006E-2</v>
      </c>
      <c r="M235" s="83">
        <v>7.2499999921426111E-2</v>
      </c>
      <c r="N235" s="76">
        <v>223.09953500000003</v>
      </c>
      <c r="O235" s="78">
        <v>99.83</v>
      </c>
      <c r="P235" s="76">
        <v>0.22272027900000002</v>
      </c>
      <c r="Q235" s="77">
        <f t="shared" si="3"/>
        <v>1.8555243184709106E-4</v>
      </c>
      <c r="R235" s="77">
        <f>P235/'סכום נכסי הקרן'!$C$42</f>
        <v>2.9261692888295066E-6</v>
      </c>
    </row>
    <row r="236" spans="2:18">
      <c r="B236" s="75" t="s">
        <v>2577</v>
      </c>
      <c r="C236" s="82" t="s">
        <v>2305</v>
      </c>
      <c r="D236" s="69" t="s">
        <v>2461</v>
      </c>
      <c r="E236" s="69"/>
      <c r="F236" s="69" t="s">
        <v>431</v>
      </c>
      <c r="G236" s="95">
        <v>45195</v>
      </c>
      <c r="H236" s="69" t="s">
        <v>126</v>
      </c>
      <c r="I236" s="76">
        <v>1.9499999999164446</v>
      </c>
      <c r="J236" s="82" t="s">
        <v>124</v>
      </c>
      <c r="K236" s="82" t="s">
        <v>128</v>
      </c>
      <c r="L236" s="83">
        <v>6.7500000000000004E-2</v>
      </c>
      <c r="M236" s="83">
        <v>7.1699999998587158E-2</v>
      </c>
      <c r="N236" s="76">
        <v>6608.909727000002</v>
      </c>
      <c r="O236" s="78">
        <v>99.6</v>
      </c>
      <c r="P236" s="76">
        <v>6.5824751290000014</v>
      </c>
      <c r="Q236" s="77">
        <f t="shared" si="3"/>
        <v>5.4839831974121426E-3</v>
      </c>
      <c r="R236" s="77">
        <f>P236/'סכום נכסי הקרן'!$C$42</f>
        <v>8.6482634870279804E-5</v>
      </c>
    </row>
    <row r="237" spans="2:18">
      <c r="B237" s="75" t="s">
        <v>2549</v>
      </c>
      <c r="C237" s="82" t="s">
        <v>2305</v>
      </c>
      <c r="D237" s="69" t="s">
        <v>2462</v>
      </c>
      <c r="E237" s="69"/>
      <c r="F237" s="69" t="s">
        <v>451</v>
      </c>
      <c r="G237" s="95">
        <v>44858</v>
      </c>
      <c r="H237" s="69" t="s">
        <v>126</v>
      </c>
      <c r="I237" s="76">
        <v>5.6399999971033887</v>
      </c>
      <c r="J237" s="82" t="s">
        <v>474</v>
      </c>
      <c r="K237" s="82" t="s">
        <v>128</v>
      </c>
      <c r="L237" s="83">
        <v>3.49E-2</v>
      </c>
      <c r="M237" s="83">
        <v>4.5399999980229477E-2</v>
      </c>
      <c r="N237" s="76">
        <v>884.48758800000007</v>
      </c>
      <c r="O237" s="78">
        <v>98.36</v>
      </c>
      <c r="P237" s="76">
        <v>0.86998206800000011</v>
      </c>
      <c r="Q237" s="77">
        <f t="shared" si="3"/>
        <v>7.2479833944874561E-4</v>
      </c>
      <c r="R237" s="77">
        <f>P237/'סכום נכסי הקרן'!$C$42</f>
        <v>1.1430098869506101E-5</v>
      </c>
    </row>
    <row r="238" spans="2:18">
      <c r="B238" s="75" t="s">
        <v>2549</v>
      </c>
      <c r="C238" s="82" t="s">
        <v>2305</v>
      </c>
      <c r="D238" s="69" t="s">
        <v>2463</v>
      </c>
      <c r="E238" s="69"/>
      <c r="F238" s="69" t="s">
        <v>451</v>
      </c>
      <c r="G238" s="95">
        <v>44858</v>
      </c>
      <c r="H238" s="69" t="s">
        <v>126</v>
      </c>
      <c r="I238" s="76">
        <v>5.6799999990003203</v>
      </c>
      <c r="J238" s="82" t="s">
        <v>474</v>
      </c>
      <c r="K238" s="82" t="s">
        <v>128</v>
      </c>
      <c r="L238" s="83">
        <v>3.49E-2</v>
      </c>
      <c r="M238" s="83">
        <v>4.5299999991391636E-2</v>
      </c>
      <c r="N238" s="76">
        <v>732.31264999999996</v>
      </c>
      <c r="O238" s="78">
        <v>98.35</v>
      </c>
      <c r="P238" s="76">
        <v>0.72022955399999999</v>
      </c>
      <c r="Q238" s="77">
        <f t="shared" si="3"/>
        <v>6.0003671795349079E-4</v>
      </c>
      <c r="R238" s="77">
        <f>P238/'סכום נכסי הקרן'!$C$42</f>
        <v>9.4626030969643877E-6</v>
      </c>
    </row>
    <row r="239" spans="2:18">
      <c r="B239" s="75" t="s">
        <v>2549</v>
      </c>
      <c r="C239" s="82" t="s">
        <v>2305</v>
      </c>
      <c r="D239" s="69" t="s">
        <v>2464</v>
      </c>
      <c r="E239" s="69"/>
      <c r="F239" s="69" t="s">
        <v>451</v>
      </c>
      <c r="G239" s="95">
        <v>44858</v>
      </c>
      <c r="H239" s="69" t="s">
        <v>126</v>
      </c>
      <c r="I239" s="76">
        <v>5.569999999766936</v>
      </c>
      <c r="J239" s="82" t="s">
        <v>474</v>
      </c>
      <c r="K239" s="82" t="s">
        <v>128</v>
      </c>
      <c r="L239" s="83">
        <v>3.49E-2</v>
      </c>
      <c r="M239" s="83">
        <v>4.5499999998335247E-2</v>
      </c>
      <c r="N239" s="76">
        <v>915.8805420000001</v>
      </c>
      <c r="O239" s="78">
        <v>98.38</v>
      </c>
      <c r="P239" s="76">
        <v>0.90104335300000027</v>
      </c>
      <c r="Q239" s="77">
        <f t="shared" si="3"/>
        <v>7.5067607718292653E-4</v>
      </c>
      <c r="R239" s="77">
        <f>P239/'סכום נכסי הקרן'!$C$42</f>
        <v>1.183819183098529E-5</v>
      </c>
    </row>
    <row r="240" spans="2:18">
      <c r="B240" s="75" t="s">
        <v>2549</v>
      </c>
      <c r="C240" s="82" t="s">
        <v>2305</v>
      </c>
      <c r="D240" s="69" t="s">
        <v>2465</v>
      </c>
      <c r="E240" s="69"/>
      <c r="F240" s="69" t="s">
        <v>451</v>
      </c>
      <c r="G240" s="95">
        <v>44858</v>
      </c>
      <c r="H240" s="69" t="s">
        <v>126</v>
      </c>
      <c r="I240" s="76">
        <v>5.6000000020068486</v>
      </c>
      <c r="J240" s="82" t="s">
        <v>474</v>
      </c>
      <c r="K240" s="82" t="s">
        <v>128</v>
      </c>
      <c r="L240" s="83">
        <v>3.49E-2</v>
      </c>
      <c r="M240" s="83">
        <v>4.5400000016237223E-2</v>
      </c>
      <c r="N240" s="76">
        <v>1114.4110930000002</v>
      </c>
      <c r="O240" s="78">
        <v>98.37</v>
      </c>
      <c r="P240" s="76">
        <v>1.0962462930000001</v>
      </c>
      <c r="Q240" s="77">
        <f t="shared" si="3"/>
        <v>9.1330329902069088E-4</v>
      </c>
      <c r="R240" s="77">
        <f>P240/'סכום נכסי הקרן'!$C$42</f>
        <v>1.4402829638920276E-5</v>
      </c>
    </row>
    <row r="241" spans="2:18">
      <c r="B241" s="75" t="s">
        <v>2549</v>
      </c>
      <c r="C241" s="82" t="s">
        <v>2305</v>
      </c>
      <c r="D241" s="69" t="s">
        <v>2466</v>
      </c>
      <c r="E241" s="69"/>
      <c r="F241" s="69" t="s">
        <v>451</v>
      </c>
      <c r="G241" s="95">
        <v>44858</v>
      </c>
      <c r="H241" s="69" t="s">
        <v>126</v>
      </c>
      <c r="I241" s="76">
        <v>5.7700000049399032</v>
      </c>
      <c r="J241" s="82" t="s">
        <v>474</v>
      </c>
      <c r="K241" s="82" t="s">
        <v>128</v>
      </c>
      <c r="L241" s="83">
        <v>3.49E-2</v>
      </c>
      <c r="M241" s="83">
        <v>4.5200000026387056E-2</v>
      </c>
      <c r="N241" s="76">
        <v>662.83766300000013</v>
      </c>
      <c r="O241" s="78">
        <v>98.34</v>
      </c>
      <c r="P241" s="76">
        <v>0.65183461400000009</v>
      </c>
      <c r="Q241" s="77">
        <f t="shared" si="3"/>
        <v>5.4305561367319372E-4</v>
      </c>
      <c r="R241" s="77">
        <f>P241/'סכום נכסי הקרן'!$C$42</f>
        <v>8.5640087981518565E-6</v>
      </c>
    </row>
    <row r="242" spans="2:18">
      <c r="B242" s="75" t="s">
        <v>2578</v>
      </c>
      <c r="C242" s="82" t="s">
        <v>2296</v>
      </c>
      <c r="D242" s="69">
        <v>9637</v>
      </c>
      <c r="E242" s="69"/>
      <c r="F242" s="69" t="s">
        <v>451</v>
      </c>
      <c r="G242" s="95">
        <v>45104</v>
      </c>
      <c r="H242" s="69" t="s">
        <v>126</v>
      </c>
      <c r="I242" s="76">
        <v>2.5199999999207416</v>
      </c>
      <c r="J242" s="82" t="s">
        <v>259</v>
      </c>
      <c r="K242" s="82" t="s">
        <v>128</v>
      </c>
      <c r="L242" s="83">
        <v>5.2159000000000004E-2</v>
      </c>
      <c r="M242" s="83">
        <v>6.0599999999037577E-2</v>
      </c>
      <c r="N242" s="76">
        <v>7137.6500000000015</v>
      </c>
      <c r="O242" s="78">
        <v>98.99</v>
      </c>
      <c r="P242" s="76">
        <v>7.0655597280000011</v>
      </c>
      <c r="Q242" s="77">
        <f t="shared" si="3"/>
        <v>5.8864500160368035E-3</v>
      </c>
      <c r="R242" s="77">
        <f>P242/'סכום נכסי הקרן'!$C$42</f>
        <v>9.2829552734460092E-5</v>
      </c>
    </row>
    <row r="243" spans="2:18">
      <c r="B243" s="75" t="s">
        <v>2579</v>
      </c>
      <c r="C243" s="82" t="s">
        <v>2296</v>
      </c>
      <c r="D243" s="69">
        <v>9577</v>
      </c>
      <c r="E243" s="69"/>
      <c r="F243" s="69" t="s">
        <v>451</v>
      </c>
      <c r="G243" s="95">
        <v>45063</v>
      </c>
      <c r="H243" s="69" t="s">
        <v>126</v>
      </c>
      <c r="I243" s="76">
        <v>3.5700000000561944</v>
      </c>
      <c r="J243" s="82" t="s">
        <v>259</v>
      </c>
      <c r="K243" s="82" t="s">
        <v>128</v>
      </c>
      <c r="L243" s="83">
        <v>4.4344000000000001E-2</v>
      </c>
      <c r="M243" s="83">
        <v>4.5400000001308116E-2</v>
      </c>
      <c r="N243" s="76">
        <v>10706.475000000002</v>
      </c>
      <c r="O243" s="78">
        <v>101.39</v>
      </c>
      <c r="P243" s="76">
        <v>10.855294326999999</v>
      </c>
      <c r="Q243" s="77">
        <f t="shared" si="3"/>
        <v>9.0437488217711033E-3</v>
      </c>
      <c r="R243" s="77">
        <f>P243/'סכום נכסי הקרן'!$C$42</f>
        <v>1.4262028147366213E-4</v>
      </c>
    </row>
    <row r="244" spans="2:18">
      <c r="B244" s="75" t="s">
        <v>2580</v>
      </c>
      <c r="C244" s="82" t="s">
        <v>2296</v>
      </c>
      <c r="D244" s="69" t="s">
        <v>2467</v>
      </c>
      <c r="E244" s="69"/>
      <c r="F244" s="69" t="s">
        <v>451</v>
      </c>
      <c r="G244" s="95">
        <v>42372</v>
      </c>
      <c r="H244" s="69" t="s">
        <v>126</v>
      </c>
      <c r="I244" s="76">
        <v>9.6199999996163097</v>
      </c>
      <c r="J244" s="82" t="s">
        <v>124</v>
      </c>
      <c r="K244" s="82" t="s">
        <v>128</v>
      </c>
      <c r="L244" s="83">
        <v>6.7000000000000004E-2</v>
      </c>
      <c r="M244" s="83">
        <v>3.3999999998767259E-2</v>
      </c>
      <c r="N244" s="76">
        <v>8639.0198700000001</v>
      </c>
      <c r="O244" s="78">
        <v>150.24</v>
      </c>
      <c r="P244" s="76">
        <v>12.979263429000003</v>
      </c>
      <c r="Q244" s="77">
        <f t="shared" si="3"/>
        <v>1.0813267223120549E-2</v>
      </c>
      <c r="R244" s="77">
        <f>P244/'סכום נכסי הקרן'!$C$42</f>
        <v>1.7052565760106541E-4</v>
      </c>
    </row>
    <row r="245" spans="2:18">
      <c r="B245" s="75" t="s">
        <v>2581</v>
      </c>
      <c r="C245" s="82" t="s">
        <v>2305</v>
      </c>
      <c r="D245" s="69" t="s">
        <v>2468</v>
      </c>
      <c r="E245" s="69"/>
      <c r="F245" s="69" t="s">
        <v>467</v>
      </c>
      <c r="G245" s="95">
        <v>44871</v>
      </c>
      <c r="H245" s="69"/>
      <c r="I245" s="76">
        <v>4.9399999997831232</v>
      </c>
      <c r="J245" s="82" t="s">
        <v>259</v>
      </c>
      <c r="K245" s="82" t="s">
        <v>128</v>
      </c>
      <c r="L245" s="83">
        <v>0.05</v>
      </c>
      <c r="M245" s="83">
        <v>6.9899999998024848E-2</v>
      </c>
      <c r="N245" s="76">
        <v>10832.133448000002</v>
      </c>
      <c r="O245" s="78">
        <v>95.35</v>
      </c>
      <c r="P245" s="76">
        <v>10.328440096000001</v>
      </c>
      <c r="Q245" s="77">
        <f t="shared" si="3"/>
        <v>8.6048167037353733E-3</v>
      </c>
      <c r="R245" s="77">
        <f>P245/'סכום נכסי הקרן'!$C$42</f>
        <v>1.3569830437591397E-4</v>
      </c>
    </row>
    <row r="246" spans="2:18">
      <c r="B246" s="75" t="s">
        <v>2581</v>
      </c>
      <c r="C246" s="82" t="s">
        <v>2305</v>
      </c>
      <c r="D246" s="69" t="s">
        <v>2469</v>
      </c>
      <c r="E246" s="69"/>
      <c r="F246" s="69" t="s">
        <v>467</v>
      </c>
      <c r="G246" s="95">
        <v>44969</v>
      </c>
      <c r="H246" s="69"/>
      <c r="I246" s="76">
        <v>4.9400000002624527</v>
      </c>
      <c r="J246" s="82" t="s">
        <v>259</v>
      </c>
      <c r="K246" s="82" t="s">
        <v>128</v>
      </c>
      <c r="L246" s="83">
        <v>0.05</v>
      </c>
      <c r="M246" s="83">
        <v>6.6500000003585052E-2</v>
      </c>
      <c r="N246" s="76">
        <v>7694.9967320000005</v>
      </c>
      <c r="O246" s="78">
        <v>96.06</v>
      </c>
      <c r="P246" s="76">
        <v>7.3918137990000004</v>
      </c>
      <c r="Q246" s="77">
        <f t="shared" si="3"/>
        <v>6.1582583872631311E-3</v>
      </c>
      <c r="R246" s="77">
        <f>P246/'סכום נכסי הקרן'!$C$42</f>
        <v>9.7115981645209598E-5</v>
      </c>
    </row>
    <row r="247" spans="2:18">
      <c r="B247" s="75" t="s">
        <v>2581</v>
      </c>
      <c r="C247" s="82" t="s">
        <v>2305</v>
      </c>
      <c r="D247" s="69" t="s">
        <v>2470</v>
      </c>
      <c r="E247" s="69"/>
      <c r="F247" s="69" t="s">
        <v>467</v>
      </c>
      <c r="G247" s="95">
        <v>45018</v>
      </c>
      <c r="H247" s="69"/>
      <c r="I247" s="76">
        <v>4.9399999998672781</v>
      </c>
      <c r="J247" s="82" t="s">
        <v>259</v>
      </c>
      <c r="K247" s="82" t="s">
        <v>128</v>
      </c>
      <c r="L247" s="83">
        <v>0.05</v>
      </c>
      <c r="M247" s="83">
        <v>4.299999999897907E-2</v>
      </c>
      <c r="N247" s="76">
        <v>3681.9928980000004</v>
      </c>
      <c r="O247" s="78">
        <v>106.41</v>
      </c>
      <c r="P247" s="76">
        <v>3.9180086580000006</v>
      </c>
      <c r="Q247" s="77">
        <f t="shared" ref="Q247:Q310" si="4">IFERROR(P247/$P$10,0)</f>
        <v>3.2641663244767118E-3</v>
      </c>
      <c r="R247" s="77">
        <f>P247/'סכום נכסי הקרן'!$C$42</f>
        <v>5.1476033793975762E-5</v>
      </c>
    </row>
    <row r="248" spans="2:18">
      <c r="B248" s="75" t="s">
        <v>2581</v>
      </c>
      <c r="C248" s="82" t="s">
        <v>2305</v>
      </c>
      <c r="D248" s="69" t="s">
        <v>2471</v>
      </c>
      <c r="E248" s="69"/>
      <c r="F248" s="69" t="s">
        <v>467</v>
      </c>
      <c r="G248" s="95">
        <v>45109</v>
      </c>
      <c r="H248" s="69"/>
      <c r="I248" s="76">
        <v>4.9399999994314205</v>
      </c>
      <c r="J248" s="82" t="s">
        <v>259</v>
      </c>
      <c r="K248" s="82" t="s">
        <v>128</v>
      </c>
      <c r="L248" s="83">
        <v>0.05</v>
      </c>
      <c r="M248" s="83">
        <v>5.2199999991920196E-2</v>
      </c>
      <c r="N248" s="76">
        <v>3326.6970120000005</v>
      </c>
      <c r="O248" s="78">
        <v>100.45</v>
      </c>
      <c r="P248" s="76">
        <v>3.3416671850000004</v>
      </c>
      <c r="Q248" s="77">
        <f t="shared" si="4"/>
        <v>2.7840054591543196E-3</v>
      </c>
      <c r="R248" s="77">
        <f>P248/'סכום נכסי הקרן'!$C$42</f>
        <v>4.3903877698700031E-5</v>
      </c>
    </row>
    <row r="249" spans="2:18">
      <c r="B249" s="75" t="s">
        <v>2582</v>
      </c>
      <c r="C249" s="82" t="s">
        <v>2305</v>
      </c>
      <c r="D249" s="69" t="s">
        <v>2472</v>
      </c>
      <c r="E249" s="69"/>
      <c r="F249" s="69" t="s">
        <v>467</v>
      </c>
      <c r="G249" s="95">
        <v>41816</v>
      </c>
      <c r="H249" s="69"/>
      <c r="I249" s="76">
        <v>5.6699999993869961</v>
      </c>
      <c r="J249" s="82" t="s">
        <v>474</v>
      </c>
      <c r="K249" s="82" t="s">
        <v>128</v>
      </c>
      <c r="L249" s="83">
        <v>4.4999999999999998E-2</v>
      </c>
      <c r="M249" s="83">
        <v>8.7099999991686661E-2</v>
      </c>
      <c r="N249" s="76">
        <v>2695.7717340000004</v>
      </c>
      <c r="O249" s="78">
        <v>88.35</v>
      </c>
      <c r="P249" s="76">
        <v>2.3817144380000004</v>
      </c>
      <c r="Q249" s="77">
        <f t="shared" si="4"/>
        <v>1.9842508635517101E-3</v>
      </c>
      <c r="R249" s="77">
        <f>P249/'סכום נכסי הקרן'!$C$42</f>
        <v>3.1291715664730415E-5</v>
      </c>
    </row>
    <row r="250" spans="2:18">
      <c r="B250" s="75" t="s">
        <v>2582</v>
      </c>
      <c r="C250" s="82" t="s">
        <v>2305</v>
      </c>
      <c r="D250" s="69" t="s">
        <v>2473</v>
      </c>
      <c r="E250" s="69"/>
      <c r="F250" s="69" t="s">
        <v>467</v>
      </c>
      <c r="G250" s="95">
        <v>42625</v>
      </c>
      <c r="H250" s="69"/>
      <c r="I250" s="76">
        <v>5.6699999988448617</v>
      </c>
      <c r="J250" s="82" t="s">
        <v>474</v>
      </c>
      <c r="K250" s="82" t="s">
        <v>128</v>
      </c>
      <c r="L250" s="83">
        <v>4.4999999999999998E-2</v>
      </c>
      <c r="M250" s="83">
        <v>8.7099999984848187E-2</v>
      </c>
      <c r="N250" s="76">
        <v>750.66077100000007</v>
      </c>
      <c r="O250" s="78">
        <v>88.8</v>
      </c>
      <c r="P250" s="76">
        <v>0.66658683100000005</v>
      </c>
      <c r="Q250" s="77">
        <f t="shared" si="4"/>
        <v>5.5534596169078923E-4</v>
      </c>
      <c r="R250" s="77">
        <f>P250/'סכום נכסי הקרן'!$C$42</f>
        <v>8.7578280790964001E-6</v>
      </c>
    </row>
    <row r="251" spans="2:18">
      <c r="B251" s="75" t="s">
        <v>2582</v>
      </c>
      <c r="C251" s="82" t="s">
        <v>2305</v>
      </c>
      <c r="D251" s="69" t="s">
        <v>2474</v>
      </c>
      <c r="E251" s="69"/>
      <c r="F251" s="69" t="s">
        <v>467</v>
      </c>
      <c r="G251" s="95">
        <v>42716</v>
      </c>
      <c r="H251" s="69"/>
      <c r="I251" s="76">
        <v>5.6699999996437995</v>
      </c>
      <c r="J251" s="82" t="s">
        <v>474</v>
      </c>
      <c r="K251" s="82" t="s">
        <v>128</v>
      </c>
      <c r="L251" s="83">
        <v>4.4999999999999998E-2</v>
      </c>
      <c r="M251" s="83">
        <v>8.7099999993271768E-2</v>
      </c>
      <c r="N251" s="76">
        <v>567.91897600000016</v>
      </c>
      <c r="O251" s="78">
        <v>88.98</v>
      </c>
      <c r="P251" s="76">
        <v>0.50533435400000004</v>
      </c>
      <c r="Q251" s="77">
        <f t="shared" si="4"/>
        <v>4.2100350583962218E-4</v>
      </c>
      <c r="R251" s="77">
        <f>P251/'סכום נכסי הקרן'!$C$42</f>
        <v>6.6392421646764286E-6</v>
      </c>
    </row>
    <row r="252" spans="2:18">
      <c r="B252" s="75" t="s">
        <v>2582</v>
      </c>
      <c r="C252" s="82" t="s">
        <v>2305</v>
      </c>
      <c r="D252" s="69" t="s">
        <v>2475</v>
      </c>
      <c r="E252" s="69"/>
      <c r="F252" s="69" t="s">
        <v>467</v>
      </c>
      <c r="G252" s="95">
        <v>42803</v>
      </c>
      <c r="H252" s="69"/>
      <c r="I252" s="76">
        <v>5.6700000005432418</v>
      </c>
      <c r="J252" s="82" t="s">
        <v>474</v>
      </c>
      <c r="K252" s="82" t="s">
        <v>128</v>
      </c>
      <c r="L252" s="83">
        <v>4.4999999999999998E-2</v>
      </c>
      <c r="M252" s="83">
        <v>8.7100000006169007E-2</v>
      </c>
      <c r="N252" s="76">
        <v>3639.6510430000008</v>
      </c>
      <c r="O252" s="78">
        <v>89.52</v>
      </c>
      <c r="P252" s="76">
        <v>3.2582158690000007</v>
      </c>
      <c r="Q252" s="77">
        <f t="shared" si="4"/>
        <v>2.7144806063022805E-3</v>
      </c>
      <c r="R252" s="77">
        <f>P252/'סכום נכסי הקרן'!$C$42</f>
        <v>4.2807467982045516E-5</v>
      </c>
    </row>
    <row r="253" spans="2:18">
      <c r="B253" s="75" t="s">
        <v>2582</v>
      </c>
      <c r="C253" s="82" t="s">
        <v>2305</v>
      </c>
      <c r="D253" s="69" t="s">
        <v>2476</v>
      </c>
      <c r="E253" s="69"/>
      <c r="F253" s="69" t="s">
        <v>467</v>
      </c>
      <c r="G253" s="95">
        <v>42898</v>
      </c>
      <c r="H253" s="69"/>
      <c r="I253" s="76">
        <v>5.6700000005248423</v>
      </c>
      <c r="J253" s="82" t="s">
        <v>474</v>
      </c>
      <c r="K253" s="82" t="s">
        <v>128</v>
      </c>
      <c r="L253" s="83">
        <v>4.4999999999999998E-2</v>
      </c>
      <c r="M253" s="83">
        <v>8.7100000002624189E-2</v>
      </c>
      <c r="N253" s="76">
        <v>684.52509300000008</v>
      </c>
      <c r="O253" s="78">
        <v>89.07</v>
      </c>
      <c r="P253" s="76">
        <v>0.60970650400000015</v>
      </c>
      <c r="Q253" s="77">
        <f t="shared" si="4"/>
        <v>5.0795789695552674E-4</v>
      </c>
      <c r="R253" s="77">
        <f>P253/'סכום נכסי הקרן'!$C$42</f>
        <v>8.0105163984838796E-6</v>
      </c>
    </row>
    <row r="254" spans="2:18">
      <c r="B254" s="75" t="s">
        <v>2582</v>
      </c>
      <c r="C254" s="82" t="s">
        <v>2305</v>
      </c>
      <c r="D254" s="69" t="s">
        <v>2477</v>
      </c>
      <c r="E254" s="69"/>
      <c r="F254" s="69" t="s">
        <v>467</v>
      </c>
      <c r="G254" s="95">
        <v>42989</v>
      </c>
      <c r="H254" s="69"/>
      <c r="I254" s="76">
        <v>5.6699999997147774</v>
      </c>
      <c r="J254" s="82" t="s">
        <v>474</v>
      </c>
      <c r="K254" s="82" t="s">
        <v>128</v>
      </c>
      <c r="L254" s="83">
        <v>4.4999999999999998E-2</v>
      </c>
      <c r="M254" s="83">
        <v>8.7099999988850374E-2</v>
      </c>
      <c r="N254" s="76">
        <v>862.58778800000016</v>
      </c>
      <c r="O254" s="78">
        <v>89.42</v>
      </c>
      <c r="P254" s="76">
        <v>0.77132606600000009</v>
      </c>
      <c r="Q254" s="77">
        <f t="shared" si="4"/>
        <v>6.4260617818887456E-4</v>
      </c>
      <c r="R254" s="77">
        <f>P254/'סכום נכסי הקרן'!$C$42</f>
        <v>1.0133925191441059E-5</v>
      </c>
    </row>
    <row r="255" spans="2:18">
      <c r="B255" s="75" t="s">
        <v>2582</v>
      </c>
      <c r="C255" s="82" t="s">
        <v>2305</v>
      </c>
      <c r="D255" s="69" t="s">
        <v>2478</v>
      </c>
      <c r="E255" s="69"/>
      <c r="F255" s="69" t="s">
        <v>467</v>
      </c>
      <c r="G255" s="95">
        <v>43080</v>
      </c>
      <c r="H255" s="69"/>
      <c r="I255" s="76">
        <v>5.6699999960396568</v>
      </c>
      <c r="J255" s="82" t="s">
        <v>474</v>
      </c>
      <c r="K255" s="82" t="s">
        <v>128</v>
      </c>
      <c r="L255" s="83">
        <v>4.4999999999999998E-2</v>
      </c>
      <c r="M255" s="83">
        <v>8.7099999948599793E-2</v>
      </c>
      <c r="N255" s="76">
        <v>267.25951000000003</v>
      </c>
      <c r="O255" s="78">
        <v>88.81</v>
      </c>
      <c r="P255" s="76">
        <v>0.23735318200000005</v>
      </c>
      <c r="Q255" s="77">
        <f t="shared" si="4"/>
        <v>1.9774337713875261E-4</v>
      </c>
      <c r="R255" s="77">
        <f>P255/'סכום נכסי הקרן'!$C$42</f>
        <v>3.1184209848011216E-6</v>
      </c>
    </row>
    <row r="256" spans="2:18">
      <c r="B256" s="75" t="s">
        <v>2582</v>
      </c>
      <c r="C256" s="82" t="s">
        <v>2305</v>
      </c>
      <c r="D256" s="69" t="s">
        <v>2479</v>
      </c>
      <c r="E256" s="69"/>
      <c r="F256" s="69" t="s">
        <v>467</v>
      </c>
      <c r="G256" s="95">
        <v>43171</v>
      </c>
      <c r="H256" s="69"/>
      <c r="I256" s="76">
        <v>5.5500000081202945</v>
      </c>
      <c r="J256" s="82" t="s">
        <v>474</v>
      </c>
      <c r="K256" s="82" t="s">
        <v>128</v>
      </c>
      <c r="L256" s="83">
        <v>4.4999999999999998E-2</v>
      </c>
      <c r="M256" s="83">
        <v>8.8000000067202447E-2</v>
      </c>
      <c r="N256" s="76">
        <v>199.69238100000001</v>
      </c>
      <c r="O256" s="78">
        <v>89.42</v>
      </c>
      <c r="P256" s="76">
        <v>0.17856494100000003</v>
      </c>
      <c r="Q256" s="77">
        <f t="shared" si="4"/>
        <v>1.48765793550314E-4</v>
      </c>
      <c r="R256" s="77">
        <f>P256/'סכום נכסי הקרן'!$C$42</f>
        <v>2.3460425281518834E-6</v>
      </c>
    </row>
    <row r="257" spans="2:18">
      <c r="B257" s="75" t="s">
        <v>2582</v>
      </c>
      <c r="C257" s="82" t="s">
        <v>2305</v>
      </c>
      <c r="D257" s="69" t="s">
        <v>2480</v>
      </c>
      <c r="E257" s="69"/>
      <c r="F257" s="69" t="s">
        <v>467</v>
      </c>
      <c r="G257" s="95">
        <v>43341</v>
      </c>
      <c r="H257" s="69"/>
      <c r="I257" s="76">
        <v>5.7099999951783156</v>
      </c>
      <c r="J257" s="82" t="s">
        <v>474</v>
      </c>
      <c r="K257" s="82" t="s">
        <v>128</v>
      </c>
      <c r="L257" s="83">
        <v>4.4999999999999998E-2</v>
      </c>
      <c r="M257" s="83">
        <v>8.4499999928567646E-2</v>
      </c>
      <c r="N257" s="76">
        <v>500.97982400000006</v>
      </c>
      <c r="O257" s="78">
        <v>89.42</v>
      </c>
      <c r="P257" s="76">
        <v>0.44797619600000005</v>
      </c>
      <c r="Q257" s="77">
        <f t="shared" si="4"/>
        <v>3.7321735115736411E-4</v>
      </c>
      <c r="R257" s="77">
        <f>P257/'סכום נכסי הקרן'!$C$42</f>
        <v>5.8856525896407831E-6</v>
      </c>
    </row>
    <row r="258" spans="2:18">
      <c r="B258" s="75" t="s">
        <v>2582</v>
      </c>
      <c r="C258" s="82" t="s">
        <v>2305</v>
      </c>
      <c r="D258" s="69" t="s">
        <v>2481</v>
      </c>
      <c r="E258" s="69"/>
      <c r="F258" s="69" t="s">
        <v>467</v>
      </c>
      <c r="G258" s="95">
        <v>43990</v>
      </c>
      <c r="H258" s="69"/>
      <c r="I258" s="76">
        <v>5.6700000034269413</v>
      </c>
      <c r="J258" s="82" t="s">
        <v>474</v>
      </c>
      <c r="K258" s="82" t="s">
        <v>128</v>
      </c>
      <c r="L258" s="83">
        <v>4.4999999999999998E-2</v>
      </c>
      <c r="M258" s="83">
        <v>8.7100000028118491E-2</v>
      </c>
      <c r="N258" s="76">
        <v>516.70431200000007</v>
      </c>
      <c r="O258" s="78">
        <v>88.1</v>
      </c>
      <c r="P258" s="76">
        <v>0.45521653200000001</v>
      </c>
      <c r="Q258" s="77">
        <f t="shared" si="4"/>
        <v>3.7924941055591594E-4</v>
      </c>
      <c r="R258" s="77">
        <f>P258/'סכום נכסי הקרן'!$C$42</f>
        <v>5.980778408174831E-6</v>
      </c>
    </row>
    <row r="259" spans="2:18">
      <c r="B259" s="75" t="s">
        <v>2582</v>
      </c>
      <c r="C259" s="82" t="s">
        <v>2305</v>
      </c>
      <c r="D259" s="69" t="s">
        <v>2482</v>
      </c>
      <c r="E259" s="69"/>
      <c r="F259" s="69" t="s">
        <v>467</v>
      </c>
      <c r="G259" s="95">
        <v>41893</v>
      </c>
      <c r="H259" s="69"/>
      <c r="I259" s="76">
        <v>5.6700000023417187</v>
      </c>
      <c r="J259" s="82" t="s">
        <v>474</v>
      </c>
      <c r="K259" s="82" t="s">
        <v>128</v>
      </c>
      <c r="L259" s="83">
        <v>4.4999999999999998E-2</v>
      </c>
      <c r="M259" s="83">
        <v>8.7100000046619538E-2</v>
      </c>
      <c r="N259" s="76">
        <v>528.8832440000001</v>
      </c>
      <c r="O259" s="78">
        <v>88.01</v>
      </c>
      <c r="P259" s="76">
        <v>0.46547017300000004</v>
      </c>
      <c r="Q259" s="77">
        <f t="shared" si="4"/>
        <v>3.8779191073317661E-4</v>
      </c>
      <c r="R259" s="77">
        <f>P259/'סכום נכסי הקרן'!$C$42</f>
        <v>6.1154939784300354E-6</v>
      </c>
    </row>
    <row r="260" spans="2:18">
      <c r="B260" s="75" t="s">
        <v>2582</v>
      </c>
      <c r="C260" s="82" t="s">
        <v>2305</v>
      </c>
      <c r="D260" s="69" t="s">
        <v>2483</v>
      </c>
      <c r="E260" s="69"/>
      <c r="F260" s="69" t="s">
        <v>467</v>
      </c>
      <c r="G260" s="95">
        <v>42151</v>
      </c>
      <c r="H260" s="69"/>
      <c r="I260" s="76">
        <v>5.67</v>
      </c>
      <c r="J260" s="82" t="s">
        <v>474</v>
      </c>
      <c r="K260" s="82" t="s">
        <v>128</v>
      </c>
      <c r="L260" s="83">
        <v>4.4999999999999998E-2</v>
      </c>
      <c r="M260" s="83">
        <v>8.7100000005808309E-2</v>
      </c>
      <c r="N260" s="76">
        <v>1936.8605470000005</v>
      </c>
      <c r="O260" s="78">
        <v>88.89</v>
      </c>
      <c r="P260" s="76">
        <v>1.7216755000000004</v>
      </c>
      <c r="Q260" s="77">
        <f t="shared" si="4"/>
        <v>1.4343600740395824E-3</v>
      </c>
      <c r="R260" s="77">
        <f>P260/'סכום נכסי הקרן'!$C$42</f>
        <v>2.2619915869583595E-5</v>
      </c>
    </row>
    <row r="261" spans="2:18">
      <c r="B261" s="75" t="s">
        <v>2582</v>
      </c>
      <c r="C261" s="82" t="s">
        <v>2305</v>
      </c>
      <c r="D261" s="69" t="s">
        <v>2484</v>
      </c>
      <c r="E261" s="69"/>
      <c r="F261" s="69" t="s">
        <v>467</v>
      </c>
      <c r="G261" s="95">
        <v>42166</v>
      </c>
      <c r="H261" s="69"/>
      <c r="I261" s="76">
        <v>5.6699999985493008</v>
      </c>
      <c r="J261" s="82" t="s">
        <v>474</v>
      </c>
      <c r="K261" s="82" t="s">
        <v>128</v>
      </c>
      <c r="L261" s="83">
        <v>4.4999999999999998E-2</v>
      </c>
      <c r="M261" s="83">
        <v>8.7099999978085166E-2</v>
      </c>
      <c r="N261" s="76">
        <v>1822.3728810000002</v>
      </c>
      <c r="O261" s="78">
        <v>88.89</v>
      </c>
      <c r="P261" s="76">
        <v>1.6199074050000002</v>
      </c>
      <c r="Q261" s="77">
        <f t="shared" si="4"/>
        <v>1.3495751698697389E-3</v>
      </c>
      <c r="R261" s="77">
        <f>P261/'סכום נכסי הקרן'!$C$42</f>
        <v>2.1282854531887963E-5</v>
      </c>
    </row>
    <row r="262" spans="2:18">
      <c r="B262" s="75" t="s">
        <v>2582</v>
      </c>
      <c r="C262" s="82" t="s">
        <v>2305</v>
      </c>
      <c r="D262" s="69" t="s">
        <v>2485</v>
      </c>
      <c r="E262" s="69"/>
      <c r="F262" s="69" t="s">
        <v>467</v>
      </c>
      <c r="G262" s="95">
        <v>42257</v>
      </c>
      <c r="H262" s="69"/>
      <c r="I262" s="76">
        <v>5.6700000008657758</v>
      </c>
      <c r="J262" s="82" t="s">
        <v>474</v>
      </c>
      <c r="K262" s="82" t="s">
        <v>128</v>
      </c>
      <c r="L262" s="83">
        <v>4.4999999999999998E-2</v>
      </c>
      <c r="M262" s="83">
        <v>8.7100000007253792E-2</v>
      </c>
      <c r="N262" s="76">
        <v>968.41708300000016</v>
      </c>
      <c r="O262" s="78">
        <v>88.26</v>
      </c>
      <c r="P262" s="76">
        <v>0.85472497800000002</v>
      </c>
      <c r="Q262" s="77">
        <f t="shared" si="4"/>
        <v>7.1208737228796036E-4</v>
      </c>
      <c r="R262" s="77">
        <f>P262/'סכום נכסי הקרן'!$C$42</f>
        <v>1.1229646407811277E-5</v>
      </c>
    </row>
    <row r="263" spans="2:18">
      <c r="B263" s="75" t="s">
        <v>2582</v>
      </c>
      <c r="C263" s="82" t="s">
        <v>2305</v>
      </c>
      <c r="D263" s="69" t="s">
        <v>2486</v>
      </c>
      <c r="E263" s="69"/>
      <c r="F263" s="69" t="s">
        <v>467</v>
      </c>
      <c r="G263" s="95">
        <v>42348</v>
      </c>
      <c r="H263" s="69"/>
      <c r="I263" s="76">
        <v>5.6700000003562643</v>
      </c>
      <c r="J263" s="82" t="s">
        <v>474</v>
      </c>
      <c r="K263" s="82" t="s">
        <v>128</v>
      </c>
      <c r="L263" s="83">
        <v>4.4999999999999998E-2</v>
      </c>
      <c r="M263" s="83">
        <v>8.7100000005982531E-2</v>
      </c>
      <c r="N263" s="76">
        <v>1676.9957650000003</v>
      </c>
      <c r="O263" s="78">
        <v>88.71</v>
      </c>
      <c r="P263" s="76">
        <v>1.4876629410000002</v>
      </c>
      <c r="Q263" s="77">
        <f t="shared" si="4"/>
        <v>1.2393998324299223E-3</v>
      </c>
      <c r="R263" s="77">
        <f>P263/'סכום נכסי הקרן'!$C$42</f>
        <v>1.9545385043649224E-5</v>
      </c>
    </row>
    <row r="264" spans="2:18">
      <c r="B264" s="75" t="s">
        <v>2582</v>
      </c>
      <c r="C264" s="82" t="s">
        <v>2305</v>
      </c>
      <c r="D264" s="69" t="s">
        <v>2487</v>
      </c>
      <c r="E264" s="69"/>
      <c r="F264" s="69" t="s">
        <v>467</v>
      </c>
      <c r="G264" s="95">
        <v>42439</v>
      </c>
      <c r="H264" s="69"/>
      <c r="I264" s="76">
        <v>5.6700000012270273</v>
      </c>
      <c r="J264" s="82" t="s">
        <v>474</v>
      </c>
      <c r="K264" s="82" t="s">
        <v>128</v>
      </c>
      <c r="L264" s="83">
        <v>4.4999999999999998E-2</v>
      </c>
      <c r="M264" s="83">
        <v>8.710000002504481E-2</v>
      </c>
      <c r="N264" s="76">
        <v>1991.7432770000003</v>
      </c>
      <c r="O264" s="78">
        <v>89.61</v>
      </c>
      <c r="P264" s="76">
        <v>1.7848013430000003</v>
      </c>
      <c r="Q264" s="77">
        <f t="shared" si="4"/>
        <v>1.4869513950169042E-3</v>
      </c>
      <c r="R264" s="77">
        <f>P264/'סכום נכסי הקרן'!$C$42</f>
        <v>2.3449283109726433E-5</v>
      </c>
    </row>
    <row r="265" spans="2:18">
      <c r="B265" s="75" t="s">
        <v>2582</v>
      </c>
      <c r="C265" s="82" t="s">
        <v>2305</v>
      </c>
      <c r="D265" s="69" t="s">
        <v>2488</v>
      </c>
      <c r="E265" s="69"/>
      <c r="F265" s="69" t="s">
        <v>467</v>
      </c>
      <c r="G265" s="95">
        <v>42549</v>
      </c>
      <c r="H265" s="69"/>
      <c r="I265" s="76">
        <v>5.6899999981677309</v>
      </c>
      <c r="J265" s="82" t="s">
        <v>474</v>
      </c>
      <c r="K265" s="82" t="s">
        <v>128</v>
      </c>
      <c r="L265" s="83">
        <v>4.4999999999999998E-2</v>
      </c>
      <c r="M265" s="83">
        <v>8.5899999980884101E-2</v>
      </c>
      <c r="N265" s="76">
        <v>1400.9689740000001</v>
      </c>
      <c r="O265" s="78">
        <v>89.99</v>
      </c>
      <c r="P265" s="76">
        <v>1.2607320990000004</v>
      </c>
      <c r="Q265" s="77">
        <f t="shared" si="4"/>
        <v>1.050339501761928E-3</v>
      </c>
      <c r="R265" s="77">
        <f>P265/'סכום נכסי הקרן'!$C$42</f>
        <v>1.6563896049786118E-5</v>
      </c>
    </row>
    <row r="266" spans="2:18">
      <c r="B266" s="75" t="s">
        <v>2582</v>
      </c>
      <c r="C266" s="82" t="s">
        <v>2305</v>
      </c>
      <c r="D266" s="69" t="s">
        <v>2489</v>
      </c>
      <c r="E266" s="69"/>
      <c r="F266" s="69" t="s">
        <v>467</v>
      </c>
      <c r="G266" s="95">
        <v>42604</v>
      </c>
      <c r="H266" s="69"/>
      <c r="I266" s="76">
        <v>5.669999998494001</v>
      </c>
      <c r="J266" s="82" t="s">
        <v>474</v>
      </c>
      <c r="K266" s="82" t="s">
        <v>128</v>
      </c>
      <c r="L266" s="83">
        <v>4.4999999999999998E-2</v>
      </c>
      <c r="M266" s="83">
        <v>8.7099999976334302E-2</v>
      </c>
      <c r="N266" s="76">
        <v>1832.0107830000002</v>
      </c>
      <c r="O266" s="78">
        <v>88.8</v>
      </c>
      <c r="P266" s="76">
        <v>1.6268257349999999</v>
      </c>
      <c r="Q266" s="77">
        <f t="shared" si="4"/>
        <v>1.3553389600445018E-3</v>
      </c>
      <c r="R266" s="77">
        <f>P266/'סכום נכסי הקרן'!$C$42</f>
        <v>2.1373749734008231E-5</v>
      </c>
    </row>
    <row r="267" spans="2:18">
      <c r="B267" s="72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76"/>
      <c r="O267" s="78"/>
      <c r="P267" s="69"/>
      <c r="Q267" s="77"/>
      <c r="R267" s="69"/>
    </row>
    <row r="268" spans="2:18">
      <c r="B268" s="70" t="s">
        <v>37</v>
      </c>
      <c r="C268" s="71"/>
      <c r="D268" s="71"/>
      <c r="E268" s="71"/>
      <c r="F268" s="71"/>
      <c r="G268" s="71"/>
      <c r="H268" s="71"/>
      <c r="I268" s="79">
        <v>2.1772124267922961</v>
      </c>
      <c r="J268" s="71"/>
      <c r="K268" s="71"/>
      <c r="L268" s="71"/>
      <c r="M268" s="94">
        <v>0.21162496109145629</v>
      </c>
      <c r="N268" s="79"/>
      <c r="O268" s="81"/>
      <c r="P268" s="79">
        <v>20.687431211000003</v>
      </c>
      <c r="Q268" s="80">
        <f t="shared" si="4"/>
        <v>1.7235086033052526E-2</v>
      </c>
      <c r="R268" s="80">
        <f>P268/'סכום נכסי הקרן'!$C$42</f>
        <v>2.7179799767762151E-4</v>
      </c>
    </row>
    <row r="269" spans="2:18">
      <c r="B269" s="89" t="s">
        <v>35</v>
      </c>
      <c r="C269" s="71"/>
      <c r="D269" s="71"/>
      <c r="E269" s="71"/>
      <c r="F269" s="71"/>
      <c r="G269" s="71"/>
      <c r="H269" s="71"/>
      <c r="I269" s="79">
        <v>2.1772124267922957</v>
      </c>
      <c r="J269" s="71"/>
      <c r="K269" s="71"/>
      <c r="L269" s="71"/>
      <c r="M269" s="94">
        <v>0.21162496109145615</v>
      </c>
      <c r="N269" s="79"/>
      <c r="O269" s="81"/>
      <c r="P269" s="79">
        <v>20.687431211000007</v>
      </c>
      <c r="Q269" s="80">
        <f t="shared" si="4"/>
        <v>1.723508603305253E-2</v>
      </c>
      <c r="R269" s="80">
        <f>P269/'סכום נכסי הקרן'!$C$42</f>
        <v>2.7179799767762156E-4</v>
      </c>
    </row>
    <row r="270" spans="2:18">
      <c r="B270" s="75" t="s">
        <v>2583</v>
      </c>
      <c r="C270" s="82" t="s">
        <v>2305</v>
      </c>
      <c r="D270" s="69">
        <v>9645</v>
      </c>
      <c r="E270" s="69"/>
      <c r="F270" s="69" t="s">
        <v>2337</v>
      </c>
      <c r="G270" s="95">
        <v>45114</v>
      </c>
      <c r="H270" s="69" t="s">
        <v>2295</v>
      </c>
      <c r="I270" s="76">
        <v>2.5599999714663677</v>
      </c>
      <c r="J270" s="82" t="s">
        <v>2490</v>
      </c>
      <c r="K270" s="82" t="s">
        <v>2284</v>
      </c>
      <c r="L270" s="83">
        <v>7.5800000000000006E-2</v>
      </c>
      <c r="M270" s="83">
        <v>8.3199998910534048E-2</v>
      </c>
      <c r="N270" s="76">
        <v>42.557813000000003</v>
      </c>
      <c r="O270" s="78">
        <v>100.65</v>
      </c>
      <c r="P270" s="76">
        <v>1.5420399000000001E-2</v>
      </c>
      <c r="Q270" s="77">
        <f t="shared" si="4"/>
        <v>1.2847022944428203E-5</v>
      </c>
      <c r="R270" s="77">
        <f>P270/'סכום נכסי הקרן'!$C$42</f>
        <v>2.0259806685720446E-7</v>
      </c>
    </row>
    <row r="271" spans="2:18">
      <c r="B271" s="75" t="s">
        <v>2583</v>
      </c>
      <c r="C271" s="82" t="s">
        <v>2305</v>
      </c>
      <c r="D271" s="69">
        <v>9722</v>
      </c>
      <c r="E271" s="69"/>
      <c r="F271" s="69" t="s">
        <v>2337</v>
      </c>
      <c r="G271" s="95">
        <v>45169</v>
      </c>
      <c r="H271" s="69" t="s">
        <v>2295</v>
      </c>
      <c r="I271" s="76">
        <v>2.5800001936553887</v>
      </c>
      <c r="J271" s="82" t="s">
        <v>2490</v>
      </c>
      <c r="K271" s="82" t="s">
        <v>2284</v>
      </c>
      <c r="L271" s="83">
        <v>7.7300000000000008E-2</v>
      </c>
      <c r="M271" s="83">
        <v>8.1800005317838445E-2</v>
      </c>
      <c r="N271" s="76">
        <v>18.006718000000003</v>
      </c>
      <c r="O271" s="78">
        <v>100.37</v>
      </c>
      <c r="P271" s="76">
        <v>6.5064030000000009E-3</v>
      </c>
      <c r="Q271" s="77">
        <f t="shared" si="4"/>
        <v>5.4206060833248545E-6</v>
      </c>
      <c r="R271" s="77">
        <f>P271/'סכום נכסי הקרן'!$C$42</f>
        <v>8.5483175240401739E-8</v>
      </c>
    </row>
    <row r="272" spans="2:18">
      <c r="B272" s="75" t="s">
        <v>2583</v>
      </c>
      <c r="C272" s="82" t="s">
        <v>2305</v>
      </c>
      <c r="D272" s="69">
        <v>9788</v>
      </c>
      <c r="E272" s="69"/>
      <c r="F272" s="69" t="s">
        <v>2337</v>
      </c>
      <c r="G272" s="95">
        <v>45198</v>
      </c>
      <c r="H272" s="69" t="s">
        <v>2295</v>
      </c>
      <c r="I272" s="76">
        <v>2.5999997773837471</v>
      </c>
      <c r="J272" s="82" t="s">
        <v>2490</v>
      </c>
      <c r="K272" s="82" t="s">
        <v>2284</v>
      </c>
      <c r="L272" s="83">
        <v>7.7300000000000008E-2</v>
      </c>
      <c r="M272" s="83">
        <v>8.1699993432820542E-2</v>
      </c>
      <c r="N272" s="76">
        <v>12.507892000000002</v>
      </c>
      <c r="O272" s="78">
        <v>99.76</v>
      </c>
      <c r="P272" s="76">
        <v>4.4920350000000001E-3</v>
      </c>
      <c r="Q272" s="77">
        <f t="shared" si="4"/>
        <v>3.7423984108436197E-6</v>
      </c>
      <c r="R272" s="77">
        <f>P272/'סכום נכסי הקרן'!$C$42</f>
        <v>5.90177729678008E-8</v>
      </c>
    </row>
    <row r="273" spans="2:18">
      <c r="B273" s="75" t="s">
        <v>2584</v>
      </c>
      <c r="C273" s="82" t="s">
        <v>2305</v>
      </c>
      <c r="D273" s="69">
        <v>8763</v>
      </c>
      <c r="E273" s="69"/>
      <c r="F273" s="69" t="s">
        <v>2337</v>
      </c>
      <c r="G273" s="95">
        <v>44529</v>
      </c>
      <c r="H273" s="69" t="s">
        <v>2295</v>
      </c>
      <c r="I273" s="76">
        <v>2.560000007466591</v>
      </c>
      <c r="J273" s="82" t="s">
        <v>2490</v>
      </c>
      <c r="K273" s="82" t="s">
        <v>2284</v>
      </c>
      <c r="L273" s="83">
        <v>7.6299999999999993E-2</v>
      </c>
      <c r="M273" s="83">
        <v>8.0700000225997714E-2</v>
      </c>
      <c r="N273" s="76">
        <v>411.44555800000012</v>
      </c>
      <c r="O273" s="78">
        <v>101.27</v>
      </c>
      <c r="P273" s="76">
        <v>0.15000152300000003</v>
      </c>
      <c r="Q273" s="77">
        <f t="shared" si="4"/>
        <v>1.2496907555246625E-4</v>
      </c>
      <c r="R273" s="77">
        <f>P273/'סכום נכסי הקרן'!$C$42</f>
        <v>1.9707673313405509E-6</v>
      </c>
    </row>
    <row r="274" spans="2:18">
      <c r="B274" s="75" t="s">
        <v>2584</v>
      </c>
      <c r="C274" s="82" t="s">
        <v>2305</v>
      </c>
      <c r="D274" s="69">
        <v>9327</v>
      </c>
      <c r="E274" s="69"/>
      <c r="F274" s="69" t="s">
        <v>2337</v>
      </c>
      <c r="G274" s="95">
        <v>44880</v>
      </c>
      <c r="H274" s="69" t="s">
        <v>2295</v>
      </c>
      <c r="I274" s="76">
        <v>2.590000330187614</v>
      </c>
      <c r="J274" s="82" t="s">
        <v>2490</v>
      </c>
      <c r="K274" s="82" t="s">
        <v>133</v>
      </c>
      <c r="L274" s="83">
        <v>6.9459999999999994E-2</v>
      </c>
      <c r="M274" s="83">
        <v>7.3200007050622726E-2</v>
      </c>
      <c r="N274" s="76">
        <v>11.278401000000001</v>
      </c>
      <c r="O274" s="78">
        <v>101.26</v>
      </c>
      <c r="P274" s="76">
        <v>4.0280130000000004E-3</v>
      </c>
      <c r="Q274" s="77">
        <f t="shared" si="4"/>
        <v>3.3558130001341135E-6</v>
      </c>
      <c r="R274" s="77">
        <f>P274/'סכום נכסי הקרן'!$C$42</f>
        <v>5.2921305543111354E-8</v>
      </c>
    </row>
    <row r="275" spans="2:18">
      <c r="B275" s="75" t="s">
        <v>2584</v>
      </c>
      <c r="C275" s="82" t="s">
        <v>2305</v>
      </c>
      <c r="D275" s="69">
        <v>9474</v>
      </c>
      <c r="E275" s="69"/>
      <c r="F275" s="69" t="s">
        <v>2337</v>
      </c>
      <c r="G275" s="95">
        <v>44977</v>
      </c>
      <c r="H275" s="69" t="s">
        <v>2295</v>
      </c>
      <c r="I275" s="76">
        <v>2.589999121424857</v>
      </c>
      <c r="J275" s="82" t="s">
        <v>2490</v>
      </c>
      <c r="K275" s="82" t="s">
        <v>133</v>
      </c>
      <c r="L275" s="83">
        <v>6.9459999999999994E-2</v>
      </c>
      <c r="M275" s="83">
        <v>7.3199982300237984E-2</v>
      </c>
      <c r="N275" s="76">
        <v>4.3661450000000004</v>
      </c>
      <c r="O275" s="78">
        <v>101.26</v>
      </c>
      <c r="P275" s="76">
        <v>1.5593430000000001E-3</v>
      </c>
      <c r="Q275" s="77">
        <f t="shared" si="4"/>
        <v>1.2991178308183535E-6</v>
      </c>
      <c r="R275" s="77">
        <f>P275/'סכום נכסי הקרן'!$C$42</f>
        <v>2.0487140272266222E-8</v>
      </c>
    </row>
    <row r="276" spans="2:18">
      <c r="B276" s="75" t="s">
        <v>2584</v>
      </c>
      <c r="C276" s="82" t="s">
        <v>2305</v>
      </c>
      <c r="D276" s="69">
        <v>9571</v>
      </c>
      <c r="E276" s="69"/>
      <c r="F276" s="69" t="s">
        <v>2337</v>
      </c>
      <c r="G276" s="95">
        <v>45069</v>
      </c>
      <c r="H276" s="69" t="s">
        <v>2295</v>
      </c>
      <c r="I276" s="76">
        <v>2.5900004142945701</v>
      </c>
      <c r="J276" s="82" t="s">
        <v>2490</v>
      </c>
      <c r="K276" s="82" t="s">
        <v>133</v>
      </c>
      <c r="L276" s="83">
        <v>6.9459999999999994E-2</v>
      </c>
      <c r="M276" s="83">
        <v>7.3200015164744614E-2</v>
      </c>
      <c r="N276" s="76">
        <v>7.1639630000000007</v>
      </c>
      <c r="O276" s="78">
        <v>101.26</v>
      </c>
      <c r="P276" s="76">
        <v>2.5585660000000004E-3</v>
      </c>
      <c r="Q276" s="77">
        <f t="shared" si="4"/>
        <v>2.131589208997374E-6</v>
      </c>
      <c r="R276" s="77">
        <f>P276/'סכום נכסי הקרן'!$C$42</f>
        <v>3.361524727904708E-8</v>
      </c>
    </row>
    <row r="277" spans="2:18">
      <c r="B277" s="75" t="s">
        <v>2585</v>
      </c>
      <c r="C277" s="82" t="s">
        <v>2305</v>
      </c>
      <c r="D277" s="69">
        <v>9382</v>
      </c>
      <c r="E277" s="69"/>
      <c r="F277" s="69" t="s">
        <v>2337</v>
      </c>
      <c r="G277" s="95">
        <v>44341</v>
      </c>
      <c r="H277" s="69" t="s">
        <v>2295</v>
      </c>
      <c r="I277" s="76">
        <v>0.48000000247487201</v>
      </c>
      <c r="J277" s="82" t="s">
        <v>2490</v>
      </c>
      <c r="K277" s="82" t="s">
        <v>127</v>
      </c>
      <c r="L277" s="83">
        <v>7.9393000000000005E-2</v>
      </c>
      <c r="M277" s="83">
        <v>8.9700000222738496E-2</v>
      </c>
      <c r="N277" s="76">
        <v>42.286970000000004</v>
      </c>
      <c r="O277" s="78">
        <v>99.95</v>
      </c>
      <c r="P277" s="76">
        <v>0.16162452000000002</v>
      </c>
      <c r="Q277" s="77">
        <f t="shared" si="4"/>
        <v>1.346524118359191E-4</v>
      </c>
      <c r="R277" s="77">
        <f>P277/'סכום נכסי הקרן'!$C$42</f>
        <v>2.1234739327253194E-6</v>
      </c>
    </row>
    <row r="278" spans="2:18">
      <c r="B278" s="75" t="s">
        <v>2585</v>
      </c>
      <c r="C278" s="82" t="s">
        <v>2305</v>
      </c>
      <c r="D278" s="69">
        <v>9410</v>
      </c>
      <c r="E278" s="69"/>
      <c r="F278" s="69" t="s">
        <v>2337</v>
      </c>
      <c r="G278" s="95">
        <v>44946</v>
      </c>
      <c r="H278" s="69" t="s">
        <v>2295</v>
      </c>
      <c r="I278" s="69"/>
      <c r="J278" s="82" t="s">
        <v>2490</v>
      </c>
      <c r="K278" s="82" t="s">
        <v>127</v>
      </c>
      <c r="L278" s="83">
        <v>7.9393000000000005E-2</v>
      </c>
      <c r="M278" s="83">
        <v>8.9699897954656341E-2</v>
      </c>
      <c r="N278" s="76">
        <v>0.11794100000000002</v>
      </c>
      <c r="O278" s="78">
        <v>99.95</v>
      </c>
      <c r="P278" s="76">
        <v>4.5078000000000013E-4</v>
      </c>
      <c r="Q278" s="77">
        <f t="shared" si="4"/>
        <v>3.7555325273291219E-7</v>
      </c>
      <c r="R278" s="77">
        <f>P278/'סכום נכסי הקרן'!$C$42</f>
        <v>5.9224898511310022E-9</v>
      </c>
    </row>
    <row r="279" spans="2:18">
      <c r="B279" s="75" t="s">
        <v>2585</v>
      </c>
      <c r="C279" s="82" t="s">
        <v>2305</v>
      </c>
      <c r="D279" s="69">
        <v>9460</v>
      </c>
      <c r="E279" s="69"/>
      <c r="F279" s="69" t="s">
        <v>2337</v>
      </c>
      <c r="G279" s="95">
        <v>44978</v>
      </c>
      <c r="H279" s="69" t="s">
        <v>2295</v>
      </c>
      <c r="I279" s="69"/>
      <c r="J279" s="82" t="s">
        <v>2490</v>
      </c>
      <c r="K279" s="82" t="s">
        <v>127</v>
      </c>
      <c r="L279" s="83">
        <v>7.9393000000000005E-2</v>
      </c>
      <c r="M279" s="83">
        <v>8.9700053605367036E-2</v>
      </c>
      <c r="N279" s="76">
        <v>0.16106699999999999</v>
      </c>
      <c r="O279" s="78">
        <v>99.95</v>
      </c>
      <c r="P279" s="76">
        <v>6.1561000000000005E-4</v>
      </c>
      <c r="Q279" s="77">
        <f t="shared" si="4"/>
        <v>5.128762099359067E-7</v>
      </c>
      <c r="R279" s="77">
        <f>P279/'סכום נכסי הקרן'!$C$42</f>
        <v>8.0880783913544418E-9</v>
      </c>
    </row>
    <row r="280" spans="2:18">
      <c r="B280" s="75" t="s">
        <v>2585</v>
      </c>
      <c r="C280" s="82" t="s">
        <v>2305</v>
      </c>
      <c r="D280" s="69">
        <v>9511</v>
      </c>
      <c r="E280" s="69"/>
      <c r="F280" s="69" t="s">
        <v>2337</v>
      </c>
      <c r="G280" s="95">
        <v>45005</v>
      </c>
      <c r="H280" s="69" t="s">
        <v>2295</v>
      </c>
      <c r="I280" s="69"/>
      <c r="J280" s="82" t="s">
        <v>2490</v>
      </c>
      <c r="K280" s="82" t="s">
        <v>127</v>
      </c>
      <c r="L280" s="83">
        <v>7.9328999999999997E-2</v>
      </c>
      <c r="M280" s="83">
        <v>8.9600078833021041E-2</v>
      </c>
      <c r="N280" s="76">
        <v>8.3636000000000016E-2</v>
      </c>
      <c r="O280" s="78">
        <v>99.95</v>
      </c>
      <c r="P280" s="76">
        <v>3.1966300000000003E-4</v>
      </c>
      <c r="Q280" s="77">
        <f t="shared" si="4"/>
        <v>2.6631722664794554E-7</v>
      </c>
      <c r="R280" s="77">
        <f>P280/'סכום נכסי הקרן'!$C$42</f>
        <v>4.1998333406142448E-9</v>
      </c>
    </row>
    <row r="281" spans="2:18">
      <c r="B281" s="75" t="s">
        <v>2585</v>
      </c>
      <c r="C281" s="82" t="s">
        <v>2305</v>
      </c>
      <c r="D281" s="69">
        <v>9540</v>
      </c>
      <c r="E281" s="69"/>
      <c r="F281" s="69" t="s">
        <v>2337</v>
      </c>
      <c r="G281" s="95">
        <v>45036</v>
      </c>
      <c r="H281" s="69" t="s">
        <v>2295</v>
      </c>
      <c r="I281" s="76">
        <v>0.48000017123141064</v>
      </c>
      <c r="J281" s="82" t="s">
        <v>2490</v>
      </c>
      <c r="K281" s="82" t="s">
        <v>127</v>
      </c>
      <c r="L281" s="83">
        <v>7.9393000000000005E-2</v>
      </c>
      <c r="M281" s="83">
        <v>8.9699985445330088E-2</v>
      </c>
      <c r="N281" s="76">
        <v>0.30559500000000006</v>
      </c>
      <c r="O281" s="78">
        <v>99.95</v>
      </c>
      <c r="P281" s="76">
        <v>1.1680100000000001E-3</v>
      </c>
      <c r="Q281" s="77">
        <f t="shared" si="4"/>
        <v>9.7309098612309482E-7</v>
      </c>
      <c r="R281" s="77">
        <f>P281/'סכום נכסי הקרן'!$C$42</f>
        <v>1.534568386135037E-8</v>
      </c>
    </row>
    <row r="282" spans="2:18">
      <c r="B282" s="75" t="s">
        <v>2585</v>
      </c>
      <c r="C282" s="82" t="s">
        <v>2305</v>
      </c>
      <c r="D282" s="69">
        <v>9562</v>
      </c>
      <c r="E282" s="69"/>
      <c r="F282" s="69" t="s">
        <v>2337</v>
      </c>
      <c r="G282" s="95">
        <v>45068</v>
      </c>
      <c r="H282" s="69" t="s">
        <v>2295</v>
      </c>
      <c r="I282" s="69"/>
      <c r="J282" s="82" t="s">
        <v>2490</v>
      </c>
      <c r="K282" s="82" t="s">
        <v>127</v>
      </c>
      <c r="L282" s="83">
        <v>7.9393000000000005E-2</v>
      </c>
      <c r="M282" s="83">
        <v>8.9700022971570703E-2</v>
      </c>
      <c r="N282" s="76">
        <v>0.16514900000000002</v>
      </c>
      <c r="O282" s="78">
        <v>99.95</v>
      </c>
      <c r="P282" s="76">
        <v>6.3121500000000007E-4</v>
      </c>
      <c r="Q282" s="77">
        <f t="shared" si="4"/>
        <v>5.2587702742758139E-7</v>
      </c>
      <c r="R282" s="77">
        <f>P282/'סכום נכסי הקרן'!$C$42</f>
        <v>8.2931018043871836E-9</v>
      </c>
    </row>
    <row r="283" spans="2:18">
      <c r="B283" s="75" t="s">
        <v>2585</v>
      </c>
      <c r="C283" s="82" t="s">
        <v>2305</v>
      </c>
      <c r="D283" s="69">
        <v>9603</v>
      </c>
      <c r="E283" s="69"/>
      <c r="F283" s="69" t="s">
        <v>2337</v>
      </c>
      <c r="G283" s="95">
        <v>45097</v>
      </c>
      <c r="H283" s="69" t="s">
        <v>2295</v>
      </c>
      <c r="I283" s="69"/>
      <c r="J283" s="82" t="s">
        <v>2490</v>
      </c>
      <c r="K283" s="82" t="s">
        <v>127</v>
      </c>
      <c r="L283" s="83">
        <v>7.9393000000000005E-2</v>
      </c>
      <c r="M283" s="83">
        <v>8.9700036110896969E-2</v>
      </c>
      <c r="N283" s="76">
        <v>0.12896800000000003</v>
      </c>
      <c r="O283" s="78">
        <v>99.95</v>
      </c>
      <c r="P283" s="76">
        <v>4.9292600000000008E-4</v>
      </c>
      <c r="Q283" s="77">
        <f t="shared" si="4"/>
        <v>4.106658739443264E-7</v>
      </c>
      <c r="R283" s="77">
        <f>P283/'סכום נכסי הקרן'!$C$42</f>
        <v>6.4762172952628774E-9</v>
      </c>
    </row>
    <row r="284" spans="2:18">
      <c r="B284" s="75" t="s">
        <v>2585</v>
      </c>
      <c r="C284" s="82" t="s">
        <v>2305</v>
      </c>
      <c r="D284" s="69">
        <v>9659</v>
      </c>
      <c r="E284" s="69"/>
      <c r="F284" s="69" t="s">
        <v>2337</v>
      </c>
      <c r="G284" s="95">
        <v>45159</v>
      </c>
      <c r="H284" s="69" t="s">
        <v>2295</v>
      </c>
      <c r="I284" s="76">
        <v>0.47999986773492753</v>
      </c>
      <c r="J284" s="82" t="s">
        <v>2490</v>
      </c>
      <c r="K284" s="82" t="s">
        <v>127</v>
      </c>
      <c r="L284" s="83">
        <v>7.9393000000000005E-2</v>
      </c>
      <c r="M284" s="83">
        <v>8.970001454915795E-2</v>
      </c>
      <c r="N284" s="76">
        <v>0.31650000000000006</v>
      </c>
      <c r="O284" s="78">
        <v>99.95</v>
      </c>
      <c r="P284" s="76">
        <v>1.2096920000000003E-3</v>
      </c>
      <c r="Q284" s="77">
        <f t="shared" si="4"/>
        <v>1.0078170402524115E-6</v>
      </c>
      <c r="R284" s="77">
        <f>P284/'סכום נכסי הקרן'!$C$42</f>
        <v>1.58933151271005E-8</v>
      </c>
    </row>
    <row r="285" spans="2:18">
      <c r="B285" s="75" t="s">
        <v>2585</v>
      </c>
      <c r="C285" s="82" t="s">
        <v>2305</v>
      </c>
      <c r="D285" s="69">
        <v>9749</v>
      </c>
      <c r="E285" s="69"/>
      <c r="F285" s="69" t="s">
        <v>2337</v>
      </c>
      <c r="G285" s="95">
        <v>45189</v>
      </c>
      <c r="H285" s="69" t="s">
        <v>2295</v>
      </c>
      <c r="I285" s="69"/>
      <c r="J285" s="82" t="s">
        <v>2490</v>
      </c>
      <c r="K285" s="82" t="s">
        <v>127</v>
      </c>
      <c r="L285" s="83">
        <v>7.9393000000000005E-2</v>
      </c>
      <c r="M285" s="83">
        <v>8.9900078816151877E-2</v>
      </c>
      <c r="N285" s="76">
        <v>0.15968800000000002</v>
      </c>
      <c r="O285" s="78">
        <v>99.94</v>
      </c>
      <c r="P285" s="76">
        <v>6.1028100000000006E-4</v>
      </c>
      <c r="Q285" s="77">
        <f t="shared" si="4"/>
        <v>5.0843652032276137E-7</v>
      </c>
      <c r="R285" s="77">
        <f>P285/'סכום נכסי הקרן'!$C$42</f>
        <v>8.0180643081726752E-9</v>
      </c>
    </row>
    <row r="286" spans="2:18">
      <c r="B286" s="75" t="s">
        <v>2586</v>
      </c>
      <c r="C286" s="82" t="s">
        <v>2296</v>
      </c>
      <c r="D286" s="69">
        <v>6211</v>
      </c>
      <c r="E286" s="69"/>
      <c r="F286" s="69" t="s">
        <v>347</v>
      </c>
      <c r="G286" s="95">
        <v>43186</v>
      </c>
      <c r="H286" s="69" t="s">
        <v>256</v>
      </c>
      <c r="I286" s="76">
        <v>3.5699999988148652</v>
      </c>
      <c r="J286" s="82" t="s">
        <v>474</v>
      </c>
      <c r="K286" s="82" t="s">
        <v>127</v>
      </c>
      <c r="L286" s="83">
        <v>4.8000000000000001E-2</v>
      </c>
      <c r="M286" s="83">
        <v>6.3699999977843133E-2</v>
      </c>
      <c r="N286" s="76">
        <v>106.68633500000001</v>
      </c>
      <c r="O286" s="78">
        <v>95.14</v>
      </c>
      <c r="P286" s="76">
        <v>0.38814127799999998</v>
      </c>
      <c r="Q286" s="77">
        <f t="shared" si="4"/>
        <v>3.2336776137541483E-4</v>
      </c>
      <c r="R286" s="77">
        <f>P286/'סכום נכסי הקרן'!$C$42</f>
        <v>5.099522560362075E-6</v>
      </c>
    </row>
    <row r="287" spans="2:18">
      <c r="B287" s="75" t="s">
        <v>2586</v>
      </c>
      <c r="C287" s="82" t="s">
        <v>2296</v>
      </c>
      <c r="D287" s="69">
        <v>6831</v>
      </c>
      <c r="E287" s="69"/>
      <c r="F287" s="69" t="s">
        <v>347</v>
      </c>
      <c r="G287" s="95">
        <v>43552</v>
      </c>
      <c r="H287" s="69" t="s">
        <v>256</v>
      </c>
      <c r="I287" s="76">
        <v>3.5600000023238061</v>
      </c>
      <c r="J287" s="82" t="s">
        <v>474</v>
      </c>
      <c r="K287" s="82" t="s">
        <v>127</v>
      </c>
      <c r="L287" s="83">
        <v>4.5999999999999999E-2</v>
      </c>
      <c r="M287" s="83">
        <v>6.820000000950649E-2</v>
      </c>
      <c r="N287" s="76">
        <v>53.207378000000006</v>
      </c>
      <c r="O287" s="78">
        <v>93.06</v>
      </c>
      <c r="P287" s="76">
        <v>0.18934455100000003</v>
      </c>
      <c r="Q287" s="77">
        <f t="shared" si="4"/>
        <v>1.5774648834310036E-4</v>
      </c>
      <c r="R287" s="77">
        <f>P287/'סכום נכסי הקרן'!$C$42</f>
        <v>2.4876684450606866E-6</v>
      </c>
    </row>
    <row r="288" spans="2:18">
      <c r="B288" s="75" t="s">
        <v>2586</v>
      </c>
      <c r="C288" s="82" t="s">
        <v>2296</v>
      </c>
      <c r="D288" s="69">
        <v>7598</v>
      </c>
      <c r="E288" s="69"/>
      <c r="F288" s="69" t="s">
        <v>347</v>
      </c>
      <c r="G288" s="95">
        <v>43942</v>
      </c>
      <c r="H288" s="69" t="s">
        <v>256</v>
      </c>
      <c r="I288" s="76">
        <v>3.490000008899532</v>
      </c>
      <c r="J288" s="82" t="s">
        <v>474</v>
      </c>
      <c r="K288" s="82" t="s">
        <v>127</v>
      </c>
      <c r="L288" s="83">
        <v>5.4400000000000004E-2</v>
      </c>
      <c r="M288" s="83">
        <v>7.9600000198930723E-2</v>
      </c>
      <c r="N288" s="76">
        <v>54.067824999999999</v>
      </c>
      <c r="O288" s="78">
        <v>92.39</v>
      </c>
      <c r="P288" s="76">
        <v>0.19102127000000002</v>
      </c>
      <c r="Q288" s="77">
        <f t="shared" si="4"/>
        <v>1.5914339431579008E-4</v>
      </c>
      <c r="R288" s="77">
        <f>P288/'סכום נכסי הקרן'!$C$42</f>
        <v>2.5096977082504876E-6</v>
      </c>
    </row>
    <row r="289" spans="2:18">
      <c r="B289" s="75" t="s">
        <v>2587</v>
      </c>
      <c r="C289" s="82" t="s">
        <v>2305</v>
      </c>
      <c r="D289" s="69">
        <v>9047</v>
      </c>
      <c r="E289" s="69"/>
      <c r="F289" s="69" t="s">
        <v>2384</v>
      </c>
      <c r="G289" s="95">
        <v>44677</v>
      </c>
      <c r="H289" s="69" t="s">
        <v>2295</v>
      </c>
      <c r="I289" s="76">
        <v>2.8100000015498883</v>
      </c>
      <c r="J289" s="82" t="s">
        <v>2490</v>
      </c>
      <c r="K289" s="82" t="s">
        <v>2284</v>
      </c>
      <c r="L289" s="83">
        <v>0.1149</v>
      </c>
      <c r="M289" s="83">
        <v>0.12179999965902465</v>
      </c>
      <c r="N289" s="76">
        <v>125.45708700000002</v>
      </c>
      <c r="O289" s="78">
        <v>100</v>
      </c>
      <c r="P289" s="76">
        <v>4.5164553000000003E-2</v>
      </c>
      <c r="Q289" s="77">
        <f t="shared" si="4"/>
        <v>3.7627434197120557E-5</v>
      </c>
      <c r="R289" s="77">
        <f>P289/'סכום נכסי הקרן'!$C$42</f>
        <v>5.933861457326594E-7</v>
      </c>
    </row>
    <row r="290" spans="2:18">
      <c r="B290" s="75" t="s">
        <v>2587</v>
      </c>
      <c r="C290" s="82" t="s">
        <v>2305</v>
      </c>
      <c r="D290" s="69">
        <v>9048</v>
      </c>
      <c r="E290" s="69"/>
      <c r="F290" s="69" t="s">
        <v>2384</v>
      </c>
      <c r="G290" s="95">
        <v>44677</v>
      </c>
      <c r="H290" s="69" t="s">
        <v>2295</v>
      </c>
      <c r="I290" s="76">
        <v>2.9800000075865629</v>
      </c>
      <c r="J290" s="82" t="s">
        <v>2490</v>
      </c>
      <c r="K290" s="82" t="s">
        <v>2284</v>
      </c>
      <c r="L290" s="83">
        <v>7.5700000000000003E-2</v>
      </c>
      <c r="M290" s="83">
        <v>7.9100000168973436E-2</v>
      </c>
      <c r="N290" s="76">
        <v>402.75892200000004</v>
      </c>
      <c r="O290" s="78">
        <v>100</v>
      </c>
      <c r="P290" s="76">
        <v>0.14499320500000001</v>
      </c>
      <c r="Q290" s="77">
        <f t="shared" si="4"/>
        <v>1.2079655211393572E-4</v>
      </c>
      <c r="R290" s="77">
        <f>P290/'סכום נכסי הקרן'!$C$42</f>
        <v>1.9049664694428695E-6</v>
      </c>
    </row>
    <row r="291" spans="2:18">
      <c r="B291" s="75" t="s">
        <v>2587</v>
      </c>
      <c r="C291" s="82" t="s">
        <v>2305</v>
      </c>
      <c r="D291" s="69">
        <v>9074</v>
      </c>
      <c r="E291" s="69"/>
      <c r="F291" s="69" t="s">
        <v>2384</v>
      </c>
      <c r="G291" s="95">
        <v>44684</v>
      </c>
      <c r="H291" s="69" t="s">
        <v>2295</v>
      </c>
      <c r="I291" s="76">
        <v>2.9099999427384282</v>
      </c>
      <c r="J291" s="82" t="s">
        <v>2490</v>
      </c>
      <c r="K291" s="82" t="s">
        <v>2284</v>
      </c>
      <c r="L291" s="83">
        <v>7.7699999999999991E-2</v>
      </c>
      <c r="M291" s="83">
        <v>8.8700000081802233E-2</v>
      </c>
      <c r="N291" s="76">
        <v>20.374339000000003</v>
      </c>
      <c r="O291" s="78">
        <v>100</v>
      </c>
      <c r="P291" s="76">
        <v>7.3347620000000007E-3</v>
      </c>
      <c r="Q291" s="77">
        <f t="shared" si="4"/>
        <v>6.1107274659961851E-6</v>
      </c>
      <c r="R291" s="77">
        <f>P291/'סכום נכסי הקרן'!$C$42</f>
        <v>9.6366417111365465E-8</v>
      </c>
    </row>
    <row r="292" spans="2:18">
      <c r="B292" s="75" t="s">
        <v>2587</v>
      </c>
      <c r="C292" s="82" t="s">
        <v>2305</v>
      </c>
      <c r="D292" s="69">
        <v>9220</v>
      </c>
      <c r="E292" s="69"/>
      <c r="F292" s="69" t="s">
        <v>2384</v>
      </c>
      <c r="G292" s="95">
        <v>44811</v>
      </c>
      <c r="H292" s="69" t="s">
        <v>2295</v>
      </c>
      <c r="I292" s="76">
        <v>2.9500001362092245</v>
      </c>
      <c r="J292" s="82" t="s">
        <v>2490</v>
      </c>
      <c r="K292" s="82" t="s">
        <v>2284</v>
      </c>
      <c r="L292" s="83">
        <v>7.9600000000000004E-2</v>
      </c>
      <c r="M292" s="83">
        <v>7.9800003087409088E-2</v>
      </c>
      <c r="N292" s="76">
        <v>30.150006000000008</v>
      </c>
      <c r="O292" s="78">
        <v>101.46</v>
      </c>
      <c r="P292" s="76">
        <v>1.1012470000000002E-2</v>
      </c>
      <c r="Q292" s="77">
        <f t="shared" si="4"/>
        <v>9.1746948159270894E-6</v>
      </c>
      <c r="R292" s="77">
        <f>P292/'סכום נכסי הקרן'!$C$42</f>
        <v>1.4468530505098855E-7</v>
      </c>
    </row>
    <row r="293" spans="2:18">
      <c r="B293" s="75" t="s">
        <v>2587</v>
      </c>
      <c r="C293" s="82" t="s">
        <v>2305</v>
      </c>
      <c r="D293" s="69">
        <v>9599</v>
      </c>
      <c r="E293" s="69"/>
      <c r="F293" s="69" t="s">
        <v>2384</v>
      </c>
      <c r="G293" s="95">
        <v>45089</v>
      </c>
      <c r="H293" s="69" t="s">
        <v>2295</v>
      </c>
      <c r="I293" s="76">
        <v>2.9499998460536041</v>
      </c>
      <c r="J293" s="82" t="s">
        <v>2490</v>
      </c>
      <c r="K293" s="82" t="s">
        <v>2284</v>
      </c>
      <c r="L293" s="83">
        <v>0.08</v>
      </c>
      <c r="M293" s="83">
        <v>8.2999996728639086E-2</v>
      </c>
      <c r="N293" s="76">
        <v>28.729302000000004</v>
      </c>
      <c r="O293" s="78">
        <v>100.49</v>
      </c>
      <c r="P293" s="76">
        <v>1.0393228000000001E-2</v>
      </c>
      <c r="Q293" s="77">
        <f t="shared" si="4"/>
        <v>8.6587927188313129E-6</v>
      </c>
      <c r="R293" s="77">
        <f>P293/'סכום נכסי הקרן'!$C$42</f>
        <v>1.3654950829781832E-7</v>
      </c>
    </row>
    <row r="294" spans="2:18">
      <c r="B294" s="75" t="s">
        <v>2587</v>
      </c>
      <c r="C294" s="82" t="s">
        <v>2305</v>
      </c>
      <c r="D294" s="69">
        <v>9748</v>
      </c>
      <c r="E294" s="69"/>
      <c r="F294" s="69" t="s">
        <v>2384</v>
      </c>
      <c r="G294" s="95">
        <v>45180</v>
      </c>
      <c r="H294" s="69" t="s">
        <v>2295</v>
      </c>
      <c r="I294" s="76">
        <v>2.9499998968657088</v>
      </c>
      <c r="J294" s="82" t="s">
        <v>2490</v>
      </c>
      <c r="K294" s="82" t="s">
        <v>2284</v>
      </c>
      <c r="L294" s="83">
        <v>0.08</v>
      </c>
      <c r="M294" s="83">
        <v>8.3599997578007609E-2</v>
      </c>
      <c r="N294" s="76">
        <v>41.601473000000006</v>
      </c>
      <c r="O294" s="78">
        <v>100.35</v>
      </c>
      <c r="P294" s="76">
        <v>1.5028949000000003E-2</v>
      </c>
      <c r="Q294" s="77">
        <f t="shared" si="4"/>
        <v>1.252089862484371E-5</v>
      </c>
      <c r="R294" s="77">
        <f>P294/'סכום נכסי הקרן'!$C$42</f>
        <v>1.9745507326337774E-7</v>
      </c>
    </row>
    <row r="295" spans="2:18">
      <c r="B295" s="75" t="s">
        <v>2588</v>
      </c>
      <c r="C295" s="82" t="s">
        <v>2305</v>
      </c>
      <c r="D295" s="69">
        <v>4623</v>
      </c>
      <c r="E295" s="69"/>
      <c r="F295" s="69" t="s">
        <v>2491</v>
      </c>
      <c r="G295" s="95">
        <v>42354</v>
      </c>
      <c r="H295" s="69" t="s">
        <v>2492</v>
      </c>
      <c r="I295" s="76">
        <v>2.2399999999999998</v>
      </c>
      <c r="J295" s="82" t="s">
        <v>2493</v>
      </c>
      <c r="K295" s="82" t="s">
        <v>127</v>
      </c>
      <c r="L295" s="83">
        <v>5.0199999999999995E-2</v>
      </c>
      <c r="M295" s="83">
        <v>7.3099999999999998E-2</v>
      </c>
      <c r="N295" s="76">
        <v>3415.8700000000008</v>
      </c>
      <c r="O295" s="78">
        <v>96.55</v>
      </c>
      <c r="P295" s="76">
        <v>12.611620000000002</v>
      </c>
      <c r="Q295" s="77">
        <f t="shared" si="4"/>
        <v>1.0506976603290851E-2</v>
      </c>
      <c r="R295" s="77">
        <f>P295/'סכום נכסי הקרן'!$C$42</f>
        <v>1.6569544224748382E-4</v>
      </c>
    </row>
    <row r="296" spans="2:18">
      <c r="B296" s="75" t="s">
        <v>2589</v>
      </c>
      <c r="C296" s="82" t="s">
        <v>2305</v>
      </c>
      <c r="D296" s="69" t="s">
        <v>2494</v>
      </c>
      <c r="E296" s="69"/>
      <c r="F296" s="69" t="s">
        <v>2491</v>
      </c>
      <c r="G296" s="95">
        <v>43185</v>
      </c>
      <c r="H296" s="69" t="s">
        <v>2492</v>
      </c>
      <c r="I296" s="76">
        <v>3.8000000151902333</v>
      </c>
      <c r="J296" s="82" t="s">
        <v>2493</v>
      </c>
      <c r="K296" s="82" t="s">
        <v>135</v>
      </c>
      <c r="L296" s="83">
        <v>4.2199999999999994E-2</v>
      </c>
      <c r="M296" s="83">
        <v>7.960000027342419E-2</v>
      </c>
      <c r="N296" s="76">
        <v>26.261269000000002</v>
      </c>
      <c r="O296" s="78">
        <v>88.19</v>
      </c>
      <c r="P296" s="76">
        <v>6.5831770000000026E-2</v>
      </c>
      <c r="Q296" s="77">
        <f t="shared" si="4"/>
        <v>5.4845679392752452E-5</v>
      </c>
      <c r="R296" s="77">
        <f>P296/'סכום נכסי הקרן'!$C$42</f>
        <v>8.6491856272902619E-7</v>
      </c>
    </row>
    <row r="297" spans="2:18">
      <c r="B297" s="75" t="s">
        <v>2590</v>
      </c>
      <c r="C297" s="82" t="s">
        <v>2305</v>
      </c>
      <c r="D297" s="69">
        <v>6812</v>
      </c>
      <c r="E297" s="69"/>
      <c r="F297" s="69" t="s">
        <v>467</v>
      </c>
      <c r="G297" s="95">
        <v>43536</v>
      </c>
      <c r="H297" s="69"/>
      <c r="I297" s="76">
        <v>2.4799999986259706</v>
      </c>
      <c r="J297" s="82" t="s">
        <v>2493</v>
      </c>
      <c r="K297" s="82" t="s">
        <v>127</v>
      </c>
      <c r="L297" s="83">
        <v>7.6661000000000007E-2</v>
      </c>
      <c r="M297" s="83">
        <v>7.5300000020610408E-2</v>
      </c>
      <c r="N297" s="76">
        <v>22.461145000000002</v>
      </c>
      <c r="O297" s="78">
        <v>101.68</v>
      </c>
      <c r="P297" s="76">
        <v>8.7334394000000024E-2</v>
      </c>
      <c r="Q297" s="77">
        <f t="shared" si="4"/>
        <v>7.2759917791733738E-5</v>
      </c>
      <c r="R297" s="77">
        <f>P297/'סכום נכסי הקרן'!$C$42</f>
        <v>1.1474268204438445E-6</v>
      </c>
    </row>
    <row r="298" spans="2:18">
      <c r="B298" s="75" t="s">
        <v>2590</v>
      </c>
      <c r="C298" s="82" t="s">
        <v>2305</v>
      </c>
      <c r="D298" s="69">
        <v>6872</v>
      </c>
      <c r="E298" s="69"/>
      <c r="F298" s="69" t="s">
        <v>467</v>
      </c>
      <c r="G298" s="95">
        <v>43570</v>
      </c>
      <c r="H298" s="69"/>
      <c r="I298" s="76">
        <v>2.479999985242868</v>
      </c>
      <c r="J298" s="82" t="s">
        <v>2493</v>
      </c>
      <c r="K298" s="82" t="s">
        <v>127</v>
      </c>
      <c r="L298" s="83">
        <v>7.6661000000000007E-2</v>
      </c>
      <c r="M298" s="83">
        <v>7.5199999721884833E-2</v>
      </c>
      <c r="N298" s="76">
        <v>18.123215000000002</v>
      </c>
      <c r="O298" s="78">
        <v>101.69</v>
      </c>
      <c r="P298" s="76">
        <v>7.0474398000000008E-2</v>
      </c>
      <c r="Q298" s="77">
        <f t="shared" si="4"/>
        <v>5.8713539649704601E-5</v>
      </c>
      <c r="R298" s="77">
        <f>P298/'סכום נכסי הקרן'!$C$42</f>
        <v>9.2591487403959112E-7</v>
      </c>
    </row>
    <row r="299" spans="2:18">
      <c r="B299" s="75" t="s">
        <v>2590</v>
      </c>
      <c r="C299" s="82" t="s">
        <v>2305</v>
      </c>
      <c r="D299" s="69">
        <v>7258</v>
      </c>
      <c r="E299" s="69"/>
      <c r="F299" s="69" t="s">
        <v>467</v>
      </c>
      <c r="G299" s="95">
        <v>43774</v>
      </c>
      <c r="H299" s="69"/>
      <c r="I299" s="76">
        <v>2.4799999931636045</v>
      </c>
      <c r="J299" s="82" t="s">
        <v>2493</v>
      </c>
      <c r="K299" s="82" t="s">
        <v>127</v>
      </c>
      <c r="L299" s="83">
        <v>7.6661000000000007E-2</v>
      </c>
      <c r="M299" s="83">
        <v>7.3499999681486128E-2</v>
      </c>
      <c r="N299" s="76">
        <v>16.551196000000001</v>
      </c>
      <c r="O299" s="78">
        <v>101.69</v>
      </c>
      <c r="P299" s="76">
        <v>6.4361403000000011E-2</v>
      </c>
      <c r="Q299" s="77">
        <f t="shared" si="4"/>
        <v>5.36206891324012E-5</v>
      </c>
      <c r="R299" s="77">
        <f>P299/'סכום נכסי הקרן'!$C$42</f>
        <v>8.4560041721472204E-7</v>
      </c>
    </row>
    <row r="300" spans="2:18">
      <c r="B300" s="75" t="s">
        <v>2591</v>
      </c>
      <c r="C300" s="82" t="s">
        <v>2305</v>
      </c>
      <c r="D300" s="69">
        <v>6861</v>
      </c>
      <c r="E300" s="69"/>
      <c r="F300" s="69" t="s">
        <v>467</v>
      </c>
      <c r="G300" s="95">
        <v>43563</v>
      </c>
      <c r="H300" s="69"/>
      <c r="I300" s="76">
        <v>0.51</v>
      </c>
      <c r="J300" s="82" t="s">
        <v>1182</v>
      </c>
      <c r="K300" s="82" t="s">
        <v>127</v>
      </c>
      <c r="L300" s="83">
        <v>8.0297000000000007E-2</v>
      </c>
      <c r="M300" s="83">
        <v>8.9899999937679637E-2</v>
      </c>
      <c r="N300" s="76">
        <v>125.39573700000001</v>
      </c>
      <c r="O300" s="78">
        <v>100.39</v>
      </c>
      <c r="P300" s="76">
        <v>0.48138340000000007</v>
      </c>
      <c r="Q300" s="77">
        <f t="shared" si="4"/>
        <v>4.0104951790591542E-4</v>
      </c>
      <c r="R300" s="77">
        <f>P300/'סכום נכסי הקרן'!$C$42</f>
        <v>6.3245669750275859E-6</v>
      </c>
    </row>
    <row r="301" spans="2:18">
      <c r="B301" s="75" t="s">
        <v>2592</v>
      </c>
      <c r="C301" s="82" t="s">
        <v>2305</v>
      </c>
      <c r="D301" s="69">
        <v>6932</v>
      </c>
      <c r="E301" s="69"/>
      <c r="F301" s="69" t="s">
        <v>467</v>
      </c>
      <c r="G301" s="95">
        <v>43098</v>
      </c>
      <c r="H301" s="69"/>
      <c r="I301" s="76">
        <v>1.5800000017716278</v>
      </c>
      <c r="J301" s="82" t="s">
        <v>2493</v>
      </c>
      <c r="K301" s="82" t="s">
        <v>127</v>
      </c>
      <c r="L301" s="83">
        <v>8.1652000000000002E-2</v>
      </c>
      <c r="M301" s="83">
        <v>7.0700000026574408E-2</v>
      </c>
      <c r="N301" s="76">
        <v>29.022391000000002</v>
      </c>
      <c r="O301" s="78">
        <v>101.72</v>
      </c>
      <c r="P301" s="76">
        <v>0.11289051000000004</v>
      </c>
      <c r="Q301" s="77">
        <f t="shared" si="4"/>
        <v>9.4051196222497355E-5</v>
      </c>
      <c r="R301" s="77">
        <f>P301/'סכום נכסי הקרן'!$C$42</f>
        <v>1.4831911348418363E-6</v>
      </c>
    </row>
    <row r="302" spans="2:18">
      <c r="B302" s="75" t="s">
        <v>2592</v>
      </c>
      <c r="C302" s="82" t="s">
        <v>2305</v>
      </c>
      <c r="D302" s="69">
        <v>9335</v>
      </c>
      <c r="E302" s="69"/>
      <c r="F302" s="69" t="s">
        <v>467</v>
      </c>
      <c r="G302" s="95">
        <v>44064</v>
      </c>
      <c r="H302" s="69"/>
      <c r="I302" s="76">
        <v>2.4400000001991899</v>
      </c>
      <c r="J302" s="82" t="s">
        <v>2493</v>
      </c>
      <c r="K302" s="82" t="s">
        <v>127</v>
      </c>
      <c r="L302" s="83">
        <v>8.9152000000000009E-2</v>
      </c>
      <c r="M302" s="83">
        <v>0.10159999995319037</v>
      </c>
      <c r="N302" s="76">
        <v>106.98580100000001</v>
      </c>
      <c r="O302" s="78">
        <v>98.17</v>
      </c>
      <c r="P302" s="76">
        <v>0.40162691800000011</v>
      </c>
      <c r="Q302" s="77">
        <f t="shared" si="4"/>
        <v>3.3460290039485913E-4</v>
      </c>
      <c r="R302" s="77">
        <f>P302/'סכום נכסי הקרן'!$C$42</f>
        <v>5.2767011531035609E-6</v>
      </c>
    </row>
    <row r="303" spans="2:18">
      <c r="B303" s="75" t="s">
        <v>2592</v>
      </c>
      <c r="C303" s="82" t="s">
        <v>2305</v>
      </c>
      <c r="D303" s="69" t="s">
        <v>2495</v>
      </c>
      <c r="E303" s="69"/>
      <c r="F303" s="69" t="s">
        <v>467</v>
      </c>
      <c r="G303" s="95">
        <v>42817</v>
      </c>
      <c r="H303" s="69"/>
      <c r="I303" s="76">
        <v>1.6400000116822375</v>
      </c>
      <c r="J303" s="82" t="s">
        <v>2493</v>
      </c>
      <c r="K303" s="82" t="s">
        <v>127</v>
      </c>
      <c r="L303" s="83">
        <v>5.7820000000000003E-2</v>
      </c>
      <c r="M303" s="83">
        <v>8.6300000160630774E-2</v>
      </c>
      <c r="N303" s="76">
        <v>11.198306000000002</v>
      </c>
      <c r="O303" s="78">
        <v>95.95</v>
      </c>
      <c r="P303" s="76">
        <v>4.1088018000000004E-2</v>
      </c>
      <c r="Q303" s="77">
        <f t="shared" si="4"/>
        <v>3.4231196610871028E-5</v>
      </c>
      <c r="R303" s="77">
        <f>P303/'סכום נכסי הקרן'!$C$42</f>
        <v>5.3982734284592903E-7</v>
      </c>
    </row>
    <row r="304" spans="2:18">
      <c r="B304" s="75" t="s">
        <v>2592</v>
      </c>
      <c r="C304" s="82" t="s">
        <v>2305</v>
      </c>
      <c r="D304" s="69">
        <v>7291</v>
      </c>
      <c r="E304" s="69"/>
      <c r="F304" s="69" t="s">
        <v>467</v>
      </c>
      <c r="G304" s="95">
        <v>43798</v>
      </c>
      <c r="H304" s="69"/>
      <c r="I304" s="76">
        <v>1.5899999120274013</v>
      </c>
      <c r="J304" s="82" t="s">
        <v>2493</v>
      </c>
      <c r="K304" s="82" t="s">
        <v>127</v>
      </c>
      <c r="L304" s="83">
        <v>8.1652000000000002E-2</v>
      </c>
      <c r="M304" s="83">
        <v>7.9399995024997866E-2</v>
      </c>
      <c r="N304" s="76">
        <v>1.7072000000000003</v>
      </c>
      <c r="O304" s="78">
        <v>100.99</v>
      </c>
      <c r="P304" s="76">
        <v>6.5929620000000008E-3</v>
      </c>
      <c r="Q304" s="77">
        <f t="shared" si="4"/>
        <v>5.4927200058664668E-6</v>
      </c>
      <c r="R304" s="77">
        <f>P304/'סכום נכסי הקרן'!$C$42</f>
        <v>8.6620414689853911E-8</v>
      </c>
    </row>
    <row r="305" spans="2:18">
      <c r="B305" s="75" t="s">
        <v>2593</v>
      </c>
      <c r="C305" s="82" t="s">
        <v>2305</v>
      </c>
      <c r="D305" s="69" t="s">
        <v>2496</v>
      </c>
      <c r="E305" s="69"/>
      <c r="F305" s="69" t="s">
        <v>467</v>
      </c>
      <c r="G305" s="95">
        <v>43083</v>
      </c>
      <c r="H305" s="69"/>
      <c r="I305" s="76">
        <v>0.52000007664181702</v>
      </c>
      <c r="J305" s="82" t="s">
        <v>2493</v>
      </c>
      <c r="K305" s="82" t="s">
        <v>135</v>
      </c>
      <c r="L305" s="83">
        <v>7.0540000000000005E-2</v>
      </c>
      <c r="M305" s="83">
        <v>7.8000003606673751E-2</v>
      </c>
      <c r="N305" s="76">
        <v>3.0718940000000003</v>
      </c>
      <c r="O305" s="78">
        <v>101.61</v>
      </c>
      <c r="P305" s="76">
        <v>8.8724410000000017E-3</v>
      </c>
      <c r="Q305" s="77">
        <f t="shared" si="4"/>
        <v>7.3917966130503836E-6</v>
      </c>
      <c r="R305" s="77">
        <f>P305/'סכום נכסי הקרן'!$C$42</f>
        <v>1.1656892891711831E-7</v>
      </c>
    </row>
    <row r="306" spans="2:18">
      <c r="B306" s="75" t="s">
        <v>2593</v>
      </c>
      <c r="C306" s="82" t="s">
        <v>2305</v>
      </c>
      <c r="D306" s="69" t="s">
        <v>2497</v>
      </c>
      <c r="E306" s="69"/>
      <c r="F306" s="69" t="s">
        <v>467</v>
      </c>
      <c r="G306" s="95">
        <v>43083</v>
      </c>
      <c r="H306" s="69"/>
      <c r="I306" s="76">
        <v>4.9600000973583933</v>
      </c>
      <c r="J306" s="82" t="s">
        <v>2493</v>
      </c>
      <c r="K306" s="82" t="s">
        <v>135</v>
      </c>
      <c r="L306" s="83">
        <v>7.195E-2</v>
      </c>
      <c r="M306" s="83">
        <v>7.4700001248051762E-2</v>
      </c>
      <c r="N306" s="76">
        <v>6.6594940000000005</v>
      </c>
      <c r="O306" s="78">
        <v>102.01</v>
      </c>
      <c r="P306" s="76">
        <v>1.9310096999999998E-2</v>
      </c>
      <c r="Q306" s="77">
        <f t="shared" si="4"/>
        <v>1.6087603129992564E-5</v>
      </c>
      <c r="R306" s="77">
        <f>P306/'סכום נכסי הקרן'!$C$42</f>
        <v>2.5370214629498908E-7</v>
      </c>
    </row>
    <row r="307" spans="2:18">
      <c r="B307" s="75" t="s">
        <v>2593</v>
      </c>
      <c r="C307" s="82" t="s">
        <v>2305</v>
      </c>
      <c r="D307" s="69" t="s">
        <v>2498</v>
      </c>
      <c r="E307" s="69"/>
      <c r="F307" s="69" t="s">
        <v>467</v>
      </c>
      <c r="G307" s="95">
        <v>43083</v>
      </c>
      <c r="H307" s="69"/>
      <c r="I307" s="76">
        <v>5.2100000101427906</v>
      </c>
      <c r="J307" s="82" t="s">
        <v>2493</v>
      </c>
      <c r="K307" s="82" t="s">
        <v>135</v>
      </c>
      <c r="L307" s="83">
        <v>4.4999999999999998E-2</v>
      </c>
      <c r="M307" s="83">
        <v>7.5100000116566396E-2</v>
      </c>
      <c r="N307" s="76">
        <v>26.637977000000006</v>
      </c>
      <c r="O307" s="78">
        <v>87.24</v>
      </c>
      <c r="P307" s="76">
        <v>6.6056773000000013E-2</v>
      </c>
      <c r="Q307" s="77">
        <f t="shared" si="4"/>
        <v>5.5033133602177579E-5</v>
      </c>
      <c r="R307" s="77">
        <f>P307/'סכום נכסי הקרן'!$C$42</f>
        <v>8.6787472312650149E-7</v>
      </c>
    </row>
    <row r="308" spans="2:18">
      <c r="B308" s="75" t="s">
        <v>2594</v>
      </c>
      <c r="C308" s="82" t="s">
        <v>2305</v>
      </c>
      <c r="D308" s="69">
        <v>9186</v>
      </c>
      <c r="E308" s="69"/>
      <c r="F308" s="69" t="s">
        <v>467</v>
      </c>
      <c r="G308" s="95">
        <v>44778</v>
      </c>
      <c r="H308" s="69"/>
      <c r="I308" s="76">
        <v>3.3800000042232519</v>
      </c>
      <c r="J308" s="82" t="s">
        <v>2499</v>
      </c>
      <c r="K308" s="82" t="s">
        <v>129</v>
      </c>
      <c r="L308" s="83">
        <v>7.1870000000000003E-2</v>
      </c>
      <c r="M308" s="83">
        <v>7.31000000580697E-2</v>
      </c>
      <c r="N308" s="76">
        <v>44.766708999999999</v>
      </c>
      <c r="O308" s="78">
        <v>104.4</v>
      </c>
      <c r="P308" s="76">
        <v>0.18942749000000003</v>
      </c>
      <c r="Q308" s="77">
        <f t="shared" si="4"/>
        <v>1.5781558637590663E-4</v>
      </c>
      <c r="R308" s="77">
        <f>P308/'סכום נכסי הקרן'!$C$42</f>
        <v>2.4887581238081088E-6</v>
      </c>
    </row>
    <row r="309" spans="2:18">
      <c r="B309" s="75" t="s">
        <v>2594</v>
      </c>
      <c r="C309" s="82" t="s">
        <v>2305</v>
      </c>
      <c r="D309" s="69">
        <v>9187</v>
      </c>
      <c r="E309" s="69"/>
      <c r="F309" s="69" t="s">
        <v>467</v>
      </c>
      <c r="G309" s="95">
        <v>44778</v>
      </c>
      <c r="H309" s="69"/>
      <c r="I309" s="76">
        <v>3.3000000034689352</v>
      </c>
      <c r="J309" s="82" t="s">
        <v>2499</v>
      </c>
      <c r="K309" s="82" t="s">
        <v>127</v>
      </c>
      <c r="L309" s="83">
        <v>8.2722999999999991E-2</v>
      </c>
      <c r="M309" s="83">
        <v>8.9100000073255761E-2</v>
      </c>
      <c r="N309" s="76">
        <v>123.27317700000002</v>
      </c>
      <c r="O309" s="78">
        <v>103.96</v>
      </c>
      <c r="P309" s="76">
        <v>0.49006395100000005</v>
      </c>
      <c r="Q309" s="77">
        <f t="shared" si="4"/>
        <v>4.0828144736943184E-4</v>
      </c>
      <c r="R309" s="77">
        <f>P309/'סכום נכסי הקרן'!$C$42</f>
        <v>6.4386147925876485E-6</v>
      </c>
    </row>
    <row r="310" spans="2:18">
      <c r="B310" s="75" t="s">
        <v>2595</v>
      </c>
      <c r="C310" s="82" t="s">
        <v>2305</v>
      </c>
      <c r="D310" s="69" t="s">
        <v>2500</v>
      </c>
      <c r="E310" s="69"/>
      <c r="F310" s="69" t="s">
        <v>467</v>
      </c>
      <c r="G310" s="95">
        <v>45116</v>
      </c>
      <c r="H310" s="69"/>
      <c r="I310" s="76">
        <v>0.72999999396461146</v>
      </c>
      <c r="J310" s="82" t="s">
        <v>2493</v>
      </c>
      <c r="K310" s="82" t="s">
        <v>127</v>
      </c>
      <c r="L310" s="83">
        <v>8.1645999999999996E-2</v>
      </c>
      <c r="M310" s="83">
        <v>8.6000001379517382E-2</v>
      </c>
      <c r="N310" s="76">
        <v>6.1032650000000013</v>
      </c>
      <c r="O310" s="78">
        <v>99.39</v>
      </c>
      <c r="P310" s="76">
        <v>2.3196518000000006E-2</v>
      </c>
      <c r="Q310" s="77">
        <f t="shared" si="4"/>
        <v>1.9325453185539614E-5</v>
      </c>
      <c r="R310" s="77">
        <f>P310/'סכום נכסי הקרן'!$C$42</f>
        <v>3.0476317147295265E-7</v>
      </c>
    </row>
    <row r="311" spans="2:18">
      <c r="B311" s="75" t="s">
        <v>2596</v>
      </c>
      <c r="C311" s="82" t="s">
        <v>2305</v>
      </c>
      <c r="D311" s="69">
        <v>8702</v>
      </c>
      <c r="E311" s="69"/>
      <c r="F311" s="69" t="s">
        <v>467</v>
      </c>
      <c r="G311" s="95">
        <v>44497</v>
      </c>
      <c r="H311" s="69"/>
      <c r="I311" s="69"/>
      <c r="J311" s="82" t="s">
        <v>1182</v>
      </c>
      <c r="K311" s="82" t="s">
        <v>127</v>
      </c>
      <c r="L311" s="83">
        <v>7.2742000000000001E-2</v>
      </c>
      <c r="M311" s="83">
        <v>7.9499940894463786E-2</v>
      </c>
      <c r="N311" s="76">
        <v>9.9281000000000008E-2</v>
      </c>
      <c r="O311" s="78">
        <v>100.27</v>
      </c>
      <c r="P311" s="76">
        <v>3.8067500000000002E-4</v>
      </c>
      <c r="Q311" s="77">
        <f t="shared" ref="Q311:Q354" si="5">IFERROR(P311/$P$10,0)</f>
        <v>3.1714746546896786E-7</v>
      </c>
      <c r="R311" s="77">
        <f>P311/'סכום נכסי הקרן'!$C$42</f>
        <v>5.0014282445523171E-9</v>
      </c>
    </row>
    <row r="312" spans="2:18">
      <c r="B312" s="75" t="s">
        <v>2596</v>
      </c>
      <c r="C312" s="82" t="s">
        <v>2305</v>
      </c>
      <c r="D312" s="69">
        <v>9118</v>
      </c>
      <c r="E312" s="69"/>
      <c r="F312" s="69" t="s">
        <v>467</v>
      </c>
      <c r="G312" s="95">
        <v>44733</v>
      </c>
      <c r="H312" s="69"/>
      <c r="I312" s="76">
        <v>0.11000029685237532</v>
      </c>
      <c r="J312" s="82" t="s">
        <v>1182</v>
      </c>
      <c r="K312" s="82" t="s">
        <v>127</v>
      </c>
      <c r="L312" s="83">
        <v>7.2742000000000001E-2</v>
      </c>
      <c r="M312" s="83">
        <v>7.9499988455740953E-2</v>
      </c>
      <c r="N312" s="76">
        <v>0.39535100000000006</v>
      </c>
      <c r="O312" s="78">
        <v>100.27</v>
      </c>
      <c r="P312" s="76">
        <v>1.5159050000000003E-3</v>
      </c>
      <c r="Q312" s="77">
        <f t="shared" si="5"/>
        <v>1.2629288202317878E-6</v>
      </c>
      <c r="R312" s="77">
        <f>P312/'סכום נכסי הקרן'!$C$42</f>
        <v>1.9916438124536894E-8</v>
      </c>
    </row>
    <row r="313" spans="2:18">
      <c r="B313" s="75" t="s">
        <v>2596</v>
      </c>
      <c r="C313" s="82" t="s">
        <v>2305</v>
      </c>
      <c r="D313" s="69">
        <v>9233</v>
      </c>
      <c r="E313" s="69"/>
      <c r="F313" s="69" t="s">
        <v>467</v>
      </c>
      <c r="G313" s="95">
        <v>44819</v>
      </c>
      <c r="H313" s="69"/>
      <c r="I313" s="69"/>
      <c r="J313" s="82" t="s">
        <v>1182</v>
      </c>
      <c r="K313" s="82" t="s">
        <v>127</v>
      </c>
      <c r="L313" s="83">
        <v>7.2742000000000001E-2</v>
      </c>
      <c r="M313" s="83">
        <v>7.9500052091910287E-2</v>
      </c>
      <c r="N313" s="76">
        <v>7.7602000000000004E-2</v>
      </c>
      <c r="O313" s="78">
        <v>100.27</v>
      </c>
      <c r="P313" s="76">
        <v>2.9755100000000007E-4</v>
      </c>
      <c r="Q313" s="77">
        <f t="shared" si="5"/>
        <v>2.4789530570107536E-7</v>
      </c>
      <c r="R313" s="77">
        <f>P313/'סכום נכסי הקרן'!$C$42</f>
        <v>3.9093189087667616E-9</v>
      </c>
    </row>
    <row r="314" spans="2:18">
      <c r="B314" s="75" t="s">
        <v>2596</v>
      </c>
      <c r="C314" s="82" t="s">
        <v>2305</v>
      </c>
      <c r="D314" s="69">
        <v>9276</v>
      </c>
      <c r="E314" s="69"/>
      <c r="F314" s="69" t="s">
        <v>467</v>
      </c>
      <c r="G314" s="95">
        <v>44854</v>
      </c>
      <c r="H314" s="69"/>
      <c r="I314" s="69"/>
      <c r="J314" s="82" t="s">
        <v>1182</v>
      </c>
      <c r="K314" s="82" t="s">
        <v>127</v>
      </c>
      <c r="L314" s="83">
        <v>7.2742000000000001E-2</v>
      </c>
      <c r="M314" s="83">
        <v>7.9499803899596599E-2</v>
      </c>
      <c r="N314" s="76">
        <v>1.8619000000000004E-2</v>
      </c>
      <c r="O314" s="78">
        <v>100.27</v>
      </c>
      <c r="P314" s="76">
        <v>7.139200000000001E-5</v>
      </c>
      <c r="Q314" s="77">
        <f t="shared" si="5"/>
        <v>5.9478011045538991E-8</v>
      </c>
      <c r="R314" s="77">
        <f>P314/'סכום נכסי הקרן'!$C$42</f>
        <v>9.3797061859874972E-10</v>
      </c>
    </row>
    <row r="315" spans="2:18">
      <c r="B315" s="75" t="s">
        <v>2596</v>
      </c>
      <c r="C315" s="82" t="s">
        <v>2305</v>
      </c>
      <c r="D315" s="69">
        <v>9430</v>
      </c>
      <c r="E315" s="69"/>
      <c r="F315" s="69" t="s">
        <v>467</v>
      </c>
      <c r="G315" s="95">
        <v>44950</v>
      </c>
      <c r="H315" s="69"/>
      <c r="I315" s="69"/>
      <c r="J315" s="82" t="s">
        <v>1182</v>
      </c>
      <c r="K315" s="82" t="s">
        <v>127</v>
      </c>
      <c r="L315" s="83">
        <v>7.2742000000000001E-2</v>
      </c>
      <c r="M315" s="83">
        <v>7.9499970523175187E-2</v>
      </c>
      <c r="N315" s="76">
        <v>0.10174900000000003</v>
      </c>
      <c r="O315" s="78">
        <v>100.27</v>
      </c>
      <c r="P315" s="76">
        <v>3.9013700000000009E-4</v>
      </c>
      <c r="Q315" s="77">
        <f t="shared" si="5"/>
        <v>3.2503043471640303E-7</v>
      </c>
      <c r="R315" s="77">
        <f>P315/'סכום נכסי הקרן'!$C$42</f>
        <v>5.1257429856042762E-9</v>
      </c>
    </row>
    <row r="316" spans="2:18">
      <c r="B316" s="75" t="s">
        <v>2596</v>
      </c>
      <c r="C316" s="82" t="s">
        <v>2305</v>
      </c>
      <c r="D316" s="69">
        <v>9539</v>
      </c>
      <c r="E316" s="69"/>
      <c r="F316" s="69" t="s">
        <v>467</v>
      </c>
      <c r="G316" s="95">
        <v>45029</v>
      </c>
      <c r="H316" s="69"/>
      <c r="I316" s="69"/>
      <c r="J316" s="82" t="s">
        <v>1182</v>
      </c>
      <c r="K316" s="82" t="s">
        <v>127</v>
      </c>
      <c r="L316" s="83">
        <v>7.2742000000000001E-2</v>
      </c>
      <c r="M316" s="83">
        <v>7.9499792381157425E-2</v>
      </c>
      <c r="N316" s="76">
        <v>3.3916000000000009E-2</v>
      </c>
      <c r="O316" s="78">
        <v>100.27</v>
      </c>
      <c r="P316" s="76">
        <v>1.3004600000000004E-4</v>
      </c>
      <c r="Q316" s="77">
        <f t="shared" si="5"/>
        <v>1.0834375594503816E-7</v>
      </c>
      <c r="R316" s="77">
        <f>P316/'סכום נכסי הקרן'!$C$42</f>
        <v>1.7085853746399181E-9</v>
      </c>
    </row>
    <row r="317" spans="2:18">
      <c r="B317" s="75" t="s">
        <v>2596</v>
      </c>
      <c r="C317" s="82" t="s">
        <v>2305</v>
      </c>
      <c r="D317" s="69">
        <v>8060</v>
      </c>
      <c r="E317" s="69"/>
      <c r="F317" s="69" t="s">
        <v>467</v>
      </c>
      <c r="G317" s="95">
        <v>44150</v>
      </c>
      <c r="H317" s="69"/>
      <c r="I317" s="76">
        <v>0.11000000056782877</v>
      </c>
      <c r="J317" s="82" t="s">
        <v>1182</v>
      </c>
      <c r="K317" s="82" t="s">
        <v>127</v>
      </c>
      <c r="L317" s="83">
        <v>7.2742000000000001E-2</v>
      </c>
      <c r="M317" s="83">
        <v>7.9500000040139629E-2</v>
      </c>
      <c r="N317" s="76">
        <v>133.19617000000002</v>
      </c>
      <c r="O317" s="78">
        <v>100.27</v>
      </c>
      <c r="P317" s="76">
        <v>0.51071736100000009</v>
      </c>
      <c r="Q317" s="77">
        <f t="shared" si="5"/>
        <v>4.2548818969501519E-4</v>
      </c>
      <c r="R317" s="77">
        <f>P317/'סכום נכסי הקרן'!$C$42</f>
        <v>6.7099658088622115E-6</v>
      </c>
    </row>
    <row r="318" spans="2:18">
      <c r="B318" s="75" t="s">
        <v>2596</v>
      </c>
      <c r="C318" s="82" t="s">
        <v>2305</v>
      </c>
      <c r="D318" s="69">
        <v>8119</v>
      </c>
      <c r="E318" s="69"/>
      <c r="F318" s="69" t="s">
        <v>467</v>
      </c>
      <c r="G318" s="95">
        <v>44169</v>
      </c>
      <c r="H318" s="69"/>
      <c r="I318" s="76">
        <v>0.10999995870686416</v>
      </c>
      <c r="J318" s="82" t="s">
        <v>1182</v>
      </c>
      <c r="K318" s="82" t="s">
        <v>127</v>
      </c>
      <c r="L318" s="83">
        <v>7.2742000000000001E-2</v>
      </c>
      <c r="M318" s="83">
        <v>7.9499989676716037E-2</v>
      </c>
      <c r="N318" s="76">
        <v>0.31579300000000005</v>
      </c>
      <c r="O318" s="78">
        <v>100.27</v>
      </c>
      <c r="P318" s="76">
        <v>1.2108550000000003E-3</v>
      </c>
      <c r="Q318" s="77">
        <f t="shared" si="5"/>
        <v>1.0087859573137903E-6</v>
      </c>
      <c r="R318" s="77">
        <f>P318/'סכום נכסי הקרן'!$C$42</f>
        <v>1.5908594988001305E-8</v>
      </c>
    </row>
    <row r="319" spans="2:18">
      <c r="B319" s="75" t="s">
        <v>2596</v>
      </c>
      <c r="C319" s="82" t="s">
        <v>2305</v>
      </c>
      <c r="D319" s="69">
        <v>8418</v>
      </c>
      <c r="E319" s="69"/>
      <c r="F319" s="69" t="s">
        <v>467</v>
      </c>
      <c r="G319" s="95">
        <v>44326</v>
      </c>
      <c r="H319" s="69"/>
      <c r="I319" s="69"/>
      <c r="J319" s="82" t="s">
        <v>1182</v>
      </c>
      <c r="K319" s="82" t="s">
        <v>127</v>
      </c>
      <c r="L319" s="83">
        <v>7.2742000000000001E-2</v>
      </c>
      <c r="M319" s="83">
        <v>7.9500011709327648E-2</v>
      </c>
      <c r="N319" s="76">
        <v>6.6819000000000017E-2</v>
      </c>
      <c r="O319" s="78">
        <v>100.27</v>
      </c>
      <c r="P319" s="76">
        <v>2.5620600000000003E-4</v>
      </c>
      <c r="Q319" s="77">
        <f t="shared" si="5"/>
        <v>2.1345001257750676E-7</v>
      </c>
      <c r="R319" s="77">
        <f>P319/'סכום נכסי הקרן'!$C$42</f>
        <v>3.3661152553326883E-9</v>
      </c>
    </row>
    <row r="320" spans="2:18">
      <c r="B320" s="75" t="s">
        <v>2597</v>
      </c>
      <c r="C320" s="82" t="s">
        <v>2305</v>
      </c>
      <c r="D320" s="69">
        <v>8718</v>
      </c>
      <c r="E320" s="69"/>
      <c r="F320" s="69" t="s">
        <v>467</v>
      </c>
      <c r="G320" s="95">
        <v>44508</v>
      </c>
      <c r="H320" s="69"/>
      <c r="I320" s="76">
        <v>3.0099999991532691</v>
      </c>
      <c r="J320" s="82" t="s">
        <v>2493</v>
      </c>
      <c r="K320" s="82" t="s">
        <v>127</v>
      </c>
      <c r="L320" s="83">
        <v>8.7911000000000003E-2</v>
      </c>
      <c r="M320" s="83">
        <v>9.0099999968012393E-2</v>
      </c>
      <c r="N320" s="76">
        <v>110.48712700000002</v>
      </c>
      <c r="O320" s="78">
        <v>100.63</v>
      </c>
      <c r="P320" s="76">
        <v>0.42516453600000004</v>
      </c>
      <c r="Q320" s="77">
        <f t="shared" si="5"/>
        <v>3.5421253037286332E-4</v>
      </c>
      <c r="R320" s="77">
        <f>P320/'סכום נכסי הקרן'!$C$42</f>
        <v>5.5859458039860264E-6</v>
      </c>
    </row>
    <row r="321" spans="2:18">
      <c r="B321" s="75" t="s">
        <v>2598</v>
      </c>
      <c r="C321" s="82" t="s">
        <v>2305</v>
      </c>
      <c r="D321" s="69">
        <v>8806</v>
      </c>
      <c r="E321" s="69"/>
      <c r="F321" s="69" t="s">
        <v>467</v>
      </c>
      <c r="G321" s="95">
        <v>44137</v>
      </c>
      <c r="H321" s="69"/>
      <c r="I321" s="76">
        <v>0.93000000020584217</v>
      </c>
      <c r="J321" s="82" t="s">
        <v>1182</v>
      </c>
      <c r="K321" s="82" t="s">
        <v>127</v>
      </c>
      <c r="L321" s="83">
        <v>7.4443999999999996E-2</v>
      </c>
      <c r="M321" s="83">
        <v>8.8300000063811043E-2</v>
      </c>
      <c r="N321" s="76">
        <v>152.87875200000002</v>
      </c>
      <c r="O321" s="78">
        <v>99.72</v>
      </c>
      <c r="P321" s="76">
        <v>0.58297141600000002</v>
      </c>
      <c r="Q321" s="77">
        <f t="shared" si="5"/>
        <v>4.8568439489132538E-4</v>
      </c>
      <c r="R321" s="77">
        <f>P321/'סכום נכסי הקרן'!$C$42</f>
        <v>7.6592623780102679E-6</v>
      </c>
    </row>
    <row r="322" spans="2:18">
      <c r="B322" s="75" t="s">
        <v>2598</v>
      </c>
      <c r="C322" s="82" t="s">
        <v>2305</v>
      </c>
      <c r="D322" s="69">
        <v>9044</v>
      </c>
      <c r="E322" s="69"/>
      <c r="F322" s="69" t="s">
        <v>467</v>
      </c>
      <c r="G322" s="95">
        <v>44679</v>
      </c>
      <c r="H322" s="69"/>
      <c r="I322" s="76">
        <v>0.93000015338306263</v>
      </c>
      <c r="J322" s="82" t="s">
        <v>1182</v>
      </c>
      <c r="K322" s="82" t="s">
        <v>127</v>
      </c>
      <c r="L322" s="83">
        <v>7.4450000000000002E-2</v>
      </c>
      <c r="M322" s="83">
        <v>8.8300007708992892E-2</v>
      </c>
      <c r="N322" s="76">
        <v>1.3164770000000001</v>
      </c>
      <c r="O322" s="78">
        <v>99.72</v>
      </c>
      <c r="P322" s="76">
        <v>5.0201110000000007E-3</v>
      </c>
      <c r="Q322" s="77">
        <f t="shared" si="5"/>
        <v>4.1823484074942815E-6</v>
      </c>
      <c r="R322" s="77">
        <f>P322/'סכום נכסי הקרן'!$C$42</f>
        <v>6.5955802052112122E-8</v>
      </c>
    </row>
    <row r="323" spans="2:18">
      <c r="B323" s="75" t="s">
        <v>2598</v>
      </c>
      <c r="C323" s="82" t="s">
        <v>2305</v>
      </c>
      <c r="D323" s="69">
        <v>9224</v>
      </c>
      <c r="E323" s="69"/>
      <c r="F323" s="69" t="s">
        <v>467</v>
      </c>
      <c r="G323" s="95">
        <v>44810</v>
      </c>
      <c r="H323" s="69"/>
      <c r="I323" s="76">
        <v>0.93000003522570207</v>
      </c>
      <c r="J323" s="82" t="s">
        <v>1182</v>
      </c>
      <c r="K323" s="82" t="s">
        <v>127</v>
      </c>
      <c r="L323" s="83">
        <v>7.4450000000000002E-2</v>
      </c>
      <c r="M323" s="83">
        <v>8.830000431514852E-2</v>
      </c>
      <c r="N323" s="76">
        <v>2.3822660000000004</v>
      </c>
      <c r="O323" s="78">
        <v>99.72</v>
      </c>
      <c r="P323" s="76">
        <v>9.0842760000000005E-3</v>
      </c>
      <c r="Q323" s="77">
        <f t="shared" si="5"/>
        <v>7.5682803152835713E-6</v>
      </c>
      <c r="R323" s="77">
        <f>P323/'סכום נכסי הקרן'!$C$42</f>
        <v>1.1935208397638076E-7</v>
      </c>
    </row>
    <row r="324" spans="2:18">
      <c r="B324" s="75" t="s">
        <v>2599</v>
      </c>
      <c r="C324" s="82" t="s">
        <v>2305</v>
      </c>
      <c r="D324" s="69" t="s">
        <v>2501</v>
      </c>
      <c r="E324" s="69"/>
      <c r="F324" s="69" t="s">
        <v>467</v>
      </c>
      <c r="G324" s="95">
        <v>42921</v>
      </c>
      <c r="H324" s="69"/>
      <c r="I324" s="76">
        <v>5.389999797197266</v>
      </c>
      <c r="J324" s="82" t="s">
        <v>2493</v>
      </c>
      <c r="K324" s="82" t="s">
        <v>127</v>
      </c>
      <c r="L324" s="83">
        <v>7.8939999999999996E-2</v>
      </c>
      <c r="M324" s="142">
        <v>0</v>
      </c>
      <c r="N324" s="76">
        <v>17.067356000000004</v>
      </c>
      <c r="O324" s="78">
        <v>14.656955999999999</v>
      </c>
      <c r="P324" s="76">
        <v>9.5659460000000023E-3</v>
      </c>
      <c r="Q324" s="77">
        <f t="shared" si="5"/>
        <v>7.9695686050121797E-6</v>
      </c>
      <c r="R324" s="77">
        <f>P324/'סכום נכסי הקרן'!$C$42</f>
        <v>1.2568041639262433E-7</v>
      </c>
    </row>
    <row r="325" spans="2:18">
      <c r="B325" s="75" t="s">
        <v>2599</v>
      </c>
      <c r="C325" s="82" t="s">
        <v>2305</v>
      </c>
      <c r="D325" s="69">
        <v>6497</v>
      </c>
      <c r="E325" s="69"/>
      <c r="F325" s="69" t="s">
        <v>467</v>
      </c>
      <c r="G325" s="95">
        <v>43342</v>
      </c>
      <c r="H325" s="69"/>
      <c r="I325" s="76">
        <v>1.049999944923063</v>
      </c>
      <c r="J325" s="82" t="s">
        <v>2493</v>
      </c>
      <c r="K325" s="82" t="s">
        <v>127</v>
      </c>
      <c r="L325" s="83">
        <v>7.8939999999999996E-2</v>
      </c>
      <c r="M325" s="142">
        <v>0</v>
      </c>
      <c r="N325" s="76">
        <v>3.2394300000000005</v>
      </c>
      <c r="O325" s="78">
        <v>14.656955999999999</v>
      </c>
      <c r="P325" s="76">
        <v>1.8156420000000001E-3</v>
      </c>
      <c r="Q325" s="77">
        <f t="shared" si="5"/>
        <v>1.5126453234360222E-6</v>
      </c>
      <c r="R325" s="77">
        <f>P325/'סכום נכסי הקרן'!$C$42</f>
        <v>2.3854477390938355E-8</v>
      </c>
    </row>
    <row r="326" spans="2:18">
      <c r="B326" s="75" t="s">
        <v>2600</v>
      </c>
      <c r="C326" s="82" t="s">
        <v>2305</v>
      </c>
      <c r="D326" s="69">
        <v>9405</v>
      </c>
      <c r="E326" s="69"/>
      <c r="F326" s="69" t="s">
        <v>467</v>
      </c>
      <c r="G326" s="95">
        <v>43866</v>
      </c>
      <c r="H326" s="69"/>
      <c r="I326" s="76">
        <v>1.0599999998376988</v>
      </c>
      <c r="J326" s="82" t="s">
        <v>1182</v>
      </c>
      <c r="K326" s="82" t="s">
        <v>127</v>
      </c>
      <c r="L326" s="83">
        <v>7.6938000000000006E-2</v>
      </c>
      <c r="M326" s="83">
        <v>9.6000000044632758E-2</v>
      </c>
      <c r="N326" s="76">
        <v>130.22774300000003</v>
      </c>
      <c r="O326" s="78">
        <v>98.98</v>
      </c>
      <c r="P326" s="76">
        <v>0.49291136800000007</v>
      </c>
      <c r="Q326" s="77">
        <f t="shared" si="5"/>
        <v>4.1065368375134095E-4</v>
      </c>
      <c r="R326" s="77">
        <f>P326/'סכום נכסי הקרן'!$C$42</f>
        <v>6.4760250554308046E-6</v>
      </c>
    </row>
    <row r="327" spans="2:18">
      <c r="B327" s="75" t="s">
        <v>2600</v>
      </c>
      <c r="C327" s="82" t="s">
        <v>2305</v>
      </c>
      <c r="D327" s="69">
        <v>9439</v>
      </c>
      <c r="E327" s="69"/>
      <c r="F327" s="69" t="s">
        <v>467</v>
      </c>
      <c r="G327" s="95">
        <v>44953</v>
      </c>
      <c r="H327" s="69"/>
      <c r="I327" s="76">
        <v>1.0599999152304109</v>
      </c>
      <c r="J327" s="82" t="s">
        <v>1182</v>
      </c>
      <c r="K327" s="82" t="s">
        <v>127</v>
      </c>
      <c r="L327" s="83">
        <v>7.6938000000000006E-2</v>
      </c>
      <c r="M327" s="83">
        <v>9.5999977394776226E-2</v>
      </c>
      <c r="N327" s="76">
        <v>0.37400400000000006</v>
      </c>
      <c r="O327" s="78">
        <v>98.98</v>
      </c>
      <c r="P327" s="76">
        <v>1.415602E-3</v>
      </c>
      <c r="Q327" s="77">
        <f t="shared" si="5"/>
        <v>1.1793645141204486E-6</v>
      </c>
      <c r="R327" s="77">
        <f>P327/'סכום נכסי הקרן'!$C$42</f>
        <v>1.8598625667156365E-8</v>
      </c>
    </row>
    <row r="328" spans="2:18">
      <c r="B328" s="75" t="s">
        <v>2600</v>
      </c>
      <c r="C328" s="82" t="s">
        <v>2305</v>
      </c>
      <c r="D328" s="69">
        <v>9447</v>
      </c>
      <c r="E328" s="69"/>
      <c r="F328" s="69" t="s">
        <v>467</v>
      </c>
      <c r="G328" s="95">
        <v>44959</v>
      </c>
      <c r="H328" s="69"/>
      <c r="I328" s="69"/>
      <c r="J328" s="82" t="s">
        <v>1182</v>
      </c>
      <c r="K328" s="82" t="s">
        <v>127</v>
      </c>
      <c r="L328" s="83">
        <v>7.6938000000000006E-2</v>
      </c>
      <c r="M328" s="83">
        <v>9.6000007539923882E-2</v>
      </c>
      <c r="N328" s="76">
        <v>0.21024200000000004</v>
      </c>
      <c r="O328" s="78">
        <v>98.98</v>
      </c>
      <c r="P328" s="76">
        <v>7.9576400000000024E-4</v>
      </c>
      <c r="Q328" s="77">
        <f t="shared" si="5"/>
        <v>6.6296587827266778E-7</v>
      </c>
      <c r="R328" s="77">
        <f>P328/'סכום נכסי הקרן'!$C$42</f>
        <v>1.0454998477961335E-8</v>
      </c>
    </row>
    <row r="329" spans="2:18">
      <c r="B329" s="75" t="s">
        <v>2600</v>
      </c>
      <c r="C329" s="82" t="s">
        <v>2305</v>
      </c>
      <c r="D329" s="69">
        <v>9467</v>
      </c>
      <c r="E329" s="69"/>
      <c r="F329" s="69" t="s">
        <v>467</v>
      </c>
      <c r="G329" s="95">
        <v>44966</v>
      </c>
      <c r="H329" s="69"/>
      <c r="I329" s="76">
        <v>1.0600008057179118</v>
      </c>
      <c r="J329" s="82" t="s">
        <v>1182</v>
      </c>
      <c r="K329" s="82" t="s">
        <v>127</v>
      </c>
      <c r="L329" s="83">
        <v>7.6938000000000006E-2</v>
      </c>
      <c r="M329" s="83">
        <v>9.6700039614464009E-2</v>
      </c>
      <c r="N329" s="76">
        <v>0.31501400000000007</v>
      </c>
      <c r="O329" s="78">
        <v>98.91</v>
      </c>
      <c r="P329" s="76">
        <v>1.191484E-3</v>
      </c>
      <c r="Q329" s="77">
        <f t="shared" si="5"/>
        <v>9.9264761475491617E-7</v>
      </c>
      <c r="R329" s="77">
        <f>P329/'סכום נכסי הקרן'!$C$42</f>
        <v>1.5654092678878764E-8</v>
      </c>
    </row>
    <row r="330" spans="2:18">
      <c r="B330" s="75" t="s">
        <v>2600</v>
      </c>
      <c r="C330" s="82" t="s">
        <v>2305</v>
      </c>
      <c r="D330" s="69">
        <v>9491</v>
      </c>
      <c r="E330" s="69"/>
      <c r="F330" s="69" t="s">
        <v>467</v>
      </c>
      <c r="G330" s="95">
        <v>44986</v>
      </c>
      <c r="H330" s="69"/>
      <c r="I330" s="76">
        <v>1.0600000949324211</v>
      </c>
      <c r="J330" s="82" t="s">
        <v>1182</v>
      </c>
      <c r="K330" s="82" t="s">
        <v>127</v>
      </c>
      <c r="L330" s="83">
        <v>7.6938000000000006E-2</v>
      </c>
      <c r="M330" s="83">
        <v>9.6700006645269468E-2</v>
      </c>
      <c r="N330" s="76">
        <v>1.2254060000000002</v>
      </c>
      <c r="O330" s="78">
        <v>98.91</v>
      </c>
      <c r="P330" s="76">
        <v>4.6348760000000013E-3</v>
      </c>
      <c r="Q330" s="77">
        <f t="shared" si="5"/>
        <v>3.8614019207012494E-6</v>
      </c>
      <c r="R330" s="77">
        <f>P330/'סכום נכסי הקרן'!$C$42</f>
        <v>6.0894463088980548E-8</v>
      </c>
    </row>
    <row r="331" spans="2:18">
      <c r="B331" s="75" t="s">
        <v>2600</v>
      </c>
      <c r="C331" s="82" t="s">
        <v>2305</v>
      </c>
      <c r="D331" s="69">
        <v>9510</v>
      </c>
      <c r="E331" s="69"/>
      <c r="F331" s="69" t="s">
        <v>467</v>
      </c>
      <c r="G331" s="95">
        <v>44994</v>
      </c>
      <c r="H331" s="69"/>
      <c r="I331" s="69"/>
      <c r="J331" s="82" t="s">
        <v>1182</v>
      </c>
      <c r="K331" s="82" t="s">
        <v>127</v>
      </c>
      <c r="L331" s="83">
        <v>7.6938000000000006E-2</v>
      </c>
      <c r="M331" s="83">
        <v>9.670004554177021E-2</v>
      </c>
      <c r="N331" s="76">
        <v>0.23918300000000006</v>
      </c>
      <c r="O331" s="78">
        <v>98.91</v>
      </c>
      <c r="P331" s="76">
        <v>9.0466400000000023E-4</v>
      </c>
      <c r="Q331" s="77">
        <f t="shared" si="5"/>
        <v>7.5369250594606518E-7</v>
      </c>
      <c r="R331" s="77">
        <f>P331/'סכום נכסי הקרן'!$C$42</f>
        <v>1.1885761033505427E-8</v>
      </c>
    </row>
    <row r="332" spans="2:18">
      <c r="B332" s="75" t="s">
        <v>2600</v>
      </c>
      <c r="C332" s="82" t="s">
        <v>2305</v>
      </c>
      <c r="D332" s="69">
        <v>9560</v>
      </c>
      <c r="E332" s="69"/>
      <c r="F332" s="69" t="s">
        <v>467</v>
      </c>
      <c r="G332" s="95">
        <v>45058</v>
      </c>
      <c r="H332" s="69"/>
      <c r="I332" s="76">
        <v>1.059999881420735</v>
      </c>
      <c r="J332" s="82" t="s">
        <v>1182</v>
      </c>
      <c r="K332" s="82" t="s">
        <v>127</v>
      </c>
      <c r="L332" s="83">
        <v>7.6938000000000006E-2</v>
      </c>
      <c r="M332" s="83">
        <v>9.6699994255039043E-2</v>
      </c>
      <c r="N332" s="76">
        <v>1.2931859999999999</v>
      </c>
      <c r="O332" s="78">
        <v>98.91</v>
      </c>
      <c r="P332" s="76">
        <v>4.8912430000000008E-3</v>
      </c>
      <c r="Q332" s="77">
        <f t="shared" si="5"/>
        <v>4.0749860653912942E-6</v>
      </c>
      <c r="R332" s="77">
        <f>P332/'סכום נכסי הקרן'!$C$42</f>
        <v>6.4262693613105181E-8</v>
      </c>
    </row>
    <row r="333" spans="2:18">
      <c r="B333" s="75" t="s">
        <v>2601</v>
      </c>
      <c r="C333" s="82" t="s">
        <v>2305</v>
      </c>
      <c r="D333" s="69">
        <v>9606</v>
      </c>
      <c r="E333" s="69"/>
      <c r="F333" s="69" t="s">
        <v>467</v>
      </c>
      <c r="G333" s="95">
        <v>44136</v>
      </c>
      <c r="H333" s="69"/>
      <c r="I333" s="76">
        <v>9.00000012586014E-2</v>
      </c>
      <c r="J333" s="82" t="s">
        <v>1182</v>
      </c>
      <c r="K333" s="82" t="s">
        <v>127</v>
      </c>
      <c r="L333" s="83">
        <v>7.0095999999999992E-2</v>
      </c>
      <c r="M333" s="142">
        <v>0</v>
      </c>
      <c r="N333" s="76">
        <v>88.872501000000014</v>
      </c>
      <c r="O333" s="78">
        <v>86.502415999999997</v>
      </c>
      <c r="P333" s="76">
        <v>0.29397710700000007</v>
      </c>
      <c r="Q333" s="77">
        <f t="shared" si="5"/>
        <v>2.4491782857017031E-4</v>
      </c>
      <c r="R333" s="77">
        <f>P333/'סכום נכסי הקרן'!$C$42</f>
        <v>3.8623639750484773E-6</v>
      </c>
    </row>
    <row r="334" spans="2:18">
      <c r="B334" s="75" t="s">
        <v>2602</v>
      </c>
      <c r="C334" s="82" t="s">
        <v>2305</v>
      </c>
      <c r="D334" s="69">
        <v>6588</v>
      </c>
      <c r="E334" s="69"/>
      <c r="F334" s="69" t="s">
        <v>467</v>
      </c>
      <c r="G334" s="95">
        <v>43397</v>
      </c>
      <c r="H334" s="69"/>
      <c r="I334" s="76">
        <v>0.75000000081011697</v>
      </c>
      <c r="J334" s="82" t="s">
        <v>1182</v>
      </c>
      <c r="K334" s="82" t="s">
        <v>127</v>
      </c>
      <c r="L334" s="83">
        <v>7.6938000000000006E-2</v>
      </c>
      <c r="M334" s="83">
        <v>8.8300000030136341E-2</v>
      </c>
      <c r="N334" s="76">
        <v>80.756696000000019</v>
      </c>
      <c r="O334" s="78">
        <v>99.93</v>
      </c>
      <c r="P334" s="76">
        <v>0.30859742900000003</v>
      </c>
      <c r="Q334" s="77">
        <f t="shared" si="5"/>
        <v>2.5709829239532349E-4</v>
      </c>
      <c r="R334" s="77">
        <f>P334/'סכום נכסי הקרן'!$C$42</f>
        <v>4.0544503778730637E-6</v>
      </c>
    </row>
    <row r="335" spans="2:18">
      <c r="B335" s="75" t="s">
        <v>2603</v>
      </c>
      <c r="C335" s="82" t="s">
        <v>2305</v>
      </c>
      <c r="D335" s="69" t="s">
        <v>2502</v>
      </c>
      <c r="E335" s="69"/>
      <c r="F335" s="69" t="s">
        <v>467</v>
      </c>
      <c r="G335" s="95">
        <v>44144</v>
      </c>
      <c r="H335" s="69"/>
      <c r="I335" s="76">
        <v>0.24999999915215229</v>
      </c>
      <c r="J335" s="82" t="s">
        <v>1182</v>
      </c>
      <c r="K335" s="82" t="s">
        <v>127</v>
      </c>
      <c r="L335" s="83">
        <v>7.8763E-2</v>
      </c>
      <c r="M335" s="142">
        <v>0</v>
      </c>
      <c r="N335" s="76">
        <v>100.54600800000001</v>
      </c>
      <c r="O335" s="78">
        <v>76.690121000000005</v>
      </c>
      <c r="P335" s="76">
        <v>0.29486425700000002</v>
      </c>
      <c r="Q335" s="77">
        <f t="shared" si="5"/>
        <v>2.4565692983500453E-4</v>
      </c>
      <c r="R335" s="77">
        <f>P335/'סכום נכסי הקרן'!$C$42</f>
        <v>3.8740196316247015E-6</v>
      </c>
    </row>
    <row r="336" spans="2:18">
      <c r="B336" s="75" t="s">
        <v>2604</v>
      </c>
      <c r="C336" s="82" t="s">
        <v>2305</v>
      </c>
      <c r="D336" s="69">
        <v>6826</v>
      </c>
      <c r="E336" s="69"/>
      <c r="F336" s="69" t="s">
        <v>467</v>
      </c>
      <c r="G336" s="95">
        <v>43550</v>
      </c>
      <c r="H336" s="69"/>
      <c r="I336" s="76">
        <v>1.9600000002538982</v>
      </c>
      <c r="J336" s="82" t="s">
        <v>2493</v>
      </c>
      <c r="K336" s="82" t="s">
        <v>127</v>
      </c>
      <c r="L336" s="83">
        <v>8.4161E-2</v>
      </c>
      <c r="M336" s="83">
        <v>8.5499999996826268E-2</v>
      </c>
      <c r="N336" s="76">
        <v>40.94477100000001</v>
      </c>
      <c r="O336" s="78">
        <v>100.62</v>
      </c>
      <c r="P336" s="76">
        <v>0.15754355100000003</v>
      </c>
      <c r="Q336" s="77">
        <f t="shared" si="5"/>
        <v>1.3125248020130317E-4</v>
      </c>
      <c r="R336" s="77">
        <f>P336/'סכום נכסי הקרן'!$C$42</f>
        <v>2.06985687454776E-6</v>
      </c>
    </row>
    <row r="337" spans="2:18">
      <c r="B337" s="75" t="s">
        <v>2605</v>
      </c>
      <c r="C337" s="82" t="s">
        <v>2305</v>
      </c>
      <c r="D337" s="69">
        <v>6528</v>
      </c>
      <c r="E337" s="69"/>
      <c r="F337" s="69" t="s">
        <v>467</v>
      </c>
      <c r="G337" s="95">
        <v>43373</v>
      </c>
      <c r="H337" s="69"/>
      <c r="I337" s="76">
        <v>4.2999999929960637</v>
      </c>
      <c r="J337" s="82" t="s">
        <v>2493</v>
      </c>
      <c r="K337" s="82" t="s">
        <v>130</v>
      </c>
      <c r="L337" s="83">
        <v>3.032E-2</v>
      </c>
      <c r="M337" s="83">
        <v>7.5499999865450695E-2</v>
      </c>
      <c r="N337" s="76">
        <v>70.054343000000017</v>
      </c>
      <c r="O337" s="78">
        <v>82.78</v>
      </c>
      <c r="P337" s="76">
        <v>0.27127604300000008</v>
      </c>
      <c r="Q337" s="77">
        <f t="shared" si="5"/>
        <v>2.260051473826775E-4</v>
      </c>
      <c r="R337" s="77">
        <f>P337/'סכום נכסי הקרן'!$C$42</f>
        <v>3.5641102345323157E-6</v>
      </c>
    </row>
    <row r="338" spans="2:18">
      <c r="B338" s="75" t="s">
        <v>2606</v>
      </c>
      <c r="C338" s="82" t="s">
        <v>2305</v>
      </c>
      <c r="D338" s="69">
        <v>8860</v>
      </c>
      <c r="E338" s="69"/>
      <c r="F338" s="69" t="s">
        <v>467</v>
      </c>
      <c r="G338" s="95">
        <v>44585</v>
      </c>
      <c r="H338" s="69"/>
      <c r="I338" s="76">
        <v>2.3399999730857548</v>
      </c>
      <c r="J338" s="82" t="s">
        <v>2490</v>
      </c>
      <c r="K338" s="82" t="s">
        <v>129</v>
      </c>
      <c r="L338" s="83">
        <v>6.1120000000000001E-2</v>
      </c>
      <c r="M338" s="83">
        <v>7.0199999753286085E-2</v>
      </c>
      <c r="N338" s="76">
        <v>4.3037880000000008</v>
      </c>
      <c r="O338" s="78">
        <v>102.24</v>
      </c>
      <c r="P338" s="76">
        <v>1.7834422000000003E-2</v>
      </c>
      <c r="Q338" s="77">
        <f t="shared" si="5"/>
        <v>1.4858190675521115E-5</v>
      </c>
      <c r="R338" s="77">
        <f>P338/'סכום נכסי הקרן'!$C$42</f>
        <v>2.3431426260212842E-7</v>
      </c>
    </row>
    <row r="339" spans="2:18">
      <c r="B339" s="75" t="s">
        <v>2606</v>
      </c>
      <c r="C339" s="82" t="s">
        <v>2305</v>
      </c>
      <c r="D339" s="69">
        <v>8977</v>
      </c>
      <c r="E339" s="69"/>
      <c r="F339" s="69" t="s">
        <v>467</v>
      </c>
      <c r="G339" s="95">
        <v>44553</v>
      </c>
      <c r="H339" s="69"/>
      <c r="I339" s="76">
        <v>2.3400002131128326</v>
      </c>
      <c r="J339" s="82" t="s">
        <v>2490</v>
      </c>
      <c r="K339" s="82" t="s">
        <v>129</v>
      </c>
      <c r="L339" s="83">
        <v>6.1120000000000001E-2</v>
      </c>
      <c r="M339" s="83">
        <v>7.0300013395663774E-2</v>
      </c>
      <c r="N339" s="76">
        <v>0.63424200000000008</v>
      </c>
      <c r="O339" s="78">
        <v>102.22</v>
      </c>
      <c r="P339" s="76">
        <v>2.6277160000000004E-3</v>
      </c>
      <c r="Q339" s="77">
        <f t="shared" si="5"/>
        <v>2.1891993678919139E-6</v>
      </c>
      <c r="R339" s="77">
        <f>P339/'סכום נכסי הקרן'!$C$42</f>
        <v>3.452376179434436E-8</v>
      </c>
    </row>
    <row r="340" spans="2:18">
      <c r="B340" s="75" t="s">
        <v>2606</v>
      </c>
      <c r="C340" s="82" t="s">
        <v>2305</v>
      </c>
      <c r="D340" s="69">
        <v>8978</v>
      </c>
      <c r="E340" s="69"/>
      <c r="F340" s="69" t="s">
        <v>467</v>
      </c>
      <c r="G340" s="95">
        <v>44553</v>
      </c>
      <c r="H340" s="69"/>
      <c r="I340" s="76">
        <v>2.3400001780119624</v>
      </c>
      <c r="J340" s="82" t="s">
        <v>2490</v>
      </c>
      <c r="K340" s="82" t="s">
        <v>129</v>
      </c>
      <c r="L340" s="83">
        <v>6.1120000000000001E-2</v>
      </c>
      <c r="M340" s="83">
        <v>7.1300006527105303E-2</v>
      </c>
      <c r="N340" s="76">
        <v>0.81545500000000015</v>
      </c>
      <c r="O340" s="78">
        <v>101.98</v>
      </c>
      <c r="P340" s="76">
        <v>3.3705600000000003E-3</v>
      </c>
      <c r="Q340" s="77">
        <f t="shared" si="5"/>
        <v>2.8080766039563521E-6</v>
      </c>
      <c r="R340" s="77">
        <f>P340/'סכום נכסי הקרן'!$C$42</f>
        <v>4.4283480617214844E-8</v>
      </c>
    </row>
    <row r="341" spans="2:18">
      <c r="B341" s="75" t="s">
        <v>2606</v>
      </c>
      <c r="C341" s="82" t="s">
        <v>2305</v>
      </c>
      <c r="D341" s="69">
        <v>8979</v>
      </c>
      <c r="E341" s="69"/>
      <c r="F341" s="69" t="s">
        <v>467</v>
      </c>
      <c r="G341" s="95">
        <v>44553</v>
      </c>
      <c r="H341" s="69"/>
      <c r="I341" s="76">
        <v>2.3400000431299719</v>
      </c>
      <c r="J341" s="82" t="s">
        <v>2490</v>
      </c>
      <c r="K341" s="82" t="s">
        <v>129</v>
      </c>
      <c r="L341" s="83">
        <v>6.1120000000000001E-2</v>
      </c>
      <c r="M341" s="83">
        <v>7.0300001940848761E-2</v>
      </c>
      <c r="N341" s="76">
        <v>3.805454000000001</v>
      </c>
      <c r="O341" s="78">
        <v>102.22</v>
      </c>
      <c r="P341" s="76">
        <v>1.5766298000000005E-2</v>
      </c>
      <c r="Q341" s="77">
        <f t="shared" si="5"/>
        <v>1.313519787358891E-5</v>
      </c>
      <c r="R341" s="77">
        <f>P341/'סכום נכסי הקרן'!$C$42</f>
        <v>2.0714259704269714E-7</v>
      </c>
    </row>
    <row r="342" spans="2:18">
      <c r="B342" s="75" t="s">
        <v>2606</v>
      </c>
      <c r="C342" s="82" t="s">
        <v>2305</v>
      </c>
      <c r="D342" s="69">
        <v>8918</v>
      </c>
      <c r="E342" s="69"/>
      <c r="F342" s="69" t="s">
        <v>467</v>
      </c>
      <c r="G342" s="95">
        <v>44553</v>
      </c>
      <c r="H342" s="69"/>
      <c r="I342" s="76">
        <v>2.3399995914539264</v>
      </c>
      <c r="J342" s="82" t="s">
        <v>2490</v>
      </c>
      <c r="K342" s="82" t="s">
        <v>129</v>
      </c>
      <c r="L342" s="83">
        <v>6.1120000000000001E-2</v>
      </c>
      <c r="M342" s="83">
        <v>7.0399993250108345E-2</v>
      </c>
      <c r="N342" s="76">
        <v>0.54363600000000001</v>
      </c>
      <c r="O342" s="78">
        <v>102.2</v>
      </c>
      <c r="P342" s="76">
        <v>2.2518880000000005E-3</v>
      </c>
      <c r="Q342" s="77">
        <f t="shared" si="5"/>
        <v>1.8760900288171883E-6</v>
      </c>
      <c r="R342" s="77">
        <f>P342/'סכום נכסי הקרן'!$C$42</f>
        <v>2.9586014964913459E-8</v>
      </c>
    </row>
    <row r="343" spans="2:18">
      <c r="B343" s="75" t="s">
        <v>2606</v>
      </c>
      <c r="C343" s="82" t="s">
        <v>2305</v>
      </c>
      <c r="D343" s="69">
        <v>9037</v>
      </c>
      <c r="E343" s="69"/>
      <c r="F343" s="69" t="s">
        <v>467</v>
      </c>
      <c r="G343" s="95">
        <v>44671</v>
      </c>
      <c r="H343" s="69"/>
      <c r="I343" s="76">
        <v>2.3399996164720971</v>
      </c>
      <c r="J343" s="82" t="s">
        <v>2490</v>
      </c>
      <c r="K343" s="82" t="s">
        <v>129</v>
      </c>
      <c r="L343" s="83">
        <v>6.1120000000000001E-2</v>
      </c>
      <c r="M343" s="83">
        <v>7.0199988494162924E-2</v>
      </c>
      <c r="N343" s="76">
        <v>0.33977300000000005</v>
      </c>
      <c r="O343" s="78">
        <v>102.24</v>
      </c>
      <c r="P343" s="76">
        <v>1.4079810000000002E-3</v>
      </c>
      <c r="Q343" s="77">
        <f t="shared" si="5"/>
        <v>1.1730153164207339E-6</v>
      </c>
      <c r="R343" s="77">
        <f>P343/'סכום נכסי הקרן'!$C$42</f>
        <v>1.8498498564899237E-8</v>
      </c>
    </row>
    <row r="344" spans="2:18">
      <c r="B344" s="75" t="s">
        <v>2606</v>
      </c>
      <c r="C344" s="82" t="s">
        <v>2305</v>
      </c>
      <c r="D344" s="69">
        <v>9130</v>
      </c>
      <c r="E344" s="69"/>
      <c r="F344" s="69" t="s">
        <v>467</v>
      </c>
      <c r="G344" s="95">
        <v>44742</v>
      </c>
      <c r="H344" s="69"/>
      <c r="I344" s="76">
        <v>2.3400000520840485</v>
      </c>
      <c r="J344" s="82" t="s">
        <v>2490</v>
      </c>
      <c r="K344" s="82" t="s">
        <v>129</v>
      </c>
      <c r="L344" s="83">
        <v>6.1120000000000001E-2</v>
      </c>
      <c r="M344" s="83">
        <v>7.0200000378793079E-2</v>
      </c>
      <c r="N344" s="76">
        <v>2.0386360000000003</v>
      </c>
      <c r="O344" s="78">
        <v>102.24</v>
      </c>
      <c r="P344" s="76">
        <v>8.4478840000000027E-3</v>
      </c>
      <c r="Q344" s="77">
        <f t="shared" si="5"/>
        <v>7.0380902322869813E-6</v>
      </c>
      <c r="R344" s="77">
        <f>P344/'סכום נכסי הקרן'!$C$42</f>
        <v>1.1099096511276449E-7</v>
      </c>
    </row>
    <row r="345" spans="2:18">
      <c r="B345" s="75" t="s">
        <v>2606</v>
      </c>
      <c r="C345" s="82" t="s">
        <v>2305</v>
      </c>
      <c r="D345" s="69">
        <v>9313</v>
      </c>
      <c r="E345" s="69"/>
      <c r="F345" s="69" t="s">
        <v>467</v>
      </c>
      <c r="G345" s="95">
        <v>44886</v>
      </c>
      <c r="H345" s="69"/>
      <c r="I345" s="76">
        <v>2.339999859684899</v>
      </c>
      <c r="J345" s="82" t="s">
        <v>2490</v>
      </c>
      <c r="K345" s="82" t="s">
        <v>129</v>
      </c>
      <c r="L345" s="83">
        <v>6.1120000000000001E-2</v>
      </c>
      <c r="M345" s="83">
        <v>7.0199993192119184E-2</v>
      </c>
      <c r="N345" s="76">
        <v>0.9287120000000002</v>
      </c>
      <c r="O345" s="78">
        <v>102.24</v>
      </c>
      <c r="P345" s="76">
        <v>3.8484810000000004E-3</v>
      </c>
      <c r="Q345" s="77">
        <f t="shared" si="5"/>
        <v>3.2062415316358544E-6</v>
      </c>
      <c r="R345" s="77">
        <f>P345/'סכום נכסי הקרן'!$C$42</f>
        <v>5.0562557488731719E-8</v>
      </c>
    </row>
    <row r="346" spans="2:18">
      <c r="B346" s="75" t="s">
        <v>2606</v>
      </c>
      <c r="C346" s="82" t="s">
        <v>2305</v>
      </c>
      <c r="D346" s="69">
        <v>9496</v>
      </c>
      <c r="E346" s="69"/>
      <c r="F346" s="69" t="s">
        <v>467</v>
      </c>
      <c r="G346" s="95">
        <v>44985</v>
      </c>
      <c r="H346" s="69"/>
      <c r="I346" s="76">
        <v>2.3400000732431954</v>
      </c>
      <c r="J346" s="82" t="s">
        <v>2490</v>
      </c>
      <c r="K346" s="82" t="s">
        <v>129</v>
      </c>
      <c r="L346" s="83">
        <v>6.1120000000000001E-2</v>
      </c>
      <c r="M346" s="83">
        <v>7.0200002197295858E-2</v>
      </c>
      <c r="N346" s="76">
        <v>1.4496970000000002</v>
      </c>
      <c r="O346" s="78">
        <v>102.24</v>
      </c>
      <c r="P346" s="76">
        <v>6.007384000000001E-3</v>
      </c>
      <c r="Q346" s="77">
        <f t="shared" si="5"/>
        <v>5.0048640170718593E-6</v>
      </c>
      <c r="R346" s="77">
        <f>P346/'סכום נכסי הקרן'!$C$42</f>
        <v>7.8926906188931988E-8</v>
      </c>
    </row>
    <row r="347" spans="2:18">
      <c r="B347" s="75" t="s">
        <v>2606</v>
      </c>
      <c r="C347" s="82" t="s">
        <v>2305</v>
      </c>
      <c r="D347" s="69">
        <v>9547</v>
      </c>
      <c r="E347" s="69"/>
      <c r="F347" s="69" t="s">
        <v>467</v>
      </c>
      <c r="G347" s="95">
        <v>45036</v>
      </c>
      <c r="H347" s="69"/>
      <c r="I347" s="76">
        <v>2.3399999715960735</v>
      </c>
      <c r="J347" s="82" t="s">
        <v>2490</v>
      </c>
      <c r="K347" s="82" t="s">
        <v>129</v>
      </c>
      <c r="L347" s="83">
        <v>6.1120000000000001E-2</v>
      </c>
      <c r="M347" s="83">
        <v>7.0100010225413567E-2</v>
      </c>
      <c r="N347" s="76">
        <v>0.33977300000000005</v>
      </c>
      <c r="O347" s="78">
        <v>102.26</v>
      </c>
      <c r="P347" s="76">
        <v>1.4082560000000001E-3</v>
      </c>
      <c r="Q347" s="77">
        <f t="shared" si="5"/>
        <v>1.1732444240663736E-6</v>
      </c>
      <c r="R347" s="77">
        <f>P347/'סכום נכסי הקרן'!$C$42</f>
        <v>1.850211160165566E-8</v>
      </c>
    </row>
    <row r="348" spans="2:18">
      <c r="B348" s="75" t="s">
        <v>2606</v>
      </c>
      <c r="C348" s="82" t="s">
        <v>2305</v>
      </c>
      <c r="D348" s="69">
        <v>9718</v>
      </c>
      <c r="E348" s="69"/>
      <c r="F348" s="69" t="s">
        <v>467</v>
      </c>
      <c r="G348" s="95">
        <v>45163</v>
      </c>
      <c r="H348" s="69"/>
      <c r="I348" s="76">
        <v>2.380000003157265</v>
      </c>
      <c r="J348" s="82" t="s">
        <v>2490</v>
      </c>
      <c r="K348" s="82" t="s">
        <v>129</v>
      </c>
      <c r="L348" s="83">
        <v>6.4320000000000002E-2</v>
      </c>
      <c r="M348" s="83">
        <v>7.2399999936854698E-2</v>
      </c>
      <c r="N348" s="76">
        <v>3.1367820000000006</v>
      </c>
      <c r="O348" s="78">
        <v>99.65</v>
      </c>
      <c r="P348" s="76">
        <v>1.2669192000000003E-2</v>
      </c>
      <c r="Q348" s="77">
        <f t="shared" si="5"/>
        <v>1.0554940913744597E-5</v>
      </c>
      <c r="R348" s="77">
        <f>P348/'סכום נכסי הקרן'!$C$42</f>
        <v>1.6645184134617791E-7</v>
      </c>
    </row>
    <row r="349" spans="2:18">
      <c r="B349" s="75" t="s">
        <v>2606</v>
      </c>
      <c r="C349" s="82" t="s">
        <v>2305</v>
      </c>
      <c r="D349" s="69">
        <v>8829</v>
      </c>
      <c r="E349" s="69"/>
      <c r="F349" s="69" t="s">
        <v>467</v>
      </c>
      <c r="G349" s="95">
        <v>44553</v>
      </c>
      <c r="H349" s="69"/>
      <c r="I349" s="76">
        <v>2.3399999956564019</v>
      </c>
      <c r="J349" s="82" t="s">
        <v>2490</v>
      </c>
      <c r="K349" s="82" t="s">
        <v>129</v>
      </c>
      <c r="L349" s="83">
        <v>6.1180000000000005E-2</v>
      </c>
      <c r="M349" s="83">
        <v>6.9899999801016258E-2</v>
      </c>
      <c r="N349" s="76">
        <v>41.112499999999997</v>
      </c>
      <c r="O349" s="78">
        <v>102.24</v>
      </c>
      <c r="P349" s="76">
        <v>0.170365661</v>
      </c>
      <c r="Q349" s="77">
        <f t="shared" si="5"/>
        <v>1.4193481996216032E-4</v>
      </c>
      <c r="R349" s="77">
        <f>P349/'סכום נכסי הקרן'!$C$42</f>
        <v>2.2383178008201884E-6</v>
      </c>
    </row>
    <row r="350" spans="2:18">
      <c r="B350" s="75" t="s">
        <v>2607</v>
      </c>
      <c r="C350" s="82" t="s">
        <v>2305</v>
      </c>
      <c r="D350" s="69">
        <v>7382</v>
      </c>
      <c r="E350" s="69"/>
      <c r="F350" s="69" t="s">
        <v>467</v>
      </c>
      <c r="G350" s="95">
        <v>43860</v>
      </c>
      <c r="H350" s="69"/>
      <c r="I350" s="76">
        <v>2.6400000021472243</v>
      </c>
      <c r="J350" s="82" t="s">
        <v>2493</v>
      </c>
      <c r="K350" s="82" t="s">
        <v>127</v>
      </c>
      <c r="L350" s="83">
        <v>8.1652000000000002E-2</v>
      </c>
      <c r="M350" s="83">
        <v>8.3600000016871068E-2</v>
      </c>
      <c r="N350" s="76">
        <v>67.700303000000019</v>
      </c>
      <c r="O350" s="78">
        <v>100.74</v>
      </c>
      <c r="P350" s="76">
        <v>0.26080172100000004</v>
      </c>
      <c r="Q350" s="77">
        <f t="shared" si="5"/>
        <v>2.1727879373506243E-4</v>
      </c>
      <c r="R350" s="77">
        <f>P350/'סכום נכסי הקרן'!$C$42</f>
        <v>3.4264952876791316E-6</v>
      </c>
    </row>
    <row r="351" spans="2:18">
      <c r="B351" s="75" t="s">
        <v>2608</v>
      </c>
      <c r="C351" s="82" t="s">
        <v>2305</v>
      </c>
      <c r="D351" s="69">
        <v>9158</v>
      </c>
      <c r="E351" s="69"/>
      <c r="F351" s="69" t="s">
        <v>467</v>
      </c>
      <c r="G351" s="95">
        <v>44179</v>
      </c>
      <c r="H351" s="69"/>
      <c r="I351" s="76">
        <v>2.4700000018637249</v>
      </c>
      <c r="J351" s="82" t="s">
        <v>2493</v>
      </c>
      <c r="K351" s="82" t="s">
        <v>127</v>
      </c>
      <c r="L351" s="83">
        <v>8.0410999999999996E-2</v>
      </c>
      <c r="M351" s="83">
        <v>9.660000012247337E-2</v>
      </c>
      <c r="N351" s="76">
        <v>30.258665000000004</v>
      </c>
      <c r="O351" s="78">
        <v>97.38</v>
      </c>
      <c r="P351" s="76">
        <v>0.11267755700000003</v>
      </c>
      <c r="Q351" s="77">
        <f t="shared" si="5"/>
        <v>9.3873781093544784E-5</v>
      </c>
      <c r="R351" s="77">
        <f>P351/'סכום נכסי הקרן'!$C$42</f>
        <v>1.4803932911458692E-6</v>
      </c>
    </row>
    <row r="352" spans="2:18">
      <c r="B352" s="75" t="s">
        <v>2609</v>
      </c>
      <c r="C352" s="82" t="s">
        <v>2305</v>
      </c>
      <c r="D352" s="69">
        <v>7823</v>
      </c>
      <c r="E352" s="69"/>
      <c r="F352" s="69" t="s">
        <v>467</v>
      </c>
      <c r="G352" s="95">
        <v>44027</v>
      </c>
      <c r="H352" s="69"/>
      <c r="I352" s="76">
        <v>3.3599999925012218</v>
      </c>
      <c r="J352" s="82" t="s">
        <v>2490</v>
      </c>
      <c r="K352" s="82" t="s">
        <v>129</v>
      </c>
      <c r="L352" s="83">
        <v>2.35E-2</v>
      </c>
      <c r="M352" s="83">
        <v>2.1299999944772517E-2</v>
      </c>
      <c r="N352" s="76">
        <v>47.989500000000007</v>
      </c>
      <c r="O352" s="78">
        <v>101.47</v>
      </c>
      <c r="P352" s="76">
        <v>0.197365493</v>
      </c>
      <c r="Q352" s="77">
        <f t="shared" si="5"/>
        <v>1.6442888520649718E-4</v>
      </c>
      <c r="R352" s="77">
        <f>P352/'סכום נכסי הקרן'!$C$42</f>
        <v>2.593050111486682E-6</v>
      </c>
    </row>
    <row r="353" spans="2:18">
      <c r="B353" s="75" t="s">
        <v>2609</v>
      </c>
      <c r="C353" s="82" t="s">
        <v>2305</v>
      </c>
      <c r="D353" s="69">
        <v>7993</v>
      </c>
      <c r="E353" s="69"/>
      <c r="F353" s="69" t="s">
        <v>467</v>
      </c>
      <c r="G353" s="95">
        <v>44119</v>
      </c>
      <c r="H353" s="69"/>
      <c r="I353" s="76">
        <v>3.3599999975679644</v>
      </c>
      <c r="J353" s="82" t="s">
        <v>2490</v>
      </c>
      <c r="K353" s="82" t="s">
        <v>129</v>
      </c>
      <c r="L353" s="83">
        <v>2.35E-2</v>
      </c>
      <c r="M353" s="83">
        <v>2.1299999995439935E-2</v>
      </c>
      <c r="N353" s="76">
        <v>47.989500999999997</v>
      </c>
      <c r="O353" s="78">
        <v>101.47</v>
      </c>
      <c r="P353" s="76">
        <v>0.197365493</v>
      </c>
      <c r="Q353" s="77">
        <f t="shared" si="5"/>
        <v>1.6442888520649718E-4</v>
      </c>
      <c r="R353" s="77">
        <f>P353/'סכום נכסי הקרן'!$C$42</f>
        <v>2.593050111486682E-6</v>
      </c>
    </row>
    <row r="354" spans="2:18">
      <c r="B354" s="75" t="s">
        <v>2609</v>
      </c>
      <c r="C354" s="82" t="s">
        <v>2305</v>
      </c>
      <c r="D354" s="69">
        <v>8187</v>
      </c>
      <c r="E354" s="69"/>
      <c r="F354" s="69" t="s">
        <v>467</v>
      </c>
      <c r="G354" s="95">
        <v>44211</v>
      </c>
      <c r="H354" s="69"/>
      <c r="I354" s="76">
        <v>3.3599999925012218</v>
      </c>
      <c r="J354" s="82" t="s">
        <v>2490</v>
      </c>
      <c r="K354" s="82" t="s">
        <v>129</v>
      </c>
      <c r="L354" s="83">
        <v>2.35E-2</v>
      </c>
      <c r="M354" s="83">
        <v>2.1299999944772517E-2</v>
      </c>
      <c r="N354" s="76">
        <v>47.989500000000007</v>
      </c>
      <c r="O354" s="78">
        <v>101.47</v>
      </c>
      <c r="P354" s="76">
        <v>0.197365493</v>
      </c>
      <c r="Q354" s="77">
        <f t="shared" si="5"/>
        <v>1.6442888520649718E-4</v>
      </c>
      <c r="R354" s="77">
        <f>P354/'סכום נכסי הקרן'!$C$42</f>
        <v>2.593050111486682E-6</v>
      </c>
    </row>
    <row r="355" spans="2:18">
      <c r="B355" s="118"/>
      <c r="C355" s="118"/>
      <c r="D355" s="118"/>
      <c r="E355" s="118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</row>
    <row r="356" spans="2:18">
      <c r="B356" s="118"/>
      <c r="C356" s="118"/>
      <c r="D356" s="118"/>
      <c r="E356" s="118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</row>
    <row r="357" spans="2:18">
      <c r="B357" s="118"/>
      <c r="C357" s="118"/>
      <c r="D357" s="118"/>
      <c r="E357" s="118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</row>
    <row r="358" spans="2:18">
      <c r="B358" s="123" t="s">
        <v>211</v>
      </c>
      <c r="C358" s="118"/>
      <c r="D358" s="118"/>
      <c r="E358" s="118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</row>
    <row r="359" spans="2:18">
      <c r="B359" s="123" t="s">
        <v>107</v>
      </c>
      <c r="C359" s="118"/>
      <c r="D359" s="118"/>
      <c r="E359" s="118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</row>
    <row r="360" spans="2:18">
      <c r="B360" s="123" t="s">
        <v>194</v>
      </c>
      <c r="C360" s="118"/>
      <c r="D360" s="118"/>
      <c r="E360" s="118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</row>
    <row r="361" spans="2:18">
      <c r="B361" s="123" t="s">
        <v>202</v>
      </c>
      <c r="C361" s="118"/>
      <c r="D361" s="118"/>
      <c r="E361" s="118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</row>
    <row r="362" spans="2:18">
      <c r="B362" s="118"/>
      <c r="C362" s="118"/>
      <c r="D362" s="118"/>
      <c r="E362" s="118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</row>
    <row r="363" spans="2:18">
      <c r="B363" s="118"/>
      <c r="C363" s="118"/>
      <c r="D363" s="118"/>
      <c r="E363" s="118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</row>
    <row r="364" spans="2:18">
      <c r="B364" s="118"/>
      <c r="C364" s="118"/>
      <c r="D364" s="118"/>
      <c r="E364" s="118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</row>
    <row r="365" spans="2:18">
      <c r="B365" s="118"/>
      <c r="C365" s="118"/>
      <c r="D365" s="118"/>
      <c r="E365" s="118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</row>
    <row r="366" spans="2:18">
      <c r="B366" s="118"/>
      <c r="C366" s="118"/>
      <c r="D366" s="118"/>
      <c r="E366" s="118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</row>
    <row r="367" spans="2:18">
      <c r="B367" s="118"/>
      <c r="C367" s="118"/>
      <c r="D367" s="118"/>
      <c r="E367" s="118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</row>
    <row r="368" spans="2:18">
      <c r="B368" s="118"/>
      <c r="C368" s="118"/>
      <c r="D368" s="118"/>
      <c r="E368" s="118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</row>
    <row r="369" spans="2:18">
      <c r="B369" s="118"/>
      <c r="C369" s="118"/>
      <c r="D369" s="118"/>
      <c r="E369" s="118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</row>
    <row r="370" spans="2:18">
      <c r="B370" s="118"/>
      <c r="C370" s="118"/>
      <c r="D370" s="118"/>
      <c r="E370" s="118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</row>
    <row r="371" spans="2:18">
      <c r="B371" s="118"/>
      <c r="C371" s="118"/>
      <c r="D371" s="118"/>
      <c r="E371" s="118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</row>
    <row r="372" spans="2:18">
      <c r="B372" s="118"/>
      <c r="C372" s="118"/>
      <c r="D372" s="118"/>
      <c r="E372" s="118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</row>
    <row r="373" spans="2:18">
      <c r="B373" s="118"/>
      <c r="C373" s="118"/>
      <c r="D373" s="118"/>
      <c r="E373" s="118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</row>
    <row r="374" spans="2:18">
      <c r="B374" s="118"/>
      <c r="C374" s="118"/>
      <c r="D374" s="118"/>
      <c r="E374" s="118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</row>
    <row r="375" spans="2:18">
      <c r="B375" s="118"/>
      <c r="C375" s="118"/>
      <c r="D375" s="118"/>
      <c r="E375" s="118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</row>
    <row r="376" spans="2:18">
      <c r="B376" s="118"/>
      <c r="C376" s="118"/>
      <c r="D376" s="118"/>
      <c r="E376" s="118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</row>
    <row r="377" spans="2:18">
      <c r="B377" s="118"/>
      <c r="C377" s="118"/>
      <c r="D377" s="118"/>
      <c r="E377" s="118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</row>
    <row r="378" spans="2:18">
      <c r="B378" s="118"/>
      <c r="C378" s="118"/>
      <c r="D378" s="118"/>
      <c r="E378" s="118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</row>
    <row r="379" spans="2:18">
      <c r="B379" s="118"/>
      <c r="C379" s="118"/>
      <c r="D379" s="118"/>
      <c r="E379" s="118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</row>
    <row r="380" spans="2:18">
      <c r="B380" s="118"/>
      <c r="C380" s="118"/>
      <c r="D380" s="118"/>
      <c r="E380" s="118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</row>
    <row r="381" spans="2:18">
      <c r="B381" s="118"/>
      <c r="C381" s="118"/>
      <c r="D381" s="118"/>
      <c r="E381" s="118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</row>
    <row r="382" spans="2:18">
      <c r="B382" s="118"/>
      <c r="C382" s="118"/>
      <c r="D382" s="118"/>
      <c r="E382" s="118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</row>
    <row r="383" spans="2:18">
      <c r="B383" s="118"/>
      <c r="C383" s="118"/>
      <c r="D383" s="118"/>
      <c r="E383" s="118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</row>
    <row r="384" spans="2:18">
      <c r="B384" s="118"/>
      <c r="C384" s="118"/>
      <c r="D384" s="118"/>
      <c r="E384" s="118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</row>
    <row r="385" spans="2:18">
      <c r="B385" s="118"/>
      <c r="C385" s="118"/>
      <c r="D385" s="118"/>
      <c r="E385" s="118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</row>
    <row r="386" spans="2:18">
      <c r="B386" s="118"/>
      <c r="C386" s="118"/>
      <c r="D386" s="118"/>
      <c r="E386" s="118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</row>
    <row r="387" spans="2:18">
      <c r="B387" s="118"/>
      <c r="C387" s="118"/>
      <c r="D387" s="118"/>
      <c r="E387" s="118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</row>
    <row r="388" spans="2:18">
      <c r="B388" s="118"/>
      <c r="C388" s="118"/>
      <c r="D388" s="118"/>
      <c r="E388" s="118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</row>
    <row r="389" spans="2:18">
      <c r="B389" s="118"/>
      <c r="C389" s="118"/>
      <c r="D389" s="118"/>
      <c r="E389" s="118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</row>
    <row r="390" spans="2:18">
      <c r="B390" s="118"/>
      <c r="C390" s="118"/>
      <c r="D390" s="118"/>
      <c r="E390" s="118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</row>
    <row r="391" spans="2:18">
      <c r="B391" s="118"/>
      <c r="C391" s="118"/>
      <c r="D391" s="118"/>
      <c r="E391" s="118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</row>
    <row r="392" spans="2:18">
      <c r="B392" s="118"/>
      <c r="C392" s="118"/>
      <c r="D392" s="118"/>
      <c r="E392" s="118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</row>
    <row r="393" spans="2:18">
      <c r="B393" s="118"/>
      <c r="C393" s="118"/>
      <c r="D393" s="118"/>
      <c r="E393" s="118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</row>
    <row r="394" spans="2:18">
      <c r="B394" s="118"/>
      <c r="C394" s="118"/>
      <c r="D394" s="118"/>
      <c r="E394" s="118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</row>
    <row r="395" spans="2:18">
      <c r="B395" s="118"/>
      <c r="C395" s="118"/>
      <c r="D395" s="118"/>
      <c r="E395" s="118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</row>
    <row r="396" spans="2:18">
      <c r="B396" s="118"/>
      <c r="C396" s="118"/>
      <c r="D396" s="118"/>
      <c r="E396" s="118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</row>
    <row r="397" spans="2:18">
      <c r="B397" s="118"/>
      <c r="C397" s="118"/>
      <c r="D397" s="118"/>
      <c r="E397" s="118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</row>
    <row r="398" spans="2:18">
      <c r="B398" s="118"/>
      <c r="C398" s="118"/>
      <c r="D398" s="118"/>
      <c r="E398" s="118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</row>
    <row r="399" spans="2:18">
      <c r="B399" s="118"/>
      <c r="C399" s="118"/>
      <c r="D399" s="118"/>
      <c r="E399" s="118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</row>
    <row r="400" spans="2:18">
      <c r="B400" s="118"/>
      <c r="C400" s="118"/>
      <c r="D400" s="118"/>
      <c r="E400" s="118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</row>
    <row r="401" spans="2:18">
      <c r="B401" s="118"/>
      <c r="C401" s="118"/>
      <c r="D401" s="118"/>
      <c r="E401" s="118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</row>
    <row r="402" spans="2:18">
      <c r="B402" s="118"/>
      <c r="C402" s="118"/>
      <c r="D402" s="118"/>
      <c r="E402" s="118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</row>
    <row r="403" spans="2:18">
      <c r="B403" s="118"/>
      <c r="C403" s="118"/>
      <c r="D403" s="118"/>
      <c r="E403" s="118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</row>
    <row r="404" spans="2:18">
      <c r="B404" s="118"/>
      <c r="C404" s="118"/>
      <c r="D404" s="118"/>
      <c r="E404" s="118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</row>
    <row r="405" spans="2:18">
      <c r="B405" s="118"/>
      <c r="C405" s="118"/>
      <c r="D405" s="118"/>
      <c r="E405" s="118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</row>
    <row r="406" spans="2:18">
      <c r="B406" s="118"/>
      <c r="C406" s="118"/>
      <c r="D406" s="118"/>
      <c r="E406" s="118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</row>
    <row r="407" spans="2:18">
      <c r="B407" s="118"/>
      <c r="C407" s="118"/>
      <c r="D407" s="118"/>
      <c r="E407" s="118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</row>
    <row r="408" spans="2:18">
      <c r="B408" s="118"/>
      <c r="C408" s="118"/>
      <c r="D408" s="118"/>
      <c r="E408" s="118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</row>
    <row r="409" spans="2:18">
      <c r="B409" s="118"/>
      <c r="C409" s="118"/>
      <c r="D409" s="118"/>
      <c r="E409" s="118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</row>
    <row r="410" spans="2:18">
      <c r="B410" s="118"/>
      <c r="C410" s="118"/>
      <c r="D410" s="118"/>
      <c r="E410" s="118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</row>
    <row r="411" spans="2:18">
      <c r="B411" s="118"/>
      <c r="C411" s="118"/>
      <c r="D411" s="118"/>
      <c r="E411" s="118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</row>
    <row r="412" spans="2:18">
      <c r="B412" s="118"/>
      <c r="C412" s="118"/>
      <c r="D412" s="118"/>
      <c r="E412" s="118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</row>
    <row r="413" spans="2:18">
      <c r="B413" s="118"/>
      <c r="C413" s="118"/>
      <c r="D413" s="118"/>
      <c r="E413" s="118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</row>
    <row r="414" spans="2:18">
      <c r="B414" s="118"/>
      <c r="C414" s="118"/>
      <c r="D414" s="118"/>
      <c r="E414" s="118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</row>
    <row r="415" spans="2:18">
      <c r="B415" s="118"/>
      <c r="C415" s="118"/>
      <c r="D415" s="118"/>
      <c r="E415" s="118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</row>
    <row r="416" spans="2:18">
      <c r="B416" s="118"/>
      <c r="C416" s="118"/>
      <c r="D416" s="118"/>
      <c r="E416" s="118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</row>
    <row r="417" spans="2:18">
      <c r="B417" s="118"/>
      <c r="C417" s="118"/>
      <c r="D417" s="118"/>
      <c r="E417" s="118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</row>
    <row r="418" spans="2:18">
      <c r="B418" s="118"/>
      <c r="C418" s="118"/>
      <c r="D418" s="118"/>
      <c r="E418" s="118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</row>
    <row r="419" spans="2:18">
      <c r="B419" s="118"/>
      <c r="C419" s="118"/>
      <c r="D419" s="118"/>
      <c r="E419" s="118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</row>
    <row r="420" spans="2:18">
      <c r="B420" s="118"/>
      <c r="C420" s="118"/>
      <c r="D420" s="118"/>
      <c r="E420" s="118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</row>
    <row r="421" spans="2:18">
      <c r="B421" s="118"/>
      <c r="C421" s="118"/>
      <c r="D421" s="118"/>
      <c r="E421" s="118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</row>
    <row r="422" spans="2:18">
      <c r="B422" s="118"/>
      <c r="C422" s="118"/>
      <c r="D422" s="118"/>
      <c r="E422" s="118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</row>
    <row r="423" spans="2:18">
      <c r="B423" s="118"/>
      <c r="C423" s="118"/>
      <c r="D423" s="118"/>
      <c r="E423" s="118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</row>
    <row r="424" spans="2:18">
      <c r="B424" s="118"/>
      <c r="C424" s="118"/>
      <c r="D424" s="118"/>
      <c r="E424" s="118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</row>
    <row r="425" spans="2:18">
      <c r="B425" s="118"/>
      <c r="C425" s="118"/>
      <c r="D425" s="118"/>
      <c r="E425" s="118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</row>
    <row r="426" spans="2:18">
      <c r="B426" s="118"/>
      <c r="C426" s="118"/>
      <c r="D426" s="118"/>
      <c r="E426" s="118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</row>
    <row r="427" spans="2:18">
      <c r="B427" s="118"/>
      <c r="C427" s="118"/>
      <c r="D427" s="118"/>
      <c r="E427" s="118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</row>
    <row r="428" spans="2:18">
      <c r="B428" s="118"/>
      <c r="C428" s="118"/>
      <c r="D428" s="118"/>
      <c r="E428" s="118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</row>
    <row r="429" spans="2:18">
      <c r="B429" s="118"/>
      <c r="C429" s="118"/>
      <c r="D429" s="118"/>
      <c r="E429" s="118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</row>
    <row r="430" spans="2:18">
      <c r="B430" s="118"/>
      <c r="C430" s="118"/>
      <c r="D430" s="118"/>
      <c r="E430" s="118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</row>
    <row r="431" spans="2:18">
      <c r="B431" s="118"/>
      <c r="C431" s="118"/>
      <c r="D431" s="118"/>
      <c r="E431" s="118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</row>
    <row r="432" spans="2:18">
      <c r="B432" s="118"/>
      <c r="C432" s="118"/>
      <c r="D432" s="118"/>
      <c r="E432" s="118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</row>
    <row r="433" spans="2:18">
      <c r="B433" s="118"/>
      <c r="C433" s="118"/>
      <c r="D433" s="118"/>
      <c r="E433" s="118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</row>
    <row r="434" spans="2:18">
      <c r="B434" s="118"/>
      <c r="C434" s="118"/>
      <c r="D434" s="118"/>
      <c r="E434" s="118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</row>
    <row r="435" spans="2:18">
      <c r="B435" s="118"/>
      <c r="C435" s="118"/>
      <c r="D435" s="118"/>
      <c r="E435" s="118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</row>
    <row r="436" spans="2:18">
      <c r="B436" s="118"/>
      <c r="C436" s="118"/>
      <c r="D436" s="118"/>
      <c r="E436" s="118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</row>
    <row r="437" spans="2:18">
      <c r="B437" s="118"/>
      <c r="C437" s="118"/>
      <c r="D437" s="118"/>
      <c r="E437" s="118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</row>
    <row r="438" spans="2:18">
      <c r="B438" s="118"/>
      <c r="C438" s="118"/>
      <c r="D438" s="118"/>
      <c r="E438" s="118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</row>
    <row r="439" spans="2:18">
      <c r="B439" s="118"/>
      <c r="C439" s="118"/>
      <c r="D439" s="118"/>
      <c r="E439" s="118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</row>
    <row r="440" spans="2:18">
      <c r="B440" s="118"/>
      <c r="C440" s="118"/>
      <c r="D440" s="118"/>
      <c r="E440" s="118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</row>
    <row r="441" spans="2:18">
      <c r="B441" s="118"/>
      <c r="C441" s="118"/>
      <c r="D441" s="118"/>
      <c r="E441" s="118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</row>
    <row r="442" spans="2:18">
      <c r="B442" s="118"/>
      <c r="C442" s="118"/>
      <c r="D442" s="118"/>
      <c r="E442" s="118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</row>
    <row r="443" spans="2:18">
      <c r="B443" s="118"/>
      <c r="C443" s="118"/>
      <c r="D443" s="118"/>
      <c r="E443" s="118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</row>
    <row r="444" spans="2:18">
      <c r="B444" s="118"/>
      <c r="C444" s="118"/>
      <c r="D444" s="118"/>
      <c r="E444" s="118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</row>
    <row r="445" spans="2:18">
      <c r="B445" s="118"/>
      <c r="C445" s="118"/>
      <c r="D445" s="118"/>
      <c r="E445" s="118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</row>
    <row r="446" spans="2:18">
      <c r="B446" s="118"/>
      <c r="C446" s="118"/>
      <c r="D446" s="118"/>
      <c r="E446" s="118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</row>
    <row r="447" spans="2:18">
      <c r="B447" s="118"/>
      <c r="C447" s="118"/>
      <c r="D447" s="118"/>
      <c r="E447" s="118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</row>
    <row r="448" spans="2:18">
      <c r="B448" s="118"/>
      <c r="C448" s="118"/>
      <c r="D448" s="118"/>
      <c r="E448" s="118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</row>
    <row r="449" spans="2:18">
      <c r="B449" s="118"/>
      <c r="C449" s="118"/>
      <c r="D449" s="118"/>
      <c r="E449" s="118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</row>
    <row r="450" spans="2:18">
      <c r="B450" s="118"/>
      <c r="C450" s="118"/>
      <c r="D450" s="118"/>
      <c r="E450" s="118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</row>
    <row r="451" spans="2:18">
      <c r="B451" s="118"/>
      <c r="C451" s="118"/>
      <c r="D451" s="118"/>
      <c r="E451" s="118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</row>
    <row r="452" spans="2:18">
      <c r="B452" s="118"/>
      <c r="C452" s="118"/>
      <c r="D452" s="118"/>
      <c r="E452" s="118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</row>
    <row r="453" spans="2:18">
      <c r="B453" s="118"/>
      <c r="C453" s="118"/>
      <c r="D453" s="118"/>
      <c r="E453" s="118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</row>
    <row r="454" spans="2:18">
      <c r="B454" s="118"/>
      <c r="C454" s="118"/>
      <c r="D454" s="118"/>
      <c r="E454" s="118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</row>
    <row r="455" spans="2:18">
      <c r="B455" s="118"/>
      <c r="C455" s="118"/>
      <c r="D455" s="118"/>
      <c r="E455" s="118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</row>
    <row r="456" spans="2:18">
      <c r="B456" s="118"/>
      <c r="C456" s="118"/>
      <c r="D456" s="118"/>
      <c r="E456" s="118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</row>
    <row r="457" spans="2:18">
      <c r="B457" s="118"/>
      <c r="C457" s="118"/>
      <c r="D457" s="118"/>
      <c r="E457" s="118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</row>
    <row r="458" spans="2:18">
      <c r="B458" s="118"/>
      <c r="C458" s="118"/>
      <c r="D458" s="118"/>
      <c r="E458" s="118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</row>
    <row r="459" spans="2:18">
      <c r="B459" s="118"/>
      <c r="C459" s="118"/>
      <c r="D459" s="118"/>
      <c r="E459" s="118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</row>
    <row r="460" spans="2:18">
      <c r="B460" s="118"/>
      <c r="C460" s="118"/>
      <c r="D460" s="118"/>
      <c r="E460" s="118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</row>
    <row r="461" spans="2:18">
      <c r="B461" s="118"/>
      <c r="C461" s="118"/>
      <c r="D461" s="118"/>
      <c r="E461" s="118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</row>
    <row r="462" spans="2:18">
      <c r="B462" s="118"/>
      <c r="C462" s="118"/>
      <c r="D462" s="118"/>
      <c r="E462" s="118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</row>
    <row r="463" spans="2:18">
      <c r="B463" s="118"/>
      <c r="C463" s="118"/>
      <c r="D463" s="118"/>
      <c r="E463" s="118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</row>
    <row r="464" spans="2:18">
      <c r="B464" s="118"/>
      <c r="C464" s="118"/>
      <c r="D464" s="118"/>
      <c r="E464" s="118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</row>
    <row r="465" spans="2:18">
      <c r="B465" s="118"/>
      <c r="C465" s="118"/>
      <c r="D465" s="118"/>
      <c r="E465" s="118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</row>
    <row r="466" spans="2:18">
      <c r="B466" s="118"/>
      <c r="C466" s="118"/>
      <c r="D466" s="118"/>
      <c r="E466" s="118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</row>
    <row r="467" spans="2:18">
      <c r="B467" s="118"/>
      <c r="C467" s="118"/>
      <c r="D467" s="118"/>
      <c r="E467" s="118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</row>
    <row r="468" spans="2:18">
      <c r="B468" s="118"/>
      <c r="C468" s="118"/>
      <c r="D468" s="118"/>
      <c r="E468" s="118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</row>
    <row r="469" spans="2:18">
      <c r="B469" s="118"/>
      <c r="C469" s="118"/>
      <c r="D469" s="118"/>
      <c r="E469" s="118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</row>
    <row r="470" spans="2:18">
      <c r="B470" s="118"/>
      <c r="C470" s="118"/>
      <c r="D470" s="118"/>
      <c r="E470" s="118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</row>
    <row r="471" spans="2:18">
      <c r="B471" s="118"/>
      <c r="C471" s="118"/>
      <c r="D471" s="118"/>
      <c r="E471" s="118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</row>
    <row r="472" spans="2:18">
      <c r="B472" s="118"/>
      <c r="C472" s="118"/>
      <c r="D472" s="118"/>
      <c r="E472" s="118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</row>
    <row r="473" spans="2:18">
      <c r="B473" s="118"/>
      <c r="C473" s="118"/>
      <c r="D473" s="118"/>
      <c r="E473" s="118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</row>
    <row r="474" spans="2:18">
      <c r="B474" s="118"/>
      <c r="C474" s="118"/>
      <c r="D474" s="118"/>
      <c r="E474" s="118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</row>
    <row r="475" spans="2:18">
      <c r="B475" s="118"/>
      <c r="C475" s="118"/>
      <c r="D475" s="118"/>
      <c r="E475" s="118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</row>
    <row r="476" spans="2:18">
      <c r="B476" s="118"/>
      <c r="C476" s="118"/>
      <c r="D476" s="118"/>
      <c r="E476" s="118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</row>
    <row r="477" spans="2:18">
      <c r="B477" s="118"/>
      <c r="C477" s="118"/>
      <c r="D477" s="118"/>
      <c r="E477" s="118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</row>
    <row r="478" spans="2:18">
      <c r="B478" s="118"/>
      <c r="C478" s="118"/>
      <c r="D478" s="118"/>
      <c r="E478" s="118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</row>
    <row r="479" spans="2:18">
      <c r="B479" s="118"/>
      <c r="C479" s="118"/>
      <c r="D479" s="118"/>
      <c r="E479" s="118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</row>
    <row r="480" spans="2:18">
      <c r="B480" s="118"/>
      <c r="C480" s="118"/>
      <c r="D480" s="118"/>
      <c r="E480" s="118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</row>
    <row r="481" spans="2:18">
      <c r="B481" s="118"/>
      <c r="C481" s="118"/>
      <c r="D481" s="118"/>
      <c r="E481" s="118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</row>
    <row r="482" spans="2:18">
      <c r="B482" s="118"/>
      <c r="C482" s="118"/>
      <c r="D482" s="118"/>
      <c r="E482" s="118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</row>
    <row r="483" spans="2:18">
      <c r="B483" s="118"/>
      <c r="C483" s="118"/>
      <c r="D483" s="118"/>
      <c r="E483" s="118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</row>
    <row r="484" spans="2:18">
      <c r="B484" s="118"/>
      <c r="C484" s="118"/>
      <c r="D484" s="118"/>
      <c r="E484" s="118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</row>
    <row r="485" spans="2:18">
      <c r="B485" s="118"/>
      <c r="C485" s="118"/>
      <c r="D485" s="118"/>
      <c r="E485" s="118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</row>
    <row r="486" spans="2:18">
      <c r="B486" s="118"/>
      <c r="C486" s="118"/>
      <c r="D486" s="118"/>
      <c r="E486" s="118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</row>
    <row r="487" spans="2:18">
      <c r="B487" s="118"/>
      <c r="C487" s="118"/>
      <c r="D487" s="118"/>
      <c r="E487" s="118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</row>
    <row r="488" spans="2:18">
      <c r="B488" s="118"/>
      <c r="C488" s="118"/>
      <c r="D488" s="118"/>
      <c r="E488" s="118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</row>
    <row r="489" spans="2:18">
      <c r="B489" s="118"/>
      <c r="C489" s="118"/>
      <c r="D489" s="118"/>
      <c r="E489" s="118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</row>
    <row r="490" spans="2:18">
      <c r="B490" s="118"/>
      <c r="C490" s="118"/>
      <c r="D490" s="118"/>
      <c r="E490" s="118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</row>
    <row r="491" spans="2:18">
      <c r="B491" s="118"/>
      <c r="C491" s="118"/>
      <c r="D491" s="118"/>
      <c r="E491" s="118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</row>
    <row r="492" spans="2:18">
      <c r="B492" s="118"/>
      <c r="C492" s="118"/>
      <c r="D492" s="118"/>
      <c r="E492" s="118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</row>
    <row r="493" spans="2:18">
      <c r="B493" s="118"/>
      <c r="C493" s="118"/>
      <c r="D493" s="118"/>
      <c r="E493" s="118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</row>
    <row r="494" spans="2:18">
      <c r="B494" s="118"/>
      <c r="C494" s="118"/>
      <c r="D494" s="118"/>
      <c r="E494" s="118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</row>
    <row r="495" spans="2:18">
      <c r="B495" s="118"/>
      <c r="C495" s="118"/>
      <c r="D495" s="118"/>
      <c r="E495" s="118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</row>
    <row r="496" spans="2:18">
      <c r="B496" s="118"/>
      <c r="C496" s="118"/>
      <c r="D496" s="118"/>
      <c r="E496" s="118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</row>
    <row r="497" spans="2:18">
      <c r="B497" s="118"/>
      <c r="C497" s="118"/>
      <c r="D497" s="118"/>
      <c r="E497" s="118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</row>
    <row r="498" spans="2:18">
      <c r="B498" s="118"/>
      <c r="C498" s="118"/>
      <c r="D498" s="118"/>
      <c r="E498" s="118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</row>
    <row r="499" spans="2:18">
      <c r="B499" s="118"/>
      <c r="C499" s="118"/>
      <c r="D499" s="118"/>
      <c r="E499" s="118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</row>
    <row r="500" spans="2:18">
      <c r="B500" s="118"/>
      <c r="C500" s="118"/>
      <c r="D500" s="118"/>
      <c r="E500" s="118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</row>
    <row r="501" spans="2:18">
      <c r="B501" s="118"/>
      <c r="C501" s="118"/>
      <c r="D501" s="118"/>
      <c r="E501" s="118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</row>
    <row r="502" spans="2:18">
      <c r="B502" s="118"/>
      <c r="C502" s="118"/>
      <c r="D502" s="118"/>
      <c r="E502" s="118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</row>
    <row r="503" spans="2:18">
      <c r="B503" s="118"/>
      <c r="C503" s="118"/>
      <c r="D503" s="118"/>
      <c r="E503" s="118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</row>
    <row r="504" spans="2:18">
      <c r="B504" s="118"/>
      <c r="C504" s="118"/>
      <c r="D504" s="118"/>
      <c r="E504" s="118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</row>
    <row r="505" spans="2:18">
      <c r="B505" s="118"/>
      <c r="C505" s="118"/>
      <c r="D505" s="118"/>
      <c r="E505" s="118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</row>
    <row r="506" spans="2:18">
      <c r="B506" s="118"/>
      <c r="C506" s="118"/>
      <c r="D506" s="118"/>
      <c r="E506" s="118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</row>
    <row r="507" spans="2:18">
      <c r="B507" s="118"/>
      <c r="C507" s="118"/>
      <c r="D507" s="118"/>
      <c r="E507" s="118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</row>
    <row r="508" spans="2:18">
      <c r="B508" s="118"/>
      <c r="C508" s="118"/>
      <c r="D508" s="118"/>
      <c r="E508" s="118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</row>
    <row r="509" spans="2:18">
      <c r="B509" s="118"/>
      <c r="C509" s="118"/>
      <c r="D509" s="118"/>
      <c r="E509" s="118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</row>
    <row r="510" spans="2:18">
      <c r="B510" s="118"/>
      <c r="C510" s="118"/>
      <c r="D510" s="118"/>
      <c r="E510" s="118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</row>
    <row r="511" spans="2:18">
      <c r="B511" s="118"/>
      <c r="C511" s="118"/>
      <c r="D511" s="118"/>
      <c r="E511" s="118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</row>
    <row r="512" spans="2:18">
      <c r="B512" s="118"/>
      <c r="C512" s="118"/>
      <c r="D512" s="118"/>
      <c r="E512" s="118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</row>
    <row r="513" spans="2:18">
      <c r="B513" s="118"/>
      <c r="C513" s="118"/>
      <c r="D513" s="118"/>
      <c r="E513" s="118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</row>
    <row r="514" spans="2:18">
      <c r="B514" s="118"/>
      <c r="C514" s="118"/>
      <c r="D514" s="118"/>
      <c r="E514" s="118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</row>
    <row r="515" spans="2:18">
      <c r="B515" s="118"/>
      <c r="C515" s="118"/>
      <c r="D515" s="118"/>
      <c r="E515" s="118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</row>
    <row r="516" spans="2:18">
      <c r="B516" s="118"/>
      <c r="C516" s="118"/>
      <c r="D516" s="118"/>
      <c r="E516" s="118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</row>
    <row r="517" spans="2:18">
      <c r="B517" s="118"/>
      <c r="C517" s="118"/>
      <c r="D517" s="118"/>
      <c r="E517" s="118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</row>
    <row r="518" spans="2:18">
      <c r="B518" s="118"/>
      <c r="C518" s="118"/>
      <c r="D518" s="118"/>
      <c r="E518" s="118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</row>
    <row r="519" spans="2:18">
      <c r="B519" s="118"/>
      <c r="C519" s="118"/>
      <c r="D519" s="118"/>
      <c r="E519" s="118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</row>
    <row r="520" spans="2:18">
      <c r="B520" s="118"/>
      <c r="C520" s="118"/>
      <c r="D520" s="118"/>
      <c r="E520" s="118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</row>
    <row r="521" spans="2:18">
      <c r="B521" s="118"/>
      <c r="C521" s="118"/>
      <c r="D521" s="118"/>
      <c r="E521" s="118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</row>
    <row r="522" spans="2:18">
      <c r="B522" s="118"/>
      <c r="C522" s="118"/>
      <c r="D522" s="118"/>
      <c r="E522" s="118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</row>
    <row r="523" spans="2:18">
      <c r="B523" s="118"/>
      <c r="C523" s="118"/>
      <c r="D523" s="118"/>
      <c r="E523" s="118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</row>
    <row r="524" spans="2:18">
      <c r="B524" s="118"/>
      <c r="C524" s="118"/>
      <c r="D524" s="118"/>
      <c r="E524" s="118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</row>
    <row r="525" spans="2:18">
      <c r="B525" s="118"/>
      <c r="C525" s="118"/>
      <c r="D525" s="118"/>
      <c r="E525" s="118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</row>
    <row r="526" spans="2:18">
      <c r="B526" s="118"/>
      <c r="C526" s="118"/>
      <c r="D526" s="118"/>
      <c r="E526" s="118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</row>
    <row r="527" spans="2:18">
      <c r="B527" s="118"/>
      <c r="C527" s="118"/>
      <c r="D527" s="118"/>
      <c r="E527" s="118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</row>
    <row r="528" spans="2:18">
      <c r="B528" s="118"/>
      <c r="C528" s="118"/>
      <c r="D528" s="118"/>
      <c r="E528" s="118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</row>
    <row r="529" spans="2:18">
      <c r="B529" s="118"/>
      <c r="C529" s="118"/>
      <c r="D529" s="118"/>
      <c r="E529" s="118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</row>
    <row r="530" spans="2:18">
      <c r="B530" s="118"/>
      <c r="C530" s="118"/>
      <c r="D530" s="118"/>
      <c r="E530" s="118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</row>
    <row r="531" spans="2:18">
      <c r="B531" s="118"/>
      <c r="C531" s="118"/>
      <c r="D531" s="118"/>
      <c r="E531" s="118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</row>
    <row r="532" spans="2:18">
      <c r="B532" s="118"/>
      <c r="C532" s="118"/>
      <c r="D532" s="118"/>
      <c r="E532" s="118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</row>
    <row r="533" spans="2:18">
      <c r="B533" s="118"/>
      <c r="C533" s="118"/>
      <c r="D533" s="118"/>
      <c r="E533" s="118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</row>
    <row r="534" spans="2:18">
      <c r="B534" s="118"/>
      <c r="C534" s="118"/>
      <c r="D534" s="118"/>
      <c r="E534" s="118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</row>
    <row r="535" spans="2:18">
      <c r="B535" s="118"/>
      <c r="C535" s="118"/>
      <c r="D535" s="118"/>
      <c r="E535" s="118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</row>
    <row r="536" spans="2:18">
      <c r="B536" s="118"/>
      <c r="C536" s="118"/>
      <c r="D536" s="118"/>
      <c r="E536" s="118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</row>
    <row r="537" spans="2:18">
      <c r="B537" s="118"/>
      <c r="C537" s="118"/>
      <c r="D537" s="118"/>
      <c r="E537" s="118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</row>
    <row r="538" spans="2:18">
      <c r="B538" s="118"/>
      <c r="C538" s="118"/>
      <c r="D538" s="118"/>
      <c r="E538" s="118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</row>
    <row r="539" spans="2:18">
      <c r="B539" s="118"/>
      <c r="C539" s="118"/>
      <c r="D539" s="118"/>
      <c r="E539" s="118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</row>
    <row r="540" spans="2:18">
      <c r="B540" s="118"/>
      <c r="C540" s="118"/>
      <c r="D540" s="118"/>
      <c r="E540" s="118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</row>
    <row r="541" spans="2:18">
      <c r="B541" s="118"/>
      <c r="C541" s="118"/>
      <c r="D541" s="118"/>
      <c r="E541" s="118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</row>
    <row r="542" spans="2:18">
      <c r="B542" s="118"/>
      <c r="C542" s="118"/>
      <c r="D542" s="118"/>
      <c r="E542" s="118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</row>
    <row r="543" spans="2:18">
      <c r="B543" s="118"/>
      <c r="C543" s="118"/>
      <c r="D543" s="118"/>
      <c r="E543" s="118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</row>
    <row r="544" spans="2:18">
      <c r="B544" s="118"/>
      <c r="C544" s="118"/>
      <c r="D544" s="118"/>
      <c r="E544" s="118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</row>
    <row r="545" spans="2:18">
      <c r="B545" s="118"/>
      <c r="C545" s="118"/>
      <c r="D545" s="118"/>
      <c r="E545" s="118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</row>
    <row r="546" spans="2:18">
      <c r="B546" s="118"/>
      <c r="C546" s="118"/>
      <c r="D546" s="118"/>
      <c r="E546" s="118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</row>
    <row r="547" spans="2:18">
      <c r="B547" s="118"/>
      <c r="C547" s="118"/>
      <c r="D547" s="118"/>
      <c r="E547" s="118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</row>
    <row r="548" spans="2:18">
      <c r="B548" s="118"/>
      <c r="C548" s="118"/>
      <c r="D548" s="118"/>
      <c r="E548" s="118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</row>
    <row r="549" spans="2:18">
      <c r="B549" s="118"/>
      <c r="C549" s="118"/>
      <c r="D549" s="118"/>
      <c r="E549" s="118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</row>
    <row r="550" spans="2:18">
      <c r="B550" s="118"/>
      <c r="C550" s="118"/>
      <c r="D550" s="118"/>
      <c r="E550" s="118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</row>
    <row r="551" spans="2:18">
      <c r="B551" s="118"/>
      <c r="C551" s="118"/>
      <c r="D551" s="118"/>
      <c r="E551" s="118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</row>
    <row r="552" spans="2:18">
      <c r="B552" s="118"/>
      <c r="C552" s="118"/>
      <c r="D552" s="118"/>
      <c r="E552" s="118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</row>
    <row r="553" spans="2:18">
      <c r="B553" s="118"/>
      <c r="C553" s="118"/>
      <c r="D553" s="118"/>
      <c r="E553" s="118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</row>
    <row r="554" spans="2:18">
      <c r="B554" s="118"/>
      <c r="C554" s="118"/>
      <c r="D554" s="118"/>
      <c r="E554" s="118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</row>
    <row r="555" spans="2:18">
      <c r="B555" s="118"/>
      <c r="C555" s="118"/>
      <c r="D555" s="118"/>
      <c r="E555" s="118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</row>
    <row r="556" spans="2:18">
      <c r="B556" s="118"/>
      <c r="C556" s="118"/>
      <c r="D556" s="118"/>
      <c r="E556" s="118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</row>
    <row r="557" spans="2:18">
      <c r="B557" s="118"/>
      <c r="C557" s="118"/>
      <c r="D557" s="118"/>
      <c r="E557" s="118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</row>
    <row r="558" spans="2:18">
      <c r="B558" s="118"/>
      <c r="C558" s="118"/>
      <c r="D558" s="118"/>
      <c r="E558" s="118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</row>
    <row r="559" spans="2:18">
      <c r="B559" s="118"/>
      <c r="C559" s="118"/>
      <c r="D559" s="118"/>
      <c r="E559" s="118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</row>
    <row r="560" spans="2:18">
      <c r="B560" s="118"/>
      <c r="C560" s="118"/>
      <c r="D560" s="118"/>
      <c r="E560" s="118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</row>
    <row r="561" spans="2:18">
      <c r="B561" s="118"/>
      <c r="C561" s="118"/>
      <c r="D561" s="118"/>
      <c r="E561" s="118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</row>
    <row r="562" spans="2:18">
      <c r="B562" s="118"/>
      <c r="C562" s="118"/>
      <c r="D562" s="118"/>
      <c r="E562" s="118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</row>
    <row r="563" spans="2:18">
      <c r="B563" s="118"/>
      <c r="C563" s="118"/>
      <c r="D563" s="118"/>
      <c r="E563" s="118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</row>
    <row r="564" spans="2:18">
      <c r="B564" s="118"/>
      <c r="C564" s="118"/>
      <c r="D564" s="118"/>
      <c r="E564" s="118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</row>
    <row r="565" spans="2:18">
      <c r="B565" s="118"/>
      <c r="C565" s="118"/>
      <c r="D565" s="118"/>
      <c r="E565" s="118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</row>
    <row r="566" spans="2:18">
      <c r="B566" s="118"/>
      <c r="C566" s="118"/>
      <c r="D566" s="118"/>
      <c r="E566" s="118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</row>
    <row r="567" spans="2:18">
      <c r="B567" s="118"/>
      <c r="C567" s="118"/>
      <c r="D567" s="118"/>
      <c r="E567" s="118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</row>
    <row r="568" spans="2:18">
      <c r="B568" s="118"/>
      <c r="C568" s="118"/>
      <c r="D568" s="118"/>
      <c r="E568" s="118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</row>
    <row r="569" spans="2:18">
      <c r="B569" s="118"/>
      <c r="C569" s="118"/>
      <c r="D569" s="118"/>
      <c r="E569" s="118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</row>
    <row r="570" spans="2:18">
      <c r="B570" s="118"/>
      <c r="C570" s="118"/>
      <c r="D570" s="118"/>
      <c r="E570" s="118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</row>
    <row r="571" spans="2:18">
      <c r="B571" s="118"/>
      <c r="C571" s="118"/>
      <c r="D571" s="118"/>
      <c r="E571" s="118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</row>
    <row r="572" spans="2:18">
      <c r="B572" s="118"/>
      <c r="C572" s="118"/>
      <c r="D572" s="118"/>
      <c r="E572" s="118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</row>
    <row r="573" spans="2:18">
      <c r="B573" s="118"/>
      <c r="C573" s="118"/>
      <c r="D573" s="118"/>
      <c r="E573" s="118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</row>
    <row r="574" spans="2:18">
      <c r="B574" s="118"/>
      <c r="C574" s="118"/>
      <c r="D574" s="118"/>
      <c r="E574" s="118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</row>
    <row r="575" spans="2:18">
      <c r="B575" s="118"/>
      <c r="C575" s="118"/>
      <c r="D575" s="118"/>
      <c r="E575" s="118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</row>
    <row r="576" spans="2:18">
      <c r="B576" s="118"/>
      <c r="C576" s="118"/>
      <c r="D576" s="118"/>
      <c r="E576" s="118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</row>
    <row r="577" spans="2:18">
      <c r="B577" s="118"/>
      <c r="C577" s="118"/>
      <c r="D577" s="118"/>
      <c r="E577" s="118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</row>
    <row r="578" spans="2:18">
      <c r="B578" s="118"/>
      <c r="C578" s="118"/>
      <c r="D578" s="118"/>
      <c r="E578" s="118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</row>
    <row r="579" spans="2:18">
      <c r="B579" s="118"/>
      <c r="C579" s="118"/>
      <c r="D579" s="118"/>
      <c r="E579" s="118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</row>
    <row r="580" spans="2:18">
      <c r="B580" s="118"/>
      <c r="C580" s="118"/>
      <c r="D580" s="118"/>
      <c r="E580" s="118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</row>
    <row r="581" spans="2:18">
      <c r="B581" s="118"/>
      <c r="C581" s="118"/>
      <c r="D581" s="118"/>
      <c r="E581" s="118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</row>
    <row r="582" spans="2:18">
      <c r="B582" s="118"/>
      <c r="C582" s="118"/>
      <c r="D582" s="118"/>
      <c r="E582" s="118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</row>
    <row r="583" spans="2:18">
      <c r="B583" s="118"/>
      <c r="C583" s="118"/>
      <c r="D583" s="118"/>
      <c r="E583" s="118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</row>
    <row r="584" spans="2:18">
      <c r="B584" s="118"/>
      <c r="C584" s="118"/>
      <c r="D584" s="118"/>
      <c r="E584" s="118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</row>
    <row r="585" spans="2:18">
      <c r="B585" s="118"/>
      <c r="C585" s="118"/>
      <c r="D585" s="118"/>
      <c r="E585" s="118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</row>
    <row r="586" spans="2:18">
      <c r="B586" s="118"/>
      <c r="C586" s="118"/>
      <c r="D586" s="118"/>
      <c r="E586" s="118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</row>
    <row r="587" spans="2:18">
      <c r="B587" s="118"/>
      <c r="C587" s="118"/>
      <c r="D587" s="118"/>
      <c r="E587" s="118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</row>
    <row r="588" spans="2:18">
      <c r="B588" s="118"/>
      <c r="C588" s="118"/>
      <c r="D588" s="118"/>
      <c r="E588" s="118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</row>
    <row r="589" spans="2:18">
      <c r="B589" s="118"/>
      <c r="C589" s="118"/>
      <c r="D589" s="118"/>
      <c r="E589" s="118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</row>
    <row r="590" spans="2:18">
      <c r="B590" s="118"/>
      <c r="C590" s="118"/>
      <c r="D590" s="118"/>
      <c r="E590" s="118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</row>
    <row r="591" spans="2:18">
      <c r="B591" s="118"/>
      <c r="C591" s="118"/>
      <c r="D591" s="118"/>
      <c r="E591" s="118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</row>
    <row r="592" spans="2:18">
      <c r="B592" s="118"/>
      <c r="C592" s="118"/>
      <c r="D592" s="118"/>
      <c r="E592" s="118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</row>
    <row r="593" spans="2:18">
      <c r="B593" s="118"/>
      <c r="C593" s="118"/>
      <c r="D593" s="118"/>
      <c r="E593" s="118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</row>
    <row r="594" spans="2:18">
      <c r="B594" s="118"/>
      <c r="C594" s="118"/>
      <c r="D594" s="118"/>
      <c r="E594" s="118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</row>
    <row r="595" spans="2:18">
      <c r="B595" s="118"/>
      <c r="C595" s="118"/>
      <c r="D595" s="118"/>
      <c r="E595" s="118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</row>
    <row r="596" spans="2:18">
      <c r="B596" s="118"/>
      <c r="C596" s="118"/>
      <c r="D596" s="118"/>
      <c r="E596" s="118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</row>
    <row r="597" spans="2:18">
      <c r="B597" s="118"/>
      <c r="C597" s="118"/>
      <c r="D597" s="118"/>
      <c r="E597" s="118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</row>
    <row r="598" spans="2:18">
      <c r="B598" s="118"/>
      <c r="C598" s="118"/>
      <c r="D598" s="118"/>
      <c r="E598" s="118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</row>
    <row r="599" spans="2:18">
      <c r="B599" s="118"/>
      <c r="C599" s="118"/>
      <c r="D599" s="118"/>
      <c r="E599" s="118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</row>
    <row r="600" spans="2:18">
      <c r="B600" s="118"/>
      <c r="C600" s="118"/>
      <c r="D600" s="118"/>
      <c r="E600" s="118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</row>
    <row r="601" spans="2:18">
      <c r="B601" s="118"/>
      <c r="C601" s="118"/>
      <c r="D601" s="118"/>
      <c r="E601" s="118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</row>
    <row r="602" spans="2:18">
      <c r="B602" s="118"/>
      <c r="C602" s="118"/>
      <c r="D602" s="118"/>
      <c r="E602" s="118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</row>
    <row r="603" spans="2:18">
      <c r="B603" s="118"/>
      <c r="C603" s="118"/>
      <c r="D603" s="118"/>
      <c r="E603" s="118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</row>
    <row r="604" spans="2:18">
      <c r="B604" s="118"/>
      <c r="C604" s="118"/>
      <c r="D604" s="118"/>
      <c r="E604" s="118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</row>
    <row r="605" spans="2:18">
      <c r="B605" s="118"/>
      <c r="C605" s="118"/>
      <c r="D605" s="118"/>
      <c r="E605" s="118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</row>
    <row r="606" spans="2:18">
      <c r="B606" s="118"/>
      <c r="C606" s="118"/>
      <c r="D606" s="118"/>
      <c r="E606" s="118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</row>
    <row r="607" spans="2:18">
      <c r="B607" s="118"/>
      <c r="C607" s="118"/>
      <c r="D607" s="118"/>
      <c r="E607" s="118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</row>
    <row r="608" spans="2:18">
      <c r="B608" s="118"/>
      <c r="C608" s="118"/>
      <c r="D608" s="118"/>
      <c r="E608" s="118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</row>
    <row r="609" spans="2:18">
      <c r="B609" s="118"/>
      <c r="C609" s="118"/>
      <c r="D609" s="118"/>
      <c r="E609" s="118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</row>
    <row r="610" spans="2:18">
      <c r="B610" s="118"/>
      <c r="C610" s="118"/>
      <c r="D610" s="118"/>
      <c r="E610" s="118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</row>
    <row r="611" spans="2:18">
      <c r="B611" s="118"/>
      <c r="C611" s="118"/>
      <c r="D611" s="118"/>
      <c r="E611" s="118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</row>
    <row r="612" spans="2:18">
      <c r="B612" s="118"/>
      <c r="C612" s="118"/>
      <c r="D612" s="118"/>
      <c r="E612" s="118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</row>
    <row r="613" spans="2:18">
      <c r="B613" s="118"/>
      <c r="C613" s="118"/>
      <c r="D613" s="118"/>
      <c r="E613" s="118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</row>
    <row r="614" spans="2:18">
      <c r="B614" s="118"/>
      <c r="C614" s="118"/>
      <c r="D614" s="118"/>
      <c r="E614" s="118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</row>
    <row r="615" spans="2:18">
      <c r="B615" s="118"/>
      <c r="C615" s="118"/>
      <c r="D615" s="118"/>
      <c r="E615" s="118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</row>
    <row r="616" spans="2:18">
      <c r="B616" s="118"/>
      <c r="C616" s="118"/>
      <c r="D616" s="118"/>
      <c r="E616" s="118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</row>
    <row r="617" spans="2:18">
      <c r="B617" s="118"/>
      <c r="C617" s="118"/>
      <c r="D617" s="118"/>
      <c r="E617" s="118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</row>
    <row r="618" spans="2:18">
      <c r="B618" s="118"/>
      <c r="C618" s="118"/>
      <c r="D618" s="118"/>
      <c r="E618" s="118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</row>
    <row r="619" spans="2:18">
      <c r="B619" s="118"/>
      <c r="C619" s="118"/>
      <c r="D619" s="118"/>
      <c r="E619" s="118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</row>
    <row r="620" spans="2:18">
      <c r="B620" s="118"/>
      <c r="C620" s="118"/>
      <c r="D620" s="118"/>
      <c r="E620" s="118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</row>
    <row r="621" spans="2:18">
      <c r="B621" s="118"/>
      <c r="C621" s="118"/>
      <c r="D621" s="118"/>
      <c r="E621" s="118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</row>
    <row r="622" spans="2:18">
      <c r="B622" s="118"/>
      <c r="C622" s="118"/>
      <c r="D622" s="118"/>
      <c r="E622" s="118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</row>
    <row r="623" spans="2:18">
      <c r="B623" s="118"/>
      <c r="C623" s="118"/>
      <c r="D623" s="118"/>
      <c r="E623" s="118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</row>
    <row r="624" spans="2:18">
      <c r="B624" s="118"/>
      <c r="C624" s="118"/>
      <c r="D624" s="118"/>
      <c r="E624" s="118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</row>
    <row r="625" spans="2:18">
      <c r="B625" s="118"/>
      <c r="C625" s="118"/>
      <c r="D625" s="118"/>
      <c r="E625" s="118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</row>
    <row r="626" spans="2:18">
      <c r="B626" s="118"/>
      <c r="C626" s="118"/>
      <c r="D626" s="118"/>
      <c r="E626" s="118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</row>
    <row r="627" spans="2:18">
      <c r="B627" s="118"/>
      <c r="C627" s="118"/>
      <c r="D627" s="118"/>
      <c r="E627" s="118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</row>
    <row r="628" spans="2:18">
      <c r="B628" s="118"/>
      <c r="C628" s="118"/>
      <c r="D628" s="118"/>
      <c r="E628" s="118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</row>
    <row r="629" spans="2:18">
      <c r="B629" s="118"/>
      <c r="C629" s="118"/>
      <c r="D629" s="118"/>
      <c r="E629" s="118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</row>
    <row r="630" spans="2:18">
      <c r="B630" s="118"/>
      <c r="C630" s="118"/>
      <c r="D630" s="118"/>
      <c r="E630" s="118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</row>
    <row r="631" spans="2:18">
      <c r="B631" s="118"/>
      <c r="C631" s="118"/>
      <c r="D631" s="118"/>
      <c r="E631" s="118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</row>
    <row r="632" spans="2:18">
      <c r="B632" s="118"/>
      <c r="C632" s="118"/>
      <c r="D632" s="118"/>
      <c r="E632" s="118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</row>
    <row r="633" spans="2:18">
      <c r="B633" s="118"/>
      <c r="C633" s="118"/>
      <c r="D633" s="118"/>
      <c r="E633" s="118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</row>
    <row r="634" spans="2:18">
      <c r="B634" s="118"/>
      <c r="C634" s="118"/>
      <c r="D634" s="118"/>
      <c r="E634" s="118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</row>
    <row r="635" spans="2:18">
      <c r="B635" s="118"/>
      <c r="C635" s="118"/>
      <c r="D635" s="118"/>
      <c r="E635" s="118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</row>
    <row r="636" spans="2:18">
      <c r="B636" s="118"/>
      <c r="C636" s="118"/>
      <c r="D636" s="118"/>
      <c r="E636" s="118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</row>
    <row r="637" spans="2:18">
      <c r="B637" s="118"/>
      <c r="C637" s="118"/>
      <c r="D637" s="118"/>
      <c r="E637" s="118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</row>
    <row r="638" spans="2:18">
      <c r="B638" s="118"/>
      <c r="C638" s="118"/>
      <c r="D638" s="118"/>
      <c r="E638" s="118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</row>
    <row r="639" spans="2:18">
      <c r="B639" s="118"/>
      <c r="C639" s="118"/>
      <c r="D639" s="118"/>
      <c r="E639" s="118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</row>
    <row r="640" spans="2:18">
      <c r="B640" s="118"/>
      <c r="C640" s="118"/>
      <c r="D640" s="118"/>
      <c r="E640" s="118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</row>
    <row r="641" spans="2:18">
      <c r="B641" s="118"/>
      <c r="C641" s="118"/>
      <c r="D641" s="118"/>
      <c r="E641" s="118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</row>
    <row r="642" spans="2:18">
      <c r="B642" s="118"/>
      <c r="C642" s="118"/>
      <c r="D642" s="118"/>
      <c r="E642" s="118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</row>
    <row r="643" spans="2:18">
      <c r="B643" s="118"/>
      <c r="C643" s="118"/>
      <c r="D643" s="118"/>
      <c r="E643" s="118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</row>
    <row r="644" spans="2:18">
      <c r="B644" s="118"/>
      <c r="C644" s="118"/>
      <c r="D644" s="118"/>
      <c r="E644" s="118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</row>
    <row r="645" spans="2:18">
      <c r="B645" s="118"/>
      <c r="C645" s="118"/>
      <c r="D645" s="118"/>
      <c r="E645" s="118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</row>
    <row r="646" spans="2:18">
      <c r="B646" s="118"/>
      <c r="C646" s="118"/>
      <c r="D646" s="118"/>
      <c r="E646" s="118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</row>
    <row r="647" spans="2:18">
      <c r="B647" s="118"/>
      <c r="C647" s="118"/>
      <c r="D647" s="118"/>
      <c r="E647" s="118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</row>
    <row r="648" spans="2:18">
      <c r="B648" s="118"/>
      <c r="C648" s="118"/>
      <c r="D648" s="118"/>
      <c r="E648" s="118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</row>
    <row r="649" spans="2:18">
      <c r="B649" s="118"/>
      <c r="C649" s="118"/>
      <c r="D649" s="118"/>
      <c r="E649" s="118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</row>
    <row r="650" spans="2:18">
      <c r="B650" s="118"/>
      <c r="C650" s="118"/>
      <c r="D650" s="118"/>
      <c r="E650" s="118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</row>
    <row r="651" spans="2:18">
      <c r="B651" s="118"/>
      <c r="C651" s="118"/>
      <c r="D651" s="118"/>
      <c r="E651" s="118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</row>
    <row r="652" spans="2:18">
      <c r="B652" s="118"/>
      <c r="C652" s="118"/>
      <c r="D652" s="118"/>
      <c r="E652" s="118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</row>
    <row r="653" spans="2:18">
      <c r="B653" s="118"/>
      <c r="C653" s="118"/>
      <c r="D653" s="118"/>
      <c r="E653" s="118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</row>
    <row r="654" spans="2:18">
      <c r="B654" s="118"/>
      <c r="C654" s="118"/>
      <c r="D654" s="118"/>
      <c r="E654" s="118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</row>
    <row r="655" spans="2:18">
      <c r="B655" s="118"/>
      <c r="C655" s="118"/>
      <c r="D655" s="118"/>
      <c r="E655" s="118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</row>
    <row r="656" spans="2:18">
      <c r="B656" s="118"/>
      <c r="C656" s="118"/>
      <c r="D656" s="118"/>
      <c r="E656" s="118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</row>
    <row r="657" spans="2:18">
      <c r="B657" s="118"/>
      <c r="C657" s="118"/>
      <c r="D657" s="118"/>
      <c r="E657" s="118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</row>
    <row r="658" spans="2:18">
      <c r="B658" s="118"/>
      <c r="C658" s="118"/>
      <c r="D658" s="118"/>
      <c r="E658" s="118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</row>
    <row r="659" spans="2:18">
      <c r="B659" s="118"/>
      <c r="C659" s="118"/>
      <c r="D659" s="118"/>
      <c r="E659" s="118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</row>
    <row r="660" spans="2:18">
      <c r="B660" s="118"/>
      <c r="C660" s="118"/>
      <c r="D660" s="118"/>
      <c r="E660" s="118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</row>
    <row r="661" spans="2:18">
      <c r="B661" s="118"/>
      <c r="C661" s="118"/>
      <c r="D661" s="118"/>
      <c r="E661" s="118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</row>
    <row r="662" spans="2:18">
      <c r="B662" s="118"/>
      <c r="C662" s="118"/>
      <c r="D662" s="118"/>
      <c r="E662" s="118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</row>
    <row r="663" spans="2:18">
      <c r="B663" s="118"/>
      <c r="C663" s="118"/>
      <c r="D663" s="118"/>
      <c r="E663" s="118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</row>
    <row r="664" spans="2:18">
      <c r="B664" s="118"/>
      <c r="C664" s="118"/>
      <c r="D664" s="118"/>
      <c r="E664" s="118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</row>
    <row r="665" spans="2:18">
      <c r="B665" s="118"/>
      <c r="C665" s="118"/>
      <c r="D665" s="118"/>
      <c r="E665" s="118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</row>
    <row r="666" spans="2:18">
      <c r="B666" s="118"/>
      <c r="C666" s="118"/>
      <c r="D666" s="118"/>
      <c r="E666" s="118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</row>
    <row r="667" spans="2:18">
      <c r="B667" s="118"/>
      <c r="C667" s="118"/>
      <c r="D667" s="118"/>
      <c r="E667" s="118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</row>
    <row r="668" spans="2:18">
      <c r="B668" s="118"/>
      <c r="C668" s="118"/>
      <c r="D668" s="118"/>
      <c r="E668" s="118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</row>
    <row r="669" spans="2:18">
      <c r="B669" s="118"/>
      <c r="C669" s="118"/>
      <c r="D669" s="118"/>
      <c r="E669" s="118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</row>
    <row r="670" spans="2:18">
      <c r="B670" s="118"/>
      <c r="C670" s="118"/>
      <c r="D670" s="118"/>
      <c r="E670" s="118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</row>
    <row r="671" spans="2:18">
      <c r="B671" s="118"/>
      <c r="C671" s="118"/>
      <c r="D671" s="118"/>
      <c r="E671" s="118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</row>
    <row r="672" spans="2:18">
      <c r="B672" s="118"/>
      <c r="C672" s="118"/>
      <c r="D672" s="118"/>
      <c r="E672" s="118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</row>
    <row r="673" spans="2:18">
      <c r="B673" s="118"/>
      <c r="C673" s="118"/>
      <c r="D673" s="118"/>
      <c r="E673" s="118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</row>
    <row r="674" spans="2:18">
      <c r="B674" s="118"/>
      <c r="C674" s="118"/>
      <c r="D674" s="118"/>
      <c r="E674" s="118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</row>
    <row r="675" spans="2:18">
      <c r="B675" s="118"/>
      <c r="C675" s="118"/>
      <c r="D675" s="118"/>
      <c r="E675" s="118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</row>
    <row r="676" spans="2:18">
      <c r="B676" s="118"/>
      <c r="C676" s="118"/>
      <c r="D676" s="118"/>
      <c r="E676" s="118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</row>
    <row r="677" spans="2:18">
      <c r="B677" s="118"/>
      <c r="C677" s="118"/>
      <c r="D677" s="118"/>
      <c r="E677" s="118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</row>
    <row r="678" spans="2:18">
      <c r="B678" s="118"/>
      <c r="C678" s="118"/>
      <c r="D678" s="118"/>
      <c r="E678" s="118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</row>
    <row r="679" spans="2:18">
      <c r="B679" s="118"/>
      <c r="C679" s="118"/>
      <c r="D679" s="118"/>
      <c r="E679" s="118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</row>
    <row r="680" spans="2:18">
      <c r="B680" s="118"/>
      <c r="C680" s="118"/>
      <c r="D680" s="118"/>
      <c r="E680" s="118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</row>
    <row r="681" spans="2:18">
      <c r="B681" s="118"/>
      <c r="C681" s="118"/>
      <c r="D681" s="118"/>
      <c r="E681" s="118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</row>
    <row r="682" spans="2:18">
      <c r="B682" s="118"/>
      <c r="C682" s="118"/>
      <c r="D682" s="118"/>
      <c r="E682" s="118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</row>
    <row r="683" spans="2:18">
      <c r="B683" s="118"/>
      <c r="C683" s="118"/>
      <c r="D683" s="118"/>
      <c r="E683" s="118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</row>
    <row r="684" spans="2:18">
      <c r="B684" s="118"/>
      <c r="C684" s="118"/>
      <c r="D684" s="118"/>
      <c r="E684" s="118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</row>
    <row r="685" spans="2:18">
      <c r="B685" s="118"/>
      <c r="C685" s="118"/>
      <c r="D685" s="118"/>
      <c r="E685" s="118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</row>
    <row r="686" spans="2:18">
      <c r="B686" s="118"/>
      <c r="C686" s="118"/>
      <c r="D686" s="118"/>
      <c r="E686" s="118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</row>
    <row r="687" spans="2:18">
      <c r="B687" s="118"/>
      <c r="C687" s="118"/>
      <c r="D687" s="118"/>
      <c r="E687" s="118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</row>
    <row r="688" spans="2:18">
      <c r="B688" s="118"/>
      <c r="C688" s="118"/>
      <c r="D688" s="118"/>
      <c r="E688" s="118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</row>
    <row r="689" spans="2:18">
      <c r="B689" s="118"/>
      <c r="C689" s="118"/>
      <c r="D689" s="118"/>
      <c r="E689" s="118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</row>
    <row r="690" spans="2:18">
      <c r="B690" s="118"/>
      <c r="C690" s="118"/>
      <c r="D690" s="118"/>
      <c r="E690" s="118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</row>
    <row r="691" spans="2:18">
      <c r="B691" s="118"/>
      <c r="C691" s="118"/>
      <c r="D691" s="118"/>
      <c r="E691" s="118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</row>
    <row r="692" spans="2:18">
      <c r="B692" s="118"/>
      <c r="C692" s="118"/>
      <c r="D692" s="118"/>
      <c r="E692" s="118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</row>
    <row r="693" spans="2:18">
      <c r="B693" s="118"/>
      <c r="C693" s="118"/>
      <c r="D693" s="118"/>
      <c r="E693" s="118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</row>
    <row r="694" spans="2:18">
      <c r="B694" s="118"/>
      <c r="C694" s="118"/>
      <c r="D694" s="118"/>
      <c r="E694" s="118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</row>
    <row r="695" spans="2:18">
      <c r="B695" s="118"/>
      <c r="C695" s="118"/>
      <c r="D695" s="118"/>
      <c r="E695" s="118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</row>
    <row r="696" spans="2:18">
      <c r="B696" s="118"/>
      <c r="C696" s="118"/>
      <c r="D696" s="118"/>
      <c r="E696" s="118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</row>
    <row r="697" spans="2:18">
      <c r="B697" s="118"/>
      <c r="C697" s="118"/>
      <c r="D697" s="118"/>
      <c r="E697" s="118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</row>
    <row r="698" spans="2:18">
      <c r="B698" s="118"/>
      <c r="C698" s="118"/>
      <c r="D698" s="118"/>
      <c r="E698" s="118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</row>
    <row r="699" spans="2:18">
      <c r="B699" s="118"/>
      <c r="C699" s="118"/>
      <c r="D699" s="118"/>
      <c r="E699" s="118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</row>
    <row r="700" spans="2:18">
      <c r="B700" s="118"/>
      <c r="C700" s="118"/>
      <c r="D700" s="118"/>
      <c r="E700" s="118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</row>
    <row r="701" spans="2:18">
      <c r="B701" s="118"/>
      <c r="C701" s="118"/>
      <c r="D701" s="118"/>
      <c r="E701" s="118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</row>
    <row r="702" spans="2:18">
      <c r="B702" s="118"/>
      <c r="C702" s="118"/>
      <c r="D702" s="118"/>
      <c r="E702" s="118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</row>
    <row r="703" spans="2:18">
      <c r="B703" s="118"/>
      <c r="C703" s="118"/>
      <c r="D703" s="118"/>
      <c r="E703" s="118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</row>
    <row r="704" spans="2:18">
      <c r="B704" s="118"/>
      <c r="C704" s="118"/>
      <c r="D704" s="118"/>
      <c r="E704" s="118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</row>
    <row r="705" spans="2:18">
      <c r="B705" s="118"/>
      <c r="C705" s="118"/>
      <c r="D705" s="118"/>
      <c r="E705" s="118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</row>
    <row r="706" spans="2:18">
      <c r="B706" s="118"/>
      <c r="C706" s="118"/>
      <c r="D706" s="118"/>
      <c r="E706" s="118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</row>
    <row r="707" spans="2:18">
      <c r="B707" s="118"/>
      <c r="C707" s="118"/>
      <c r="D707" s="118"/>
      <c r="E707" s="118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</row>
    <row r="708" spans="2:18">
      <c r="B708" s="118"/>
      <c r="C708" s="118"/>
      <c r="D708" s="118"/>
      <c r="E708" s="118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</row>
    <row r="709" spans="2:18">
      <c r="B709" s="118"/>
      <c r="C709" s="118"/>
      <c r="D709" s="118"/>
      <c r="E709" s="118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</row>
    <row r="710" spans="2:18">
      <c r="B710" s="118"/>
      <c r="C710" s="118"/>
      <c r="D710" s="118"/>
      <c r="E710" s="118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</row>
    <row r="711" spans="2:18">
      <c r="B711" s="118"/>
      <c r="C711" s="118"/>
      <c r="D711" s="118"/>
      <c r="E711" s="118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</row>
    <row r="712" spans="2:18">
      <c r="B712" s="118"/>
      <c r="C712" s="118"/>
      <c r="D712" s="118"/>
      <c r="E712" s="118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</row>
    <row r="713" spans="2:18">
      <c r="B713" s="118"/>
      <c r="C713" s="118"/>
      <c r="D713" s="118"/>
      <c r="E713" s="118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</row>
    <row r="714" spans="2:18">
      <c r="B714" s="118"/>
      <c r="C714" s="118"/>
      <c r="D714" s="118"/>
      <c r="E714" s="118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</row>
    <row r="715" spans="2:18">
      <c r="B715" s="118"/>
      <c r="C715" s="118"/>
      <c r="D715" s="118"/>
      <c r="E715" s="118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</row>
    <row r="716" spans="2:18">
      <c r="B716" s="118"/>
      <c r="C716" s="118"/>
      <c r="D716" s="118"/>
      <c r="E716" s="118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</row>
    <row r="717" spans="2:18">
      <c r="B717" s="118"/>
      <c r="C717" s="118"/>
      <c r="D717" s="118"/>
      <c r="E717" s="118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</row>
    <row r="718" spans="2:18">
      <c r="B718" s="118"/>
      <c r="C718" s="118"/>
      <c r="D718" s="118"/>
      <c r="E718" s="118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</row>
    <row r="719" spans="2:18">
      <c r="B719" s="118"/>
      <c r="C719" s="118"/>
      <c r="D719" s="118"/>
      <c r="E719" s="118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</row>
    <row r="720" spans="2:18">
      <c r="B720" s="118"/>
      <c r="C720" s="118"/>
      <c r="D720" s="118"/>
      <c r="E720" s="118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</row>
    <row r="721" spans="2:18">
      <c r="B721" s="118"/>
      <c r="C721" s="118"/>
      <c r="D721" s="118"/>
      <c r="E721" s="118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</row>
    <row r="722" spans="2:18">
      <c r="B722" s="118"/>
      <c r="C722" s="118"/>
      <c r="D722" s="118"/>
      <c r="E722" s="118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</row>
    <row r="723" spans="2:18">
      <c r="B723" s="118"/>
      <c r="C723" s="118"/>
      <c r="D723" s="118"/>
      <c r="E723" s="118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</row>
    <row r="724" spans="2:18">
      <c r="B724" s="118"/>
      <c r="C724" s="118"/>
      <c r="D724" s="118"/>
      <c r="E724" s="118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</row>
    <row r="725" spans="2:18">
      <c r="B725" s="118"/>
      <c r="C725" s="118"/>
      <c r="D725" s="118"/>
      <c r="E725" s="118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</row>
    <row r="726" spans="2:18">
      <c r="B726" s="118"/>
      <c r="C726" s="118"/>
      <c r="D726" s="118"/>
      <c r="E726" s="118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</row>
    <row r="727" spans="2:18">
      <c r="B727" s="118"/>
      <c r="C727" s="118"/>
      <c r="D727" s="118"/>
      <c r="E727" s="118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</row>
    <row r="728" spans="2:18">
      <c r="B728" s="118"/>
      <c r="C728" s="118"/>
      <c r="D728" s="118"/>
      <c r="E728" s="118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</row>
    <row r="729" spans="2:18">
      <c r="B729" s="118"/>
      <c r="C729" s="118"/>
      <c r="D729" s="118"/>
      <c r="E729" s="118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</row>
    <row r="730" spans="2:18">
      <c r="B730" s="118"/>
      <c r="C730" s="118"/>
      <c r="D730" s="118"/>
      <c r="E730" s="118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</row>
    <row r="731" spans="2:18">
      <c r="B731" s="118"/>
      <c r="C731" s="118"/>
      <c r="D731" s="118"/>
      <c r="E731" s="118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</row>
    <row r="732" spans="2:18">
      <c r="B732" s="118"/>
      <c r="C732" s="118"/>
      <c r="D732" s="118"/>
      <c r="E732" s="118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</row>
    <row r="733" spans="2:18">
      <c r="B733" s="118"/>
      <c r="C733" s="118"/>
      <c r="D733" s="118"/>
      <c r="E733" s="118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</row>
    <row r="734" spans="2:18">
      <c r="B734" s="118"/>
      <c r="C734" s="118"/>
      <c r="D734" s="118"/>
      <c r="E734" s="118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</row>
    <row r="735" spans="2:18">
      <c r="B735" s="118"/>
      <c r="C735" s="118"/>
      <c r="D735" s="118"/>
      <c r="E735" s="118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</row>
    <row r="736" spans="2:18">
      <c r="B736" s="118"/>
      <c r="C736" s="118"/>
      <c r="D736" s="118"/>
      <c r="E736" s="118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</row>
    <row r="737" spans="2:18">
      <c r="B737" s="118"/>
      <c r="C737" s="118"/>
      <c r="D737" s="118"/>
      <c r="E737" s="118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</row>
    <row r="738" spans="2:18">
      <c r="B738" s="118"/>
      <c r="C738" s="118"/>
      <c r="D738" s="118"/>
      <c r="E738" s="118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</row>
    <row r="739" spans="2:18">
      <c r="B739" s="118"/>
      <c r="C739" s="118"/>
      <c r="D739" s="118"/>
      <c r="E739" s="118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</row>
    <row r="740" spans="2:18">
      <c r="B740" s="118"/>
      <c r="C740" s="118"/>
      <c r="D740" s="118"/>
      <c r="E740" s="118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</row>
    <row r="741" spans="2:18">
      <c r="B741" s="118"/>
      <c r="C741" s="118"/>
      <c r="D741" s="118"/>
      <c r="E741" s="118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</row>
    <row r="742" spans="2:18">
      <c r="B742" s="118"/>
      <c r="C742" s="118"/>
      <c r="D742" s="118"/>
      <c r="E742" s="118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</row>
    <row r="743" spans="2:18">
      <c r="B743" s="118"/>
      <c r="C743" s="118"/>
      <c r="D743" s="118"/>
      <c r="E743" s="118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</row>
    <row r="744" spans="2:18">
      <c r="B744" s="118"/>
      <c r="C744" s="118"/>
      <c r="D744" s="118"/>
      <c r="E744" s="118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</row>
    <row r="745" spans="2:18">
      <c r="B745" s="118"/>
      <c r="C745" s="118"/>
      <c r="D745" s="118"/>
      <c r="E745" s="118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</row>
    <row r="746" spans="2:18">
      <c r="B746" s="118"/>
      <c r="C746" s="118"/>
      <c r="D746" s="118"/>
      <c r="E746" s="118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</row>
    <row r="747" spans="2:18">
      <c r="B747" s="118"/>
      <c r="C747" s="118"/>
      <c r="D747" s="118"/>
      <c r="E747" s="118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</row>
    <row r="748" spans="2:18">
      <c r="B748" s="118"/>
      <c r="C748" s="118"/>
      <c r="D748" s="118"/>
      <c r="E748" s="118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</row>
    <row r="749" spans="2:18">
      <c r="B749" s="118"/>
      <c r="C749" s="118"/>
      <c r="D749" s="118"/>
      <c r="E749" s="118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</row>
    <row r="750" spans="2:18">
      <c r="B750" s="118"/>
      <c r="C750" s="118"/>
      <c r="D750" s="118"/>
      <c r="E750" s="118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</row>
    <row r="751" spans="2:18">
      <c r="B751" s="118"/>
      <c r="C751" s="118"/>
      <c r="D751" s="118"/>
      <c r="E751" s="118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</row>
    <row r="752" spans="2:18">
      <c r="B752" s="118"/>
      <c r="C752" s="118"/>
      <c r="D752" s="118"/>
      <c r="E752" s="118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</row>
    <row r="753" spans="2:18">
      <c r="B753" s="118"/>
      <c r="C753" s="118"/>
      <c r="D753" s="118"/>
      <c r="E753" s="118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</row>
    <row r="754" spans="2:18">
      <c r="B754" s="118"/>
      <c r="C754" s="118"/>
      <c r="D754" s="118"/>
      <c r="E754" s="118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</row>
    <row r="755" spans="2:18">
      <c r="B755" s="118"/>
      <c r="C755" s="118"/>
      <c r="D755" s="118"/>
      <c r="E755" s="118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</row>
    <row r="756" spans="2:18">
      <c r="B756" s="118"/>
      <c r="C756" s="118"/>
      <c r="D756" s="118"/>
      <c r="E756" s="118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</row>
    <row r="757" spans="2:18">
      <c r="B757" s="118"/>
      <c r="C757" s="118"/>
      <c r="D757" s="118"/>
      <c r="E757" s="118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  <c r="P757" s="119"/>
      <c r="Q757" s="119"/>
      <c r="R757" s="119"/>
    </row>
    <row r="758" spans="2:18">
      <c r="B758" s="118"/>
      <c r="C758" s="118"/>
      <c r="D758" s="118"/>
      <c r="E758" s="118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  <c r="P758" s="119"/>
      <c r="Q758" s="119"/>
      <c r="R758" s="119"/>
    </row>
    <row r="759" spans="2:18">
      <c r="B759" s="118"/>
      <c r="C759" s="118"/>
      <c r="D759" s="118"/>
      <c r="E759" s="118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  <c r="P759" s="119"/>
      <c r="Q759" s="119"/>
      <c r="R759" s="119"/>
    </row>
    <row r="760" spans="2:18">
      <c r="B760" s="118"/>
      <c r="C760" s="118"/>
      <c r="D760" s="118"/>
      <c r="E760" s="118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  <c r="P760" s="119"/>
      <c r="Q760" s="119"/>
      <c r="R760" s="119"/>
    </row>
    <row r="761" spans="2:18">
      <c r="B761" s="118"/>
      <c r="C761" s="118"/>
      <c r="D761" s="118"/>
      <c r="E761" s="118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  <c r="P761" s="119"/>
      <c r="Q761" s="119"/>
      <c r="R761" s="119"/>
    </row>
    <row r="762" spans="2:18">
      <c r="B762" s="118"/>
      <c r="C762" s="118"/>
      <c r="D762" s="118"/>
      <c r="E762" s="118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  <c r="P762" s="119"/>
      <c r="Q762" s="119"/>
      <c r="R762" s="119"/>
    </row>
    <row r="763" spans="2:18">
      <c r="B763" s="118"/>
      <c r="C763" s="118"/>
      <c r="D763" s="118"/>
      <c r="E763" s="118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  <c r="P763" s="119"/>
      <c r="Q763" s="119"/>
      <c r="R763" s="119"/>
    </row>
    <row r="764" spans="2:18">
      <c r="B764" s="118"/>
      <c r="C764" s="118"/>
      <c r="D764" s="118"/>
      <c r="E764" s="118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  <c r="P764" s="119"/>
      <c r="Q764" s="119"/>
      <c r="R764" s="119"/>
    </row>
    <row r="765" spans="2:18">
      <c r="B765" s="118"/>
      <c r="C765" s="118"/>
      <c r="D765" s="118"/>
      <c r="E765" s="118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  <c r="P765" s="119"/>
      <c r="Q765" s="119"/>
      <c r="R765" s="119"/>
    </row>
    <row r="766" spans="2:18">
      <c r="B766" s="118"/>
      <c r="C766" s="118"/>
      <c r="D766" s="118"/>
      <c r="E766" s="118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  <c r="P766" s="119"/>
      <c r="Q766" s="119"/>
      <c r="R766" s="119"/>
    </row>
    <row r="767" spans="2:18">
      <c r="B767" s="118"/>
      <c r="C767" s="118"/>
      <c r="D767" s="118"/>
      <c r="E767" s="118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  <c r="P767" s="119"/>
      <c r="Q767" s="119"/>
      <c r="R767" s="119"/>
    </row>
    <row r="768" spans="2:18">
      <c r="B768" s="118"/>
      <c r="C768" s="118"/>
      <c r="D768" s="118"/>
      <c r="E768" s="118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  <c r="P768" s="119"/>
      <c r="Q768" s="119"/>
      <c r="R768" s="119"/>
    </row>
    <row r="769" spans="2:18">
      <c r="B769" s="118"/>
      <c r="C769" s="118"/>
      <c r="D769" s="118"/>
      <c r="E769" s="118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9"/>
      <c r="Q769" s="119"/>
      <c r="R769" s="119"/>
    </row>
    <row r="770" spans="2:18">
      <c r="B770" s="118"/>
      <c r="C770" s="118"/>
      <c r="D770" s="118"/>
      <c r="E770" s="118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  <c r="P770" s="119"/>
      <c r="Q770" s="119"/>
      <c r="R770" s="119"/>
    </row>
    <row r="771" spans="2:18">
      <c r="B771" s="118"/>
      <c r="C771" s="118"/>
      <c r="D771" s="118"/>
      <c r="E771" s="118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</row>
    <row r="772" spans="2:18">
      <c r="B772" s="118"/>
      <c r="C772" s="118"/>
      <c r="D772" s="118"/>
      <c r="E772" s="118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</row>
    <row r="773" spans="2:18">
      <c r="B773" s="118"/>
      <c r="C773" s="118"/>
      <c r="D773" s="118"/>
      <c r="E773" s="118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  <c r="P773" s="119"/>
      <c r="Q773" s="119"/>
      <c r="R773" s="119"/>
    </row>
    <row r="774" spans="2:18">
      <c r="B774" s="118"/>
      <c r="C774" s="118"/>
      <c r="D774" s="118"/>
      <c r="E774" s="118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  <c r="P774" s="119"/>
      <c r="Q774" s="119"/>
      <c r="R774" s="119"/>
    </row>
    <row r="775" spans="2:18">
      <c r="B775" s="118"/>
      <c r="C775" s="118"/>
      <c r="D775" s="118"/>
      <c r="E775" s="118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  <c r="P775" s="119"/>
      <c r="Q775" s="119"/>
      <c r="R775" s="119"/>
    </row>
    <row r="776" spans="2:18">
      <c r="B776" s="118"/>
      <c r="C776" s="118"/>
      <c r="D776" s="118"/>
      <c r="E776" s="118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  <c r="P776" s="119"/>
      <c r="Q776" s="119"/>
      <c r="R776" s="119"/>
    </row>
    <row r="777" spans="2:18">
      <c r="B777" s="118"/>
      <c r="C777" s="118"/>
      <c r="D777" s="118"/>
      <c r="E777" s="118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  <c r="P777" s="119"/>
      <c r="Q777" s="119"/>
      <c r="R777" s="119"/>
    </row>
    <row r="778" spans="2:18">
      <c r="B778" s="118"/>
      <c r="C778" s="118"/>
      <c r="D778" s="118"/>
      <c r="E778" s="118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  <c r="P778" s="119"/>
      <c r="Q778" s="119"/>
      <c r="R778" s="119"/>
    </row>
    <row r="779" spans="2:18">
      <c r="B779" s="118"/>
      <c r="C779" s="118"/>
      <c r="D779" s="118"/>
      <c r="E779" s="118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  <c r="P779" s="119"/>
      <c r="Q779" s="119"/>
      <c r="R779" s="119"/>
    </row>
    <row r="780" spans="2:18">
      <c r="B780" s="118"/>
      <c r="C780" s="118"/>
      <c r="D780" s="118"/>
      <c r="E780" s="118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  <c r="P780" s="119"/>
      <c r="Q780" s="119"/>
      <c r="R780" s="119"/>
    </row>
    <row r="781" spans="2:18">
      <c r="B781" s="118"/>
      <c r="C781" s="118"/>
      <c r="D781" s="118"/>
      <c r="E781" s="118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  <c r="P781" s="119"/>
      <c r="Q781" s="119"/>
      <c r="R781" s="119"/>
    </row>
    <row r="782" spans="2:18">
      <c r="B782" s="118"/>
      <c r="C782" s="118"/>
      <c r="D782" s="118"/>
      <c r="E782" s="118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  <c r="P782" s="119"/>
      <c r="Q782" s="119"/>
      <c r="R782" s="119"/>
    </row>
    <row r="783" spans="2:18">
      <c r="B783" s="118"/>
      <c r="C783" s="118"/>
      <c r="D783" s="118"/>
      <c r="E783" s="118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  <c r="P783" s="119"/>
      <c r="Q783" s="119"/>
      <c r="R783" s="119"/>
    </row>
    <row r="784" spans="2:18">
      <c r="B784" s="118"/>
      <c r="C784" s="118"/>
      <c r="D784" s="118"/>
      <c r="E784" s="118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  <c r="P784" s="119"/>
      <c r="Q784" s="119"/>
      <c r="R784" s="119"/>
    </row>
    <row r="785" spans="2:18">
      <c r="B785" s="118"/>
      <c r="C785" s="118"/>
      <c r="D785" s="118"/>
      <c r="E785" s="118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  <c r="P785" s="119"/>
      <c r="Q785" s="119"/>
      <c r="R785" s="119"/>
    </row>
    <row r="786" spans="2:18">
      <c r="B786" s="118"/>
      <c r="C786" s="118"/>
      <c r="D786" s="118"/>
      <c r="E786" s="118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  <c r="P786" s="119"/>
      <c r="Q786" s="119"/>
      <c r="R786" s="119"/>
    </row>
    <row r="787" spans="2:18">
      <c r="B787" s="118"/>
      <c r="C787" s="118"/>
      <c r="D787" s="118"/>
      <c r="E787" s="118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  <c r="P787" s="119"/>
      <c r="Q787" s="119"/>
      <c r="R787" s="119"/>
    </row>
    <row r="788" spans="2:18">
      <c r="B788" s="118"/>
      <c r="C788" s="118"/>
      <c r="D788" s="118"/>
      <c r="E788" s="118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  <c r="P788" s="119"/>
      <c r="Q788" s="119"/>
      <c r="R788" s="119"/>
    </row>
    <row r="789" spans="2:18">
      <c r="B789" s="118"/>
      <c r="C789" s="118"/>
      <c r="D789" s="118"/>
      <c r="E789" s="118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  <c r="P789" s="119"/>
      <c r="Q789" s="119"/>
      <c r="R789" s="119"/>
    </row>
    <row r="790" spans="2:18">
      <c r="B790" s="118"/>
      <c r="C790" s="118"/>
      <c r="D790" s="118"/>
      <c r="E790" s="118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  <c r="P790" s="119"/>
      <c r="Q790" s="119"/>
      <c r="R790" s="119"/>
    </row>
    <row r="791" spans="2:18">
      <c r="B791" s="118"/>
      <c r="C791" s="118"/>
      <c r="D791" s="118"/>
      <c r="E791" s="118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  <c r="P791" s="119"/>
      <c r="Q791" s="119"/>
      <c r="R791" s="119"/>
    </row>
    <row r="792" spans="2:18">
      <c r="B792" s="118"/>
      <c r="C792" s="118"/>
      <c r="D792" s="118"/>
      <c r="E792" s="118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  <c r="P792" s="119"/>
      <c r="Q792" s="119"/>
      <c r="R792" s="119"/>
    </row>
    <row r="793" spans="2:18">
      <c r="B793" s="118"/>
      <c r="C793" s="118"/>
      <c r="D793" s="118"/>
      <c r="E793" s="118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  <c r="P793" s="119"/>
      <c r="Q793" s="119"/>
      <c r="R793" s="119"/>
    </row>
    <row r="794" spans="2:18">
      <c r="B794" s="118"/>
      <c r="C794" s="118"/>
      <c r="D794" s="118"/>
      <c r="E794" s="118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  <c r="P794" s="119"/>
      <c r="Q794" s="119"/>
      <c r="R794" s="119"/>
    </row>
    <row r="795" spans="2:18">
      <c r="B795" s="118"/>
      <c r="C795" s="118"/>
      <c r="D795" s="118"/>
      <c r="E795" s="118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  <c r="P795" s="119"/>
      <c r="Q795" s="119"/>
      <c r="R795" s="119"/>
    </row>
    <row r="796" spans="2:18">
      <c r="B796" s="118"/>
      <c r="C796" s="118"/>
      <c r="D796" s="118"/>
      <c r="E796" s="118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  <c r="P796" s="119"/>
      <c r="Q796" s="119"/>
      <c r="R796" s="119"/>
    </row>
    <row r="797" spans="2:18">
      <c r="B797" s="118"/>
      <c r="C797" s="118"/>
      <c r="D797" s="118"/>
      <c r="E797" s="118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  <c r="P797" s="119"/>
      <c r="Q797" s="119"/>
      <c r="R797" s="119"/>
    </row>
    <row r="798" spans="2:18">
      <c r="B798" s="118"/>
      <c r="C798" s="118"/>
      <c r="D798" s="118"/>
      <c r="E798" s="118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  <c r="P798" s="119"/>
      <c r="Q798" s="119"/>
      <c r="R798" s="119"/>
    </row>
    <row r="799" spans="2:18">
      <c r="B799" s="118"/>
      <c r="C799" s="118"/>
      <c r="D799" s="118"/>
      <c r="E799" s="118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  <c r="P799" s="119"/>
      <c r="Q799" s="119"/>
      <c r="R799" s="119"/>
    </row>
    <row r="800" spans="2:18">
      <c r="B800" s="118"/>
      <c r="C800" s="118"/>
      <c r="D800" s="118"/>
      <c r="E800" s="118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  <c r="P800" s="119"/>
      <c r="Q800" s="119"/>
      <c r="R800" s="119"/>
    </row>
    <row r="801" spans="2:18">
      <c r="B801" s="118"/>
      <c r="C801" s="118"/>
      <c r="D801" s="118"/>
      <c r="E801" s="118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  <c r="P801" s="119"/>
      <c r="Q801" s="119"/>
      <c r="R801" s="119"/>
    </row>
    <row r="802" spans="2:18">
      <c r="B802" s="118"/>
      <c r="C802" s="118"/>
      <c r="D802" s="118"/>
      <c r="E802" s="118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  <c r="P802" s="119"/>
      <c r="Q802" s="119"/>
      <c r="R802" s="119"/>
    </row>
    <row r="803" spans="2:18">
      <c r="B803" s="118"/>
      <c r="C803" s="118"/>
      <c r="D803" s="118"/>
      <c r="E803" s="118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  <c r="P803" s="119"/>
      <c r="Q803" s="119"/>
      <c r="R803" s="119"/>
    </row>
    <row r="804" spans="2:18">
      <c r="B804" s="118"/>
      <c r="C804" s="118"/>
      <c r="D804" s="118"/>
      <c r="E804" s="118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  <c r="P804" s="119"/>
      <c r="Q804" s="119"/>
      <c r="R804" s="119"/>
    </row>
    <row r="805" spans="2:18">
      <c r="B805" s="118"/>
      <c r="C805" s="118"/>
      <c r="D805" s="118"/>
      <c r="E805" s="118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  <c r="P805" s="119"/>
      <c r="Q805" s="119"/>
      <c r="R805" s="119"/>
    </row>
    <row r="806" spans="2:18">
      <c r="B806" s="118"/>
      <c r="C806" s="118"/>
      <c r="D806" s="118"/>
      <c r="E806" s="118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  <c r="P806" s="119"/>
      <c r="Q806" s="119"/>
      <c r="R806" s="119"/>
    </row>
    <row r="807" spans="2:18">
      <c r="B807" s="118"/>
      <c r="C807" s="118"/>
      <c r="D807" s="118"/>
      <c r="E807" s="118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  <c r="P807" s="119"/>
      <c r="Q807" s="119"/>
      <c r="R807" s="119"/>
    </row>
    <row r="808" spans="2:18">
      <c r="B808" s="118"/>
      <c r="C808" s="118"/>
      <c r="D808" s="118"/>
      <c r="E808" s="118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  <c r="P808" s="119"/>
      <c r="Q808" s="119"/>
      <c r="R808" s="119"/>
    </row>
    <row r="809" spans="2:18">
      <c r="B809" s="118"/>
      <c r="C809" s="118"/>
      <c r="D809" s="118"/>
      <c r="E809" s="118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  <c r="P809" s="119"/>
      <c r="Q809" s="119"/>
      <c r="R809" s="119"/>
    </row>
    <row r="810" spans="2:18">
      <c r="B810" s="118"/>
      <c r="C810" s="118"/>
      <c r="D810" s="118"/>
      <c r="E810" s="118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  <c r="P810" s="119"/>
      <c r="Q810" s="119"/>
      <c r="R810" s="119"/>
    </row>
    <row r="811" spans="2:18">
      <c r="B811" s="118"/>
      <c r="C811" s="118"/>
      <c r="D811" s="118"/>
      <c r="E811" s="118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  <c r="P811" s="119"/>
      <c r="Q811" s="119"/>
      <c r="R811" s="119"/>
    </row>
    <row r="812" spans="2:18">
      <c r="B812" s="118"/>
      <c r="C812" s="118"/>
      <c r="D812" s="118"/>
      <c r="E812" s="118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  <c r="P812" s="119"/>
      <c r="Q812" s="119"/>
      <c r="R812" s="119"/>
    </row>
    <row r="813" spans="2:18">
      <c r="B813" s="118"/>
      <c r="C813" s="118"/>
      <c r="D813" s="118"/>
      <c r="E813" s="118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  <c r="P813" s="119"/>
      <c r="Q813" s="119"/>
      <c r="R813" s="119"/>
    </row>
    <row r="814" spans="2:18">
      <c r="B814" s="118"/>
      <c r="C814" s="118"/>
      <c r="D814" s="118"/>
      <c r="E814" s="118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  <c r="P814" s="119"/>
      <c r="Q814" s="119"/>
      <c r="R814" s="119"/>
    </row>
    <row r="815" spans="2:18">
      <c r="B815" s="118"/>
      <c r="C815" s="118"/>
      <c r="D815" s="118"/>
      <c r="E815" s="118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  <c r="P815" s="119"/>
      <c r="Q815" s="119"/>
      <c r="R815" s="119"/>
    </row>
    <row r="816" spans="2:18">
      <c r="B816" s="118"/>
      <c r="C816" s="118"/>
      <c r="D816" s="118"/>
      <c r="E816" s="118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  <c r="P816" s="119"/>
      <c r="Q816" s="119"/>
      <c r="R816" s="119"/>
    </row>
    <row r="817" spans="2:18">
      <c r="B817" s="118"/>
      <c r="C817" s="118"/>
      <c r="D817" s="118"/>
      <c r="E817" s="118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  <c r="P817" s="119"/>
      <c r="Q817" s="119"/>
      <c r="R817" s="119"/>
    </row>
    <row r="818" spans="2:18">
      <c r="B818" s="118"/>
      <c r="C818" s="118"/>
      <c r="D818" s="118"/>
      <c r="E818" s="118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  <c r="P818" s="119"/>
      <c r="Q818" s="119"/>
      <c r="R818" s="119"/>
    </row>
    <row r="819" spans="2:18">
      <c r="B819" s="118"/>
      <c r="C819" s="118"/>
      <c r="D819" s="118"/>
      <c r="E819" s="118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  <c r="P819" s="119"/>
      <c r="Q819" s="119"/>
      <c r="R819" s="119"/>
    </row>
    <row r="820" spans="2:18">
      <c r="B820" s="118"/>
      <c r="C820" s="118"/>
      <c r="D820" s="118"/>
      <c r="E820" s="118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  <c r="P820" s="119"/>
      <c r="Q820" s="119"/>
      <c r="R820" s="119"/>
    </row>
    <row r="821" spans="2:18">
      <c r="B821" s="118"/>
      <c r="C821" s="118"/>
      <c r="D821" s="118"/>
      <c r="E821" s="118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  <c r="P821" s="119"/>
      <c r="Q821" s="119"/>
      <c r="R821" s="119"/>
    </row>
    <row r="822" spans="2:18">
      <c r="B822" s="118"/>
      <c r="C822" s="118"/>
      <c r="D822" s="118"/>
      <c r="E822" s="118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  <c r="P822" s="119"/>
      <c r="Q822" s="119"/>
      <c r="R822" s="119"/>
    </row>
    <row r="823" spans="2:18">
      <c r="B823" s="118"/>
      <c r="C823" s="118"/>
      <c r="D823" s="118"/>
      <c r="E823" s="118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  <c r="P823" s="119"/>
      <c r="Q823" s="119"/>
      <c r="R823" s="119"/>
    </row>
    <row r="824" spans="2:18">
      <c r="B824" s="118"/>
      <c r="C824" s="118"/>
      <c r="D824" s="118"/>
      <c r="E824" s="118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  <c r="P824" s="119"/>
      <c r="Q824" s="119"/>
      <c r="R824" s="119"/>
    </row>
    <row r="825" spans="2:18">
      <c r="B825" s="118"/>
      <c r="C825" s="118"/>
      <c r="D825" s="118"/>
      <c r="E825" s="118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  <c r="P825" s="119"/>
      <c r="Q825" s="119"/>
      <c r="R825" s="119"/>
    </row>
    <row r="826" spans="2:18">
      <c r="B826" s="118"/>
      <c r="C826" s="118"/>
      <c r="D826" s="118"/>
      <c r="E826" s="118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  <c r="P826" s="119"/>
      <c r="Q826" s="119"/>
      <c r="R826" s="119"/>
    </row>
    <row r="827" spans="2:18">
      <c r="B827" s="118"/>
      <c r="C827" s="118"/>
      <c r="D827" s="118"/>
      <c r="E827" s="118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  <c r="P827" s="119"/>
      <c r="Q827" s="119"/>
      <c r="R827" s="119"/>
    </row>
    <row r="828" spans="2:18">
      <c r="B828" s="118"/>
      <c r="C828" s="118"/>
      <c r="D828" s="118"/>
      <c r="E828" s="118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  <c r="P828" s="119"/>
      <c r="Q828" s="119"/>
      <c r="R828" s="119"/>
    </row>
    <row r="829" spans="2:18">
      <c r="B829" s="118"/>
      <c r="C829" s="118"/>
      <c r="D829" s="118"/>
      <c r="E829" s="118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  <c r="P829" s="119"/>
      <c r="Q829" s="119"/>
      <c r="R829" s="119"/>
    </row>
    <row r="830" spans="2:18">
      <c r="B830" s="118"/>
      <c r="C830" s="118"/>
      <c r="D830" s="118"/>
      <c r="E830" s="118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  <c r="P830" s="119"/>
      <c r="Q830" s="119"/>
      <c r="R830" s="119"/>
    </row>
    <row r="831" spans="2:18">
      <c r="B831" s="118"/>
      <c r="C831" s="118"/>
      <c r="D831" s="118"/>
      <c r="E831" s="118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  <c r="P831" s="119"/>
      <c r="Q831" s="119"/>
      <c r="R831" s="119"/>
    </row>
    <row r="832" spans="2:18">
      <c r="B832" s="118"/>
      <c r="C832" s="118"/>
      <c r="D832" s="118"/>
      <c r="E832" s="118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  <c r="P832" s="119"/>
      <c r="Q832" s="119"/>
      <c r="R832" s="119"/>
    </row>
    <row r="833" spans="2:18">
      <c r="B833" s="118"/>
      <c r="C833" s="118"/>
      <c r="D833" s="118"/>
      <c r="E833" s="118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  <c r="P833" s="119"/>
      <c r="Q833" s="119"/>
      <c r="R833" s="119"/>
    </row>
    <row r="834" spans="2:18">
      <c r="B834" s="118"/>
      <c r="C834" s="118"/>
      <c r="D834" s="118"/>
      <c r="E834" s="118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  <c r="P834" s="119"/>
      <c r="Q834" s="119"/>
      <c r="R834" s="119"/>
    </row>
    <row r="835" spans="2:18">
      <c r="B835" s="118"/>
      <c r="C835" s="118"/>
      <c r="D835" s="118"/>
      <c r="E835" s="118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  <c r="P835" s="119"/>
      <c r="Q835" s="119"/>
      <c r="R835" s="119"/>
    </row>
    <row r="836" spans="2:18">
      <c r="B836" s="118"/>
      <c r="C836" s="118"/>
      <c r="D836" s="118"/>
      <c r="E836" s="118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  <c r="P836" s="119"/>
      <c r="Q836" s="119"/>
      <c r="R836" s="119"/>
    </row>
    <row r="837" spans="2:18">
      <c r="B837" s="118"/>
      <c r="C837" s="118"/>
      <c r="D837" s="118"/>
      <c r="E837" s="118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  <c r="P837" s="119"/>
      <c r="Q837" s="119"/>
      <c r="R837" s="119"/>
    </row>
    <row r="838" spans="2:18">
      <c r="B838" s="118"/>
      <c r="C838" s="118"/>
      <c r="D838" s="118"/>
      <c r="E838" s="118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  <c r="P838" s="119"/>
      <c r="Q838" s="119"/>
      <c r="R838" s="119"/>
    </row>
    <row r="839" spans="2:18">
      <c r="B839" s="118"/>
      <c r="C839" s="118"/>
      <c r="D839" s="118"/>
      <c r="E839" s="118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  <c r="P839" s="119"/>
      <c r="Q839" s="119"/>
      <c r="R839" s="119"/>
    </row>
    <row r="840" spans="2:18">
      <c r="B840" s="118"/>
      <c r="C840" s="118"/>
      <c r="D840" s="118"/>
      <c r="E840" s="118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  <c r="P840" s="119"/>
      <c r="Q840" s="119"/>
      <c r="R840" s="119"/>
    </row>
    <row r="841" spans="2:18">
      <c r="B841" s="118"/>
      <c r="C841" s="118"/>
      <c r="D841" s="118"/>
      <c r="E841" s="118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  <c r="P841" s="119"/>
      <c r="Q841" s="119"/>
      <c r="R841" s="119"/>
    </row>
    <row r="842" spans="2:18">
      <c r="B842" s="118"/>
      <c r="C842" s="118"/>
      <c r="D842" s="118"/>
      <c r="E842" s="118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  <c r="P842" s="119"/>
      <c r="Q842" s="119"/>
      <c r="R842" s="119"/>
    </row>
    <row r="843" spans="2:18">
      <c r="B843" s="118"/>
      <c r="C843" s="118"/>
      <c r="D843" s="118"/>
      <c r="E843" s="118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  <c r="P843" s="119"/>
      <c r="Q843" s="119"/>
      <c r="R843" s="119"/>
    </row>
    <row r="844" spans="2:18">
      <c r="B844" s="118"/>
      <c r="C844" s="118"/>
      <c r="D844" s="118"/>
      <c r="E844" s="118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  <c r="P844" s="119"/>
      <c r="Q844" s="119"/>
      <c r="R844" s="119"/>
    </row>
    <row r="845" spans="2:18">
      <c r="B845" s="118"/>
      <c r="C845" s="118"/>
      <c r="D845" s="118"/>
      <c r="E845" s="118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  <c r="P845" s="119"/>
      <c r="Q845" s="119"/>
      <c r="R845" s="119"/>
    </row>
    <row r="846" spans="2:18">
      <c r="B846" s="118"/>
      <c r="C846" s="118"/>
      <c r="D846" s="118"/>
      <c r="E846" s="118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  <c r="P846" s="119"/>
      <c r="Q846" s="119"/>
      <c r="R846" s="119"/>
    </row>
    <row r="847" spans="2:18">
      <c r="B847" s="118"/>
      <c r="C847" s="118"/>
      <c r="D847" s="118"/>
      <c r="E847" s="118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  <c r="P847" s="119"/>
      <c r="Q847" s="119"/>
      <c r="R847" s="119"/>
    </row>
    <row r="848" spans="2:18">
      <c r="B848" s="118"/>
      <c r="C848" s="118"/>
      <c r="D848" s="118"/>
      <c r="E848" s="118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  <c r="P848" s="119"/>
      <c r="Q848" s="119"/>
      <c r="R848" s="119"/>
    </row>
    <row r="849" spans="2:18">
      <c r="B849" s="118"/>
      <c r="C849" s="118"/>
      <c r="D849" s="118"/>
      <c r="E849" s="118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  <c r="P849" s="119"/>
      <c r="Q849" s="119"/>
      <c r="R849" s="119"/>
    </row>
    <row r="850" spans="2:18">
      <c r="B850" s="118"/>
      <c r="C850" s="118"/>
      <c r="D850" s="118"/>
      <c r="E850" s="118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  <c r="P850" s="119"/>
      <c r="Q850" s="119"/>
      <c r="R850" s="119"/>
    </row>
    <row r="851" spans="2:18">
      <c r="B851" s="118"/>
      <c r="C851" s="118"/>
      <c r="D851" s="118"/>
      <c r="E851" s="118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  <c r="P851" s="119"/>
      <c r="Q851" s="119"/>
      <c r="R851" s="119"/>
    </row>
    <row r="852" spans="2:18">
      <c r="B852" s="118"/>
      <c r="C852" s="118"/>
      <c r="D852" s="118"/>
      <c r="E852" s="118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  <c r="P852" s="119"/>
      <c r="Q852" s="119"/>
      <c r="R852" s="119"/>
    </row>
    <row r="853" spans="2:18">
      <c r="B853" s="118"/>
      <c r="C853" s="118"/>
      <c r="D853" s="118"/>
      <c r="E853" s="118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  <c r="P853" s="119"/>
      <c r="Q853" s="119"/>
      <c r="R853" s="119"/>
    </row>
    <row r="854" spans="2:18">
      <c r="B854" s="118"/>
      <c r="C854" s="118"/>
      <c r="D854" s="118"/>
      <c r="E854" s="118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  <c r="P854" s="119"/>
      <c r="Q854" s="119"/>
      <c r="R854" s="119"/>
    </row>
    <row r="855" spans="2:18">
      <c r="B855" s="118"/>
      <c r="C855" s="118"/>
      <c r="D855" s="118"/>
      <c r="E855" s="118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  <c r="P855" s="119"/>
      <c r="Q855" s="119"/>
      <c r="R855" s="119"/>
    </row>
    <row r="856" spans="2:18">
      <c r="B856" s="118"/>
      <c r="C856" s="118"/>
      <c r="D856" s="118"/>
      <c r="E856" s="118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  <c r="P856" s="119"/>
      <c r="Q856" s="119"/>
      <c r="R856" s="119"/>
    </row>
    <row r="857" spans="2:18">
      <c r="B857" s="118"/>
      <c r="C857" s="118"/>
      <c r="D857" s="118"/>
      <c r="E857" s="118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  <c r="P857" s="119"/>
      <c r="Q857" s="119"/>
      <c r="R857" s="119"/>
    </row>
    <row r="858" spans="2:18">
      <c r="B858" s="118"/>
      <c r="C858" s="118"/>
      <c r="D858" s="118"/>
      <c r="E858" s="118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  <c r="P858" s="119"/>
      <c r="Q858" s="119"/>
      <c r="R858" s="119"/>
    </row>
    <row r="859" spans="2:18">
      <c r="B859" s="118"/>
      <c r="C859" s="118"/>
      <c r="D859" s="118"/>
      <c r="E859" s="118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  <c r="P859" s="119"/>
      <c r="Q859" s="119"/>
      <c r="R859" s="119"/>
    </row>
    <row r="860" spans="2:18">
      <c r="B860" s="118"/>
      <c r="C860" s="118"/>
      <c r="D860" s="118"/>
      <c r="E860" s="118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  <c r="P860" s="119"/>
      <c r="Q860" s="119"/>
      <c r="R860" s="119"/>
    </row>
    <row r="861" spans="2:18">
      <c r="B861" s="118"/>
      <c r="C861" s="118"/>
      <c r="D861" s="118"/>
      <c r="E861" s="118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  <c r="P861" s="119"/>
      <c r="Q861" s="119"/>
      <c r="R861" s="119"/>
    </row>
    <row r="862" spans="2:18">
      <c r="B862" s="118"/>
      <c r="C862" s="118"/>
      <c r="D862" s="118"/>
      <c r="E862" s="118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  <c r="P862" s="119"/>
      <c r="Q862" s="119"/>
      <c r="R862" s="119"/>
    </row>
    <row r="863" spans="2:18">
      <c r="B863" s="118"/>
      <c r="C863" s="118"/>
      <c r="D863" s="118"/>
      <c r="E863" s="118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  <c r="P863" s="119"/>
      <c r="Q863" s="119"/>
      <c r="R863" s="119"/>
    </row>
    <row r="864" spans="2:18">
      <c r="B864" s="118"/>
      <c r="C864" s="118"/>
      <c r="D864" s="118"/>
      <c r="E864" s="118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  <c r="P864" s="119"/>
      <c r="Q864" s="119"/>
      <c r="R864" s="119"/>
    </row>
    <row r="865" spans="2:18">
      <c r="B865" s="118"/>
      <c r="C865" s="118"/>
      <c r="D865" s="118"/>
      <c r="E865" s="118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  <c r="P865" s="119"/>
      <c r="Q865" s="119"/>
      <c r="R865" s="119"/>
    </row>
    <row r="866" spans="2:18">
      <c r="B866" s="118"/>
      <c r="C866" s="118"/>
      <c r="D866" s="118"/>
      <c r="E866" s="118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  <c r="P866" s="119"/>
      <c r="Q866" s="119"/>
      <c r="R866" s="119"/>
    </row>
    <row r="867" spans="2:18">
      <c r="B867" s="118"/>
      <c r="C867" s="118"/>
      <c r="D867" s="118"/>
      <c r="E867" s="118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  <c r="P867" s="119"/>
      <c r="Q867" s="119"/>
      <c r="R867" s="119"/>
    </row>
    <row r="868" spans="2:18">
      <c r="B868" s="118"/>
      <c r="C868" s="118"/>
      <c r="D868" s="118"/>
      <c r="E868" s="118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  <c r="P868" s="119"/>
      <c r="Q868" s="119"/>
      <c r="R868" s="119"/>
    </row>
    <row r="869" spans="2:18">
      <c r="B869" s="118"/>
      <c r="C869" s="118"/>
      <c r="D869" s="118"/>
      <c r="E869" s="118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  <c r="P869" s="119"/>
      <c r="Q869" s="119"/>
      <c r="R869" s="119"/>
    </row>
    <row r="870" spans="2:18">
      <c r="B870" s="118"/>
      <c r="C870" s="118"/>
      <c r="D870" s="118"/>
      <c r="E870" s="118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  <c r="P870" s="119"/>
      <c r="Q870" s="119"/>
      <c r="R870" s="119"/>
    </row>
    <row r="871" spans="2:18">
      <c r="B871" s="118"/>
      <c r="C871" s="118"/>
      <c r="D871" s="118"/>
      <c r="E871" s="118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  <c r="P871" s="119"/>
      <c r="Q871" s="119"/>
      <c r="R871" s="119"/>
    </row>
    <row r="872" spans="2:18">
      <c r="B872" s="118"/>
      <c r="C872" s="118"/>
      <c r="D872" s="118"/>
      <c r="E872" s="118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  <c r="P872" s="119"/>
      <c r="Q872" s="119"/>
      <c r="R872" s="119"/>
    </row>
    <row r="873" spans="2:18">
      <c r="B873" s="118"/>
      <c r="C873" s="118"/>
      <c r="D873" s="118"/>
      <c r="E873" s="118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  <c r="P873" s="119"/>
      <c r="Q873" s="119"/>
      <c r="R873" s="119"/>
    </row>
    <row r="874" spans="2:18">
      <c r="B874" s="118"/>
      <c r="C874" s="118"/>
      <c r="D874" s="118"/>
      <c r="E874" s="118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  <c r="P874" s="119"/>
      <c r="Q874" s="119"/>
      <c r="R874" s="119"/>
    </row>
    <row r="875" spans="2:18">
      <c r="B875" s="118"/>
      <c r="C875" s="118"/>
      <c r="D875" s="118"/>
      <c r="E875" s="118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  <c r="P875" s="119"/>
      <c r="Q875" s="119"/>
      <c r="R875" s="119"/>
    </row>
    <row r="876" spans="2:18">
      <c r="B876" s="118"/>
      <c r="C876" s="118"/>
      <c r="D876" s="118"/>
      <c r="E876" s="118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  <c r="P876" s="119"/>
      <c r="Q876" s="119"/>
      <c r="R876" s="119"/>
    </row>
    <row r="877" spans="2:18">
      <c r="B877" s="118"/>
      <c r="C877" s="118"/>
      <c r="D877" s="118"/>
      <c r="E877" s="118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  <c r="P877" s="119"/>
      <c r="Q877" s="119"/>
      <c r="R877" s="119"/>
    </row>
    <row r="878" spans="2:18">
      <c r="B878" s="118"/>
      <c r="C878" s="118"/>
      <c r="D878" s="118"/>
      <c r="E878" s="118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  <c r="P878" s="119"/>
      <c r="Q878" s="119"/>
      <c r="R878" s="119"/>
    </row>
    <row r="879" spans="2:18">
      <c r="B879" s="118"/>
      <c r="C879" s="118"/>
      <c r="D879" s="118"/>
      <c r="E879" s="118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  <c r="P879" s="119"/>
      <c r="Q879" s="119"/>
      <c r="R879" s="119"/>
    </row>
    <row r="880" spans="2:18">
      <c r="B880" s="118"/>
      <c r="C880" s="118"/>
      <c r="D880" s="118"/>
      <c r="E880" s="118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  <c r="P880" s="119"/>
      <c r="Q880" s="119"/>
      <c r="R880" s="119"/>
    </row>
    <row r="881" spans="2:18">
      <c r="B881" s="118"/>
      <c r="C881" s="118"/>
      <c r="D881" s="118"/>
      <c r="E881" s="118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  <c r="P881" s="119"/>
      <c r="Q881" s="119"/>
      <c r="R881" s="119"/>
    </row>
    <row r="882" spans="2:18">
      <c r="B882" s="118"/>
      <c r="C882" s="118"/>
      <c r="D882" s="118"/>
      <c r="E882" s="118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  <c r="P882" s="119"/>
      <c r="Q882" s="119"/>
      <c r="R882" s="119"/>
    </row>
    <row r="883" spans="2:18">
      <c r="B883" s="118"/>
      <c r="C883" s="118"/>
      <c r="D883" s="118"/>
      <c r="E883" s="118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  <c r="P883" s="119"/>
      <c r="Q883" s="119"/>
      <c r="R883" s="119"/>
    </row>
    <row r="884" spans="2:18">
      <c r="B884" s="118"/>
      <c r="C884" s="118"/>
      <c r="D884" s="118"/>
      <c r="E884" s="118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  <c r="P884" s="119"/>
      <c r="Q884" s="119"/>
      <c r="R884" s="119"/>
    </row>
    <row r="885" spans="2:18">
      <c r="B885" s="118"/>
      <c r="C885" s="118"/>
      <c r="D885" s="118"/>
      <c r="E885" s="118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  <c r="P885" s="119"/>
      <c r="Q885" s="119"/>
      <c r="R885" s="119"/>
    </row>
    <row r="886" spans="2:18">
      <c r="B886" s="118"/>
      <c r="C886" s="118"/>
      <c r="D886" s="118"/>
      <c r="E886" s="118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  <c r="P886" s="119"/>
      <c r="Q886" s="119"/>
      <c r="R886" s="119"/>
    </row>
    <row r="887" spans="2:18">
      <c r="B887" s="118"/>
      <c r="C887" s="118"/>
      <c r="D887" s="118"/>
      <c r="E887" s="118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  <c r="P887" s="119"/>
      <c r="Q887" s="119"/>
      <c r="R887" s="119"/>
    </row>
    <row r="888" spans="2:18">
      <c r="B888" s="118"/>
      <c r="C888" s="118"/>
      <c r="D888" s="118"/>
      <c r="E888" s="118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  <c r="P888" s="119"/>
      <c r="Q888" s="119"/>
      <c r="R888" s="119"/>
    </row>
    <row r="889" spans="2:18">
      <c r="B889" s="118"/>
      <c r="C889" s="118"/>
      <c r="D889" s="118"/>
      <c r="E889" s="118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  <c r="P889" s="119"/>
      <c r="Q889" s="119"/>
      <c r="R889" s="119"/>
    </row>
    <row r="890" spans="2:18">
      <c r="B890" s="118"/>
      <c r="C890" s="118"/>
      <c r="D890" s="118"/>
      <c r="E890" s="118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  <c r="P890" s="119"/>
      <c r="Q890" s="119"/>
      <c r="R890" s="119"/>
    </row>
    <row r="891" spans="2:18">
      <c r="B891" s="118"/>
      <c r="C891" s="118"/>
      <c r="D891" s="118"/>
      <c r="E891" s="118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  <c r="P891" s="119"/>
      <c r="Q891" s="119"/>
      <c r="R891" s="119"/>
    </row>
    <row r="892" spans="2:18">
      <c r="B892" s="118"/>
      <c r="C892" s="118"/>
      <c r="D892" s="118"/>
      <c r="E892" s="118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  <c r="P892" s="119"/>
      <c r="Q892" s="119"/>
      <c r="R892" s="119"/>
    </row>
    <row r="893" spans="2:18">
      <c r="B893" s="118"/>
      <c r="C893" s="118"/>
      <c r="D893" s="118"/>
      <c r="E893" s="118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  <c r="P893" s="119"/>
      <c r="Q893" s="119"/>
      <c r="R893" s="119"/>
    </row>
    <row r="894" spans="2:18">
      <c r="B894" s="118"/>
      <c r="C894" s="118"/>
      <c r="D894" s="118"/>
      <c r="E894" s="118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  <c r="P894" s="119"/>
      <c r="Q894" s="119"/>
      <c r="R894" s="119"/>
    </row>
    <row r="895" spans="2:18">
      <c r="B895" s="118"/>
      <c r="C895" s="118"/>
      <c r="D895" s="118"/>
      <c r="E895" s="118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  <c r="P895" s="119"/>
      <c r="Q895" s="119"/>
      <c r="R895" s="119"/>
    </row>
    <row r="896" spans="2:18">
      <c r="B896" s="118"/>
      <c r="C896" s="118"/>
      <c r="D896" s="118"/>
      <c r="E896" s="118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  <c r="P896" s="119"/>
      <c r="Q896" s="119"/>
      <c r="R896" s="119"/>
    </row>
    <row r="897" spans="2:18">
      <c r="B897" s="118"/>
      <c r="C897" s="118"/>
      <c r="D897" s="118"/>
      <c r="E897" s="118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  <c r="P897" s="119"/>
      <c r="Q897" s="119"/>
      <c r="R897" s="119"/>
    </row>
    <row r="898" spans="2:18">
      <c r="B898" s="118"/>
      <c r="C898" s="118"/>
      <c r="D898" s="118"/>
      <c r="E898" s="118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  <c r="P898" s="119"/>
      <c r="Q898" s="119"/>
      <c r="R898" s="119"/>
    </row>
    <row r="899" spans="2:18">
      <c r="B899" s="118"/>
      <c r="C899" s="118"/>
      <c r="D899" s="118"/>
      <c r="E899" s="118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  <c r="P899" s="119"/>
      <c r="Q899" s="119"/>
      <c r="R899" s="119"/>
    </row>
    <row r="900" spans="2:18">
      <c r="B900" s="118"/>
      <c r="C900" s="118"/>
      <c r="D900" s="118"/>
      <c r="E900" s="118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  <c r="P900" s="119"/>
      <c r="Q900" s="119"/>
      <c r="R900" s="119"/>
    </row>
    <row r="901" spans="2:18">
      <c r="B901" s="118"/>
      <c r="C901" s="118"/>
      <c r="D901" s="118"/>
      <c r="E901" s="118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  <c r="P901" s="119"/>
      <c r="Q901" s="119"/>
      <c r="R901" s="119"/>
    </row>
    <row r="902" spans="2:18">
      <c r="B902" s="118"/>
      <c r="C902" s="118"/>
      <c r="D902" s="118"/>
      <c r="E902" s="118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  <c r="P902" s="119"/>
      <c r="Q902" s="119"/>
      <c r="R902" s="119"/>
    </row>
    <row r="903" spans="2:18">
      <c r="B903" s="118"/>
      <c r="C903" s="118"/>
      <c r="D903" s="118"/>
      <c r="E903" s="118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  <c r="P903" s="119"/>
      <c r="Q903" s="119"/>
      <c r="R903" s="119"/>
    </row>
    <row r="904" spans="2:18">
      <c r="B904" s="118"/>
      <c r="C904" s="118"/>
      <c r="D904" s="118"/>
      <c r="E904" s="118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  <c r="P904" s="119"/>
      <c r="Q904" s="119"/>
      <c r="R904" s="119"/>
    </row>
    <row r="905" spans="2:18">
      <c r="B905" s="118"/>
      <c r="C905" s="118"/>
      <c r="D905" s="118"/>
      <c r="E905" s="118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  <c r="P905" s="119"/>
      <c r="Q905" s="119"/>
      <c r="R905" s="119"/>
    </row>
    <row r="906" spans="2:18">
      <c r="B906" s="118"/>
      <c r="C906" s="118"/>
      <c r="D906" s="118"/>
      <c r="E906" s="118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  <c r="P906" s="119"/>
      <c r="Q906" s="119"/>
      <c r="R906" s="119"/>
    </row>
    <row r="907" spans="2:18">
      <c r="B907" s="118"/>
      <c r="C907" s="118"/>
      <c r="D907" s="118"/>
      <c r="E907" s="118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  <c r="P907" s="119"/>
      <c r="Q907" s="119"/>
      <c r="R907" s="119"/>
    </row>
    <row r="908" spans="2:18">
      <c r="B908" s="118"/>
      <c r="C908" s="118"/>
      <c r="D908" s="118"/>
      <c r="E908" s="118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  <c r="P908" s="119"/>
      <c r="Q908" s="119"/>
      <c r="R908" s="119"/>
    </row>
    <row r="909" spans="2:18">
      <c r="B909" s="118"/>
      <c r="C909" s="118"/>
      <c r="D909" s="118"/>
      <c r="E909" s="118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  <c r="P909" s="119"/>
      <c r="Q909" s="119"/>
      <c r="R909" s="119"/>
    </row>
    <row r="910" spans="2:18">
      <c r="B910" s="118"/>
      <c r="C910" s="118"/>
      <c r="D910" s="118"/>
      <c r="E910" s="118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  <c r="P910" s="119"/>
      <c r="Q910" s="119"/>
      <c r="R910" s="119"/>
    </row>
    <row r="911" spans="2:18">
      <c r="B911" s="118"/>
      <c r="C911" s="118"/>
      <c r="D911" s="118"/>
      <c r="E911" s="118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  <c r="P911" s="119"/>
      <c r="Q911" s="119"/>
      <c r="R911" s="119"/>
    </row>
    <row r="912" spans="2:18">
      <c r="B912" s="118"/>
      <c r="C912" s="118"/>
      <c r="D912" s="118"/>
      <c r="E912" s="118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  <c r="P912" s="119"/>
      <c r="Q912" s="119"/>
      <c r="R912" s="119"/>
    </row>
    <row r="913" spans="2:18">
      <c r="B913" s="118"/>
      <c r="C913" s="118"/>
      <c r="D913" s="118"/>
      <c r="E913" s="118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  <c r="P913" s="119"/>
      <c r="Q913" s="119"/>
      <c r="R913" s="119"/>
    </row>
    <row r="914" spans="2:18">
      <c r="B914" s="118"/>
      <c r="C914" s="118"/>
      <c r="D914" s="118"/>
      <c r="E914" s="118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  <c r="P914" s="119"/>
      <c r="Q914" s="119"/>
      <c r="R914" s="119"/>
    </row>
    <row r="915" spans="2:18">
      <c r="B915" s="118"/>
      <c r="C915" s="118"/>
      <c r="D915" s="118"/>
      <c r="E915" s="118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  <c r="P915" s="119"/>
      <c r="Q915" s="119"/>
      <c r="R915" s="119"/>
    </row>
    <row r="916" spans="2:18">
      <c r="B916" s="118"/>
      <c r="C916" s="118"/>
      <c r="D916" s="118"/>
      <c r="E916" s="118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  <c r="P916" s="119"/>
      <c r="Q916" s="119"/>
      <c r="R916" s="119"/>
    </row>
    <row r="917" spans="2:18">
      <c r="B917" s="118"/>
      <c r="C917" s="118"/>
      <c r="D917" s="118"/>
      <c r="E917" s="118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  <c r="P917" s="119"/>
      <c r="Q917" s="119"/>
      <c r="R917" s="119"/>
    </row>
    <row r="918" spans="2:18">
      <c r="B918" s="118"/>
      <c r="C918" s="118"/>
      <c r="D918" s="118"/>
      <c r="E918" s="118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  <c r="P918" s="119"/>
      <c r="Q918" s="119"/>
      <c r="R918" s="119"/>
    </row>
    <row r="919" spans="2:18">
      <c r="B919" s="118"/>
      <c r="C919" s="118"/>
      <c r="D919" s="118"/>
      <c r="E919" s="118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  <c r="P919" s="119"/>
      <c r="Q919" s="119"/>
      <c r="R919" s="119"/>
    </row>
    <row r="920" spans="2:18">
      <c r="B920" s="118"/>
      <c r="C920" s="118"/>
      <c r="D920" s="118"/>
      <c r="E920" s="118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  <c r="P920" s="119"/>
      <c r="Q920" s="119"/>
      <c r="R920" s="119"/>
    </row>
    <row r="921" spans="2:18">
      <c r="B921" s="118"/>
      <c r="C921" s="118"/>
      <c r="D921" s="118"/>
      <c r="E921" s="118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  <c r="P921" s="119"/>
      <c r="Q921" s="119"/>
      <c r="R921" s="119"/>
    </row>
    <row r="922" spans="2:18">
      <c r="B922" s="118"/>
      <c r="C922" s="118"/>
      <c r="D922" s="118"/>
      <c r="E922" s="118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  <c r="P922" s="119"/>
      <c r="Q922" s="119"/>
      <c r="R922" s="119"/>
    </row>
    <row r="923" spans="2:18">
      <c r="B923" s="118"/>
      <c r="C923" s="118"/>
      <c r="D923" s="118"/>
      <c r="E923" s="118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  <c r="P923" s="119"/>
      <c r="Q923" s="119"/>
      <c r="R923" s="119"/>
    </row>
    <row r="924" spans="2:18">
      <c r="B924" s="118"/>
      <c r="C924" s="118"/>
      <c r="D924" s="118"/>
      <c r="E924" s="118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  <c r="P924" s="119"/>
      <c r="Q924" s="119"/>
      <c r="R924" s="119"/>
    </row>
    <row r="925" spans="2:18">
      <c r="B925" s="118"/>
      <c r="C925" s="118"/>
      <c r="D925" s="118"/>
      <c r="E925" s="118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  <c r="P925" s="119"/>
      <c r="Q925" s="119"/>
      <c r="R925" s="119"/>
    </row>
    <row r="926" spans="2:18">
      <c r="B926" s="118"/>
      <c r="C926" s="118"/>
      <c r="D926" s="118"/>
      <c r="E926" s="118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  <c r="P926" s="119"/>
      <c r="Q926" s="119"/>
      <c r="R926" s="119"/>
    </row>
    <row r="927" spans="2:18">
      <c r="B927" s="118"/>
      <c r="C927" s="118"/>
      <c r="D927" s="118"/>
      <c r="E927" s="118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  <c r="P927" s="119"/>
      <c r="Q927" s="119"/>
      <c r="R927" s="119"/>
    </row>
    <row r="928" spans="2:18">
      <c r="B928" s="118"/>
      <c r="C928" s="118"/>
      <c r="D928" s="118"/>
      <c r="E928" s="118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  <c r="P928" s="119"/>
      <c r="Q928" s="119"/>
      <c r="R928" s="119"/>
    </row>
    <row r="929" spans="2:18">
      <c r="B929" s="118"/>
      <c r="C929" s="118"/>
      <c r="D929" s="118"/>
      <c r="E929" s="118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  <c r="P929" s="119"/>
      <c r="Q929" s="119"/>
      <c r="R929" s="119"/>
    </row>
    <row r="930" spans="2:18">
      <c r="B930" s="118"/>
      <c r="C930" s="118"/>
      <c r="D930" s="118"/>
      <c r="E930" s="118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  <c r="P930" s="119"/>
      <c r="Q930" s="119"/>
      <c r="R930" s="119"/>
    </row>
    <row r="931" spans="2:18">
      <c r="B931" s="118"/>
      <c r="C931" s="118"/>
      <c r="D931" s="118"/>
      <c r="E931" s="118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  <c r="P931" s="119"/>
      <c r="Q931" s="119"/>
      <c r="R931" s="119"/>
    </row>
    <row r="932" spans="2:18">
      <c r="B932" s="118"/>
      <c r="C932" s="118"/>
      <c r="D932" s="118"/>
      <c r="E932" s="118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  <c r="P932" s="119"/>
      <c r="Q932" s="119"/>
      <c r="R932" s="119"/>
    </row>
    <row r="933" spans="2:18">
      <c r="B933" s="118"/>
      <c r="C933" s="118"/>
      <c r="D933" s="118"/>
      <c r="E933" s="118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  <c r="P933" s="119"/>
      <c r="Q933" s="119"/>
      <c r="R933" s="119"/>
    </row>
    <row r="934" spans="2:18">
      <c r="B934" s="118"/>
      <c r="C934" s="118"/>
      <c r="D934" s="118"/>
      <c r="E934" s="118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  <c r="P934" s="119"/>
      <c r="Q934" s="119"/>
      <c r="R934" s="119"/>
    </row>
    <row r="935" spans="2:18">
      <c r="B935" s="118"/>
      <c r="C935" s="118"/>
      <c r="D935" s="118"/>
      <c r="E935" s="118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  <c r="P935" s="119"/>
      <c r="Q935" s="119"/>
      <c r="R935" s="119"/>
    </row>
    <row r="936" spans="2:18">
      <c r="B936" s="118"/>
      <c r="C936" s="118"/>
      <c r="D936" s="118"/>
      <c r="E936" s="118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  <c r="P936" s="119"/>
      <c r="Q936" s="119"/>
      <c r="R936" s="119"/>
    </row>
    <row r="937" spans="2:18">
      <c r="B937" s="118"/>
      <c r="C937" s="118"/>
      <c r="D937" s="118"/>
      <c r="E937" s="118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  <c r="P937" s="119"/>
      <c r="Q937" s="119"/>
      <c r="R937" s="119"/>
    </row>
    <row r="938" spans="2:18">
      <c r="B938" s="118"/>
      <c r="C938" s="118"/>
      <c r="D938" s="118"/>
      <c r="E938" s="118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  <c r="P938" s="119"/>
      <c r="Q938" s="119"/>
      <c r="R938" s="119"/>
    </row>
    <row r="939" spans="2:18">
      <c r="B939" s="118"/>
      <c r="C939" s="118"/>
      <c r="D939" s="118"/>
      <c r="E939" s="118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  <c r="P939" s="119"/>
      <c r="Q939" s="119"/>
      <c r="R939" s="119"/>
    </row>
    <row r="940" spans="2:18">
      <c r="B940" s="118"/>
      <c r="C940" s="118"/>
      <c r="D940" s="118"/>
      <c r="E940" s="118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  <c r="P940" s="119"/>
      <c r="Q940" s="119"/>
      <c r="R940" s="119"/>
    </row>
    <row r="941" spans="2:18">
      <c r="B941" s="118"/>
      <c r="C941" s="118"/>
      <c r="D941" s="118"/>
      <c r="E941" s="118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  <c r="P941" s="119"/>
      <c r="Q941" s="119"/>
      <c r="R941" s="119"/>
    </row>
    <row r="942" spans="2:18">
      <c r="B942" s="118"/>
      <c r="C942" s="118"/>
      <c r="D942" s="118"/>
      <c r="E942" s="118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  <c r="P942" s="119"/>
      <c r="Q942" s="119"/>
      <c r="R942" s="119"/>
    </row>
    <row r="943" spans="2:18">
      <c r="B943" s="118"/>
      <c r="C943" s="118"/>
      <c r="D943" s="118"/>
      <c r="E943" s="118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  <c r="P943" s="119"/>
      <c r="Q943" s="119"/>
      <c r="R943" s="119"/>
    </row>
    <row r="944" spans="2:18">
      <c r="B944" s="118"/>
      <c r="C944" s="118"/>
      <c r="D944" s="118"/>
      <c r="E944" s="118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  <c r="P944" s="119"/>
      <c r="Q944" s="119"/>
      <c r="R944" s="119"/>
    </row>
    <row r="945" spans="2:18">
      <c r="B945" s="118"/>
      <c r="C945" s="118"/>
      <c r="D945" s="118"/>
      <c r="E945" s="118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  <c r="P945" s="119"/>
      <c r="Q945" s="119"/>
      <c r="R945" s="119"/>
    </row>
    <row r="946" spans="2:18">
      <c r="B946" s="118"/>
      <c r="C946" s="118"/>
      <c r="D946" s="118"/>
      <c r="E946" s="118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  <c r="P946" s="119"/>
      <c r="Q946" s="119"/>
      <c r="R946" s="119"/>
    </row>
    <row r="947" spans="2:18">
      <c r="B947" s="118"/>
      <c r="C947" s="118"/>
      <c r="D947" s="118"/>
      <c r="E947" s="118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  <c r="P947" s="119"/>
      <c r="Q947" s="119"/>
      <c r="R947" s="119"/>
    </row>
    <row r="948" spans="2:18">
      <c r="B948" s="118"/>
      <c r="C948" s="118"/>
      <c r="D948" s="118"/>
      <c r="E948" s="118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  <c r="P948" s="119"/>
      <c r="Q948" s="119"/>
      <c r="R948" s="119"/>
    </row>
    <row r="949" spans="2:18">
      <c r="B949" s="118"/>
      <c r="C949" s="118"/>
      <c r="D949" s="118"/>
      <c r="E949" s="118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  <c r="P949" s="119"/>
      <c r="Q949" s="119"/>
      <c r="R949" s="119"/>
    </row>
    <row r="950" spans="2:18">
      <c r="B950" s="118"/>
      <c r="C950" s="118"/>
      <c r="D950" s="118"/>
      <c r="E950" s="118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  <c r="P950" s="119"/>
      <c r="Q950" s="119"/>
      <c r="R950" s="119"/>
    </row>
    <row r="951" spans="2:18">
      <c r="B951" s="118"/>
      <c r="C951" s="118"/>
      <c r="D951" s="118"/>
      <c r="E951" s="118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  <c r="P951" s="119"/>
      <c r="Q951" s="119"/>
      <c r="R951" s="119"/>
    </row>
    <row r="952" spans="2:18">
      <c r="B952" s="118"/>
      <c r="C952" s="118"/>
      <c r="D952" s="118"/>
      <c r="E952" s="118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  <c r="P952" s="119"/>
      <c r="Q952" s="119"/>
      <c r="R952" s="119"/>
    </row>
    <row r="953" spans="2:18">
      <c r="B953" s="118"/>
      <c r="C953" s="118"/>
      <c r="D953" s="118"/>
      <c r="E953" s="118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  <c r="P953" s="119"/>
      <c r="Q953" s="119"/>
      <c r="R953" s="119"/>
    </row>
    <row r="954" spans="2:18">
      <c r="B954" s="118"/>
      <c r="C954" s="118"/>
      <c r="D954" s="118"/>
      <c r="E954" s="118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  <c r="P954" s="119"/>
      <c r="Q954" s="119"/>
      <c r="R954" s="119"/>
    </row>
    <row r="955" spans="2:18">
      <c r="B955" s="118"/>
      <c r="C955" s="118"/>
      <c r="D955" s="118"/>
      <c r="E955" s="118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  <c r="P955" s="119"/>
      <c r="Q955" s="119"/>
      <c r="R955" s="119"/>
    </row>
    <row r="956" spans="2:18">
      <c r="B956" s="118"/>
      <c r="C956" s="118"/>
      <c r="D956" s="118"/>
      <c r="E956" s="118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  <c r="P956" s="119"/>
      <c r="Q956" s="119"/>
      <c r="R956" s="119"/>
    </row>
    <row r="957" spans="2:18">
      <c r="B957" s="118"/>
      <c r="C957" s="118"/>
      <c r="D957" s="118"/>
      <c r="E957" s="118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  <c r="P957" s="119"/>
      <c r="Q957" s="119"/>
      <c r="R957" s="119"/>
    </row>
    <row r="958" spans="2:18">
      <c r="B958" s="118"/>
      <c r="C958" s="118"/>
      <c r="D958" s="118"/>
      <c r="E958" s="118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  <c r="P958" s="119"/>
      <c r="Q958" s="119"/>
      <c r="R958" s="119"/>
    </row>
    <row r="959" spans="2:18">
      <c r="B959" s="118"/>
      <c r="C959" s="118"/>
      <c r="D959" s="118"/>
      <c r="E959" s="118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  <c r="P959" s="119"/>
      <c r="Q959" s="119"/>
      <c r="R959" s="119"/>
    </row>
    <row r="960" spans="2:18">
      <c r="B960" s="118"/>
      <c r="C960" s="118"/>
      <c r="D960" s="118"/>
      <c r="E960" s="118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  <c r="P960" s="119"/>
      <c r="Q960" s="119"/>
      <c r="R960" s="119"/>
    </row>
    <row r="961" spans="2:18">
      <c r="B961" s="118"/>
      <c r="C961" s="118"/>
      <c r="D961" s="118"/>
      <c r="E961" s="118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  <c r="P961" s="119"/>
      <c r="Q961" s="119"/>
      <c r="R961" s="119"/>
    </row>
    <row r="962" spans="2:18">
      <c r="B962" s="118"/>
      <c r="C962" s="118"/>
      <c r="D962" s="118"/>
      <c r="E962" s="118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  <c r="P962" s="119"/>
      <c r="Q962" s="119"/>
      <c r="R962" s="119"/>
    </row>
    <row r="963" spans="2:18">
      <c r="B963" s="118"/>
      <c r="C963" s="118"/>
      <c r="D963" s="118"/>
      <c r="E963" s="118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  <c r="P963" s="119"/>
      <c r="Q963" s="119"/>
      <c r="R963" s="119"/>
    </row>
    <row r="964" spans="2:18">
      <c r="B964" s="118"/>
      <c r="C964" s="118"/>
      <c r="D964" s="118"/>
      <c r="E964" s="118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  <c r="P964" s="119"/>
      <c r="Q964" s="119"/>
      <c r="R964" s="119"/>
    </row>
    <row r="965" spans="2:18">
      <c r="B965" s="118"/>
      <c r="C965" s="118"/>
      <c r="D965" s="118"/>
      <c r="E965" s="118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  <c r="P965" s="119"/>
      <c r="Q965" s="119"/>
      <c r="R965" s="119"/>
    </row>
    <row r="966" spans="2:18">
      <c r="B966" s="118"/>
      <c r="C966" s="118"/>
      <c r="D966" s="118"/>
      <c r="E966" s="118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  <c r="P966" s="119"/>
      <c r="Q966" s="119"/>
      <c r="R966" s="119"/>
    </row>
    <row r="967" spans="2:18">
      <c r="B967" s="118"/>
      <c r="C967" s="118"/>
      <c r="D967" s="118"/>
      <c r="E967" s="118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  <c r="P967" s="119"/>
      <c r="Q967" s="119"/>
      <c r="R967" s="119"/>
    </row>
    <row r="968" spans="2:18">
      <c r="B968" s="118"/>
      <c r="C968" s="118"/>
      <c r="D968" s="118"/>
      <c r="E968" s="118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  <c r="P968" s="119"/>
      <c r="Q968" s="119"/>
      <c r="R968" s="119"/>
    </row>
    <row r="969" spans="2:18">
      <c r="B969" s="118"/>
      <c r="C969" s="118"/>
      <c r="D969" s="118"/>
      <c r="E969" s="118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  <c r="P969" s="119"/>
      <c r="Q969" s="119"/>
      <c r="R969" s="119"/>
    </row>
    <row r="970" spans="2:18">
      <c r="B970" s="118"/>
      <c r="C970" s="118"/>
      <c r="D970" s="118"/>
      <c r="E970" s="118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  <c r="P970" s="119"/>
      <c r="Q970" s="119"/>
      <c r="R970" s="119"/>
    </row>
    <row r="971" spans="2:18">
      <c r="B971" s="118"/>
      <c r="C971" s="118"/>
      <c r="D971" s="118"/>
      <c r="E971" s="118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  <c r="P971" s="119"/>
      <c r="Q971" s="119"/>
      <c r="R971" s="119"/>
    </row>
    <row r="972" spans="2:18">
      <c r="B972" s="118"/>
      <c r="C972" s="118"/>
      <c r="D972" s="118"/>
      <c r="E972" s="118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  <c r="P972" s="119"/>
      <c r="Q972" s="119"/>
      <c r="R972" s="119"/>
    </row>
    <row r="973" spans="2:18">
      <c r="B973" s="118"/>
      <c r="C973" s="118"/>
      <c r="D973" s="118"/>
      <c r="E973" s="118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  <c r="P973" s="119"/>
      <c r="Q973" s="119"/>
      <c r="R973" s="119"/>
    </row>
    <row r="974" spans="2:18">
      <c r="B974" s="118"/>
      <c r="C974" s="118"/>
      <c r="D974" s="118"/>
      <c r="E974" s="118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  <c r="P974" s="119"/>
      <c r="Q974" s="119"/>
      <c r="R974" s="119"/>
    </row>
    <row r="975" spans="2:18">
      <c r="B975" s="118"/>
      <c r="C975" s="118"/>
      <c r="D975" s="118"/>
      <c r="E975" s="118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  <c r="P975" s="119"/>
      <c r="Q975" s="119"/>
      <c r="R975" s="119"/>
    </row>
    <row r="976" spans="2:18">
      <c r="B976" s="118"/>
      <c r="C976" s="118"/>
      <c r="D976" s="118"/>
      <c r="E976" s="118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  <c r="P976" s="119"/>
      <c r="Q976" s="119"/>
      <c r="R976" s="119"/>
    </row>
    <row r="977" spans="2:18">
      <c r="B977" s="118"/>
      <c r="C977" s="118"/>
      <c r="D977" s="118"/>
      <c r="E977" s="118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  <c r="P977" s="119"/>
      <c r="Q977" s="119"/>
      <c r="R977" s="119"/>
    </row>
    <row r="978" spans="2:18">
      <c r="B978" s="118"/>
      <c r="C978" s="118"/>
      <c r="D978" s="118"/>
      <c r="E978" s="118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  <c r="P978" s="119"/>
      <c r="Q978" s="119"/>
      <c r="R978" s="119"/>
    </row>
    <row r="979" spans="2:18">
      <c r="B979" s="118"/>
      <c r="C979" s="118"/>
      <c r="D979" s="118"/>
      <c r="E979" s="118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  <c r="P979" s="119"/>
      <c r="Q979" s="119"/>
      <c r="R979" s="119"/>
    </row>
    <row r="980" spans="2:18">
      <c r="B980" s="118"/>
      <c r="C980" s="118"/>
      <c r="D980" s="118"/>
      <c r="E980" s="118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  <c r="P980" s="119"/>
      <c r="Q980" s="119"/>
      <c r="R980" s="119"/>
    </row>
    <row r="981" spans="2:18">
      <c r="B981" s="118"/>
      <c r="C981" s="118"/>
      <c r="D981" s="118"/>
      <c r="E981" s="118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  <c r="P981" s="119"/>
      <c r="Q981" s="119"/>
      <c r="R981" s="119"/>
    </row>
    <row r="982" spans="2:18">
      <c r="B982" s="118"/>
      <c r="C982" s="118"/>
      <c r="D982" s="118"/>
      <c r="E982" s="118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  <c r="P982" s="119"/>
      <c r="Q982" s="119"/>
      <c r="R982" s="119"/>
    </row>
    <row r="983" spans="2:18">
      <c r="B983" s="118"/>
      <c r="C983" s="118"/>
      <c r="D983" s="118"/>
      <c r="E983" s="118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  <c r="P983" s="119"/>
      <c r="Q983" s="119"/>
      <c r="R983" s="119"/>
    </row>
    <row r="984" spans="2:18">
      <c r="B984" s="118"/>
      <c r="C984" s="118"/>
      <c r="D984" s="118"/>
      <c r="E984" s="118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  <c r="P984" s="119"/>
      <c r="Q984" s="119"/>
      <c r="R984" s="119"/>
    </row>
    <row r="985" spans="2:18">
      <c r="B985" s="118"/>
      <c r="C985" s="118"/>
      <c r="D985" s="118"/>
      <c r="E985" s="118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  <c r="P985" s="119"/>
      <c r="Q985" s="119"/>
      <c r="R985" s="119"/>
    </row>
    <row r="986" spans="2:18">
      <c r="B986" s="118"/>
      <c r="C986" s="118"/>
      <c r="D986" s="118"/>
      <c r="E986" s="118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  <c r="P986" s="119"/>
      <c r="Q986" s="119"/>
      <c r="R986" s="119"/>
    </row>
    <row r="987" spans="2:18">
      <c r="B987" s="118"/>
      <c r="C987" s="118"/>
      <c r="D987" s="118"/>
      <c r="E987" s="118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  <c r="P987" s="119"/>
      <c r="Q987" s="119"/>
      <c r="R987" s="119"/>
    </row>
    <row r="988" spans="2:18">
      <c r="B988" s="118"/>
      <c r="C988" s="118"/>
      <c r="D988" s="118"/>
      <c r="E988" s="118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  <c r="P988" s="119"/>
      <c r="Q988" s="119"/>
      <c r="R988" s="119"/>
    </row>
    <row r="989" spans="2:18">
      <c r="B989" s="118"/>
      <c r="C989" s="118"/>
      <c r="D989" s="118"/>
      <c r="E989" s="118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  <c r="P989" s="119"/>
      <c r="Q989" s="119"/>
      <c r="R989" s="119"/>
    </row>
    <row r="990" spans="2:18">
      <c r="B990" s="118"/>
      <c r="C990" s="118"/>
      <c r="D990" s="118"/>
      <c r="E990" s="118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  <c r="P990" s="119"/>
      <c r="Q990" s="119"/>
      <c r="R990" s="119"/>
    </row>
    <row r="991" spans="2:18">
      <c r="B991" s="118"/>
      <c r="C991" s="118"/>
      <c r="D991" s="118"/>
      <c r="E991" s="118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  <c r="P991" s="119"/>
      <c r="Q991" s="119"/>
      <c r="R991" s="119"/>
    </row>
    <row r="992" spans="2:18">
      <c r="B992" s="118"/>
      <c r="C992" s="118"/>
      <c r="D992" s="118"/>
      <c r="E992" s="118"/>
      <c r="F992" s="119"/>
      <c r="G992" s="119"/>
      <c r="H992" s="119"/>
      <c r="I992" s="119"/>
      <c r="J992" s="119"/>
      <c r="K992" s="119"/>
      <c r="L992" s="119"/>
      <c r="M992" s="119"/>
      <c r="N992" s="119"/>
      <c r="O992" s="119"/>
      <c r="P992" s="119"/>
      <c r="Q992" s="119"/>
      <c r="R992" s="119"/>
    </row>
    <row r="993" spans="2:18">
      <c r="B993" s="118"/>
      <c r="C993" s="118"/>
      <c r="D993" s="118"/>
      <c r="E993" s="118"/>
      <c r="F993" s="119"/>
      <c r="G993" s="119"/>
      <c r="H993" s="119"/>
      <c r="I993" s="119"/>
      <c r="J993" s="119"/>
      <c r="K993" s="119"/>
      <c r="L993" s="119"/>
      <c r="M993" s="119"/>
      <c r="N993" s="119"/>
      <c r="O993" s="119"/>
      <c r="P993" s="119"/>
      <c r="Q993" s="119"/>
      <c r="R993" s="119"/>
    </row>
    <row r="994" spans="2:18">
      <c r="B994" s="118"/>
      <c r="C994" s="118"/>
      <c r="D994" s="118"/>
      <c r="E994" s="118"/>
      <c r="F994" s="119"/>
      <c r="G994" s="119"/>
      <c r="H994" s="119"/>
      <c r="I994" s="119"/>
      <c r="J994" s="119"/>
      <c r="K994" s="119"/>
      <c r="L994" s="119"/>
      <c r="M994" s="119"/>
      <c r="N994" s="119"/>
      <c r="O994" s="119"/>
      <c r="P994" s="119"/>
      <c r="Q994" s="119"/>
      <c r="R994" s="119"/>
    </row>
    <row r="995" spans="2:18">
      <c r="B995" s="118"/>
      <c r="C995" s="118"/>
      <c r="D995" s="118"/>
      <c r="E995" s="118"/>
      <c r="F995" s="119"/>
      <c r="G995" s="119"/>
      <c r="H995" s="119"/>
      <c r="I995" s="119"/>
      <c r="J995" s="119"/>
      <c r="K995" s="119"/>
      <c r="L995" s="119"/>
      <c r="M995" s="119"/>
      <c r="N995" s="119"/>
      <c r="O995" s="119"/>
      <c r="P995" s="119"/>
      <c r="Q995" s="119"/>
      <c r="R995" s="119"/>
    </row>
    <row r="996" spans="2:18">
      <c r="B996" s="118"/>
      <c r="C996" s="118"/>
      <c r="D996" s="118"/>
      <c r="E996" s="118"/>
      <c r="F996" s="119"/>
      <c r="G996" s="119"/>
      <c r="H996" s="119"/>
      <c r="I996" s="119"/>
      <c r="J996" s="119"/>
      <c r="K996" s="119"/>
      <c r="L996" s="119"/>
      <c r="M996" s="119"/>
      <c r="N996" s="119"/>
      <c r="O996" s="119"/>
      <c r="P996" s="119"/>
      <c r="Q996" s="119"/>
      <c r="R996" s="119"/>
    </row>
    <row r="997" spans="2:18">
      <c r="B997" s="118"/>
      <c r="C997" s="118"/>
      <c r="D997" s="118"/>
      <c r="E997" s="118"/>
      <c r="F997" s="119"/>
      <c r="G997" s="119"/>
      <c r="H997" s="119"/>
      <c r="I997" s="119"/>
      <c r="J997" s="119"/>
      <c r="K997" s="119"/>
      <c r="L997" s="119"/>
      <c r="M997" s="119"/>
      <c r="N997" s="119"/>
      <c r="O997" s="119"/>
      <c r="P997" s="119"/>
      <c r="Q997" s="119"/>
      <c r="R997" s="119"/>
    </row>
    <row r="998" spans="2:18">
      <c r="B998" s="118"/>
      <c r="C998" s="118"/>
      <c r="D998" s="118"/>
      <c r="E998" s="118"/>
      <c r="F998" s="119"/>
      <c r="G998" s="119"/>
      <c r="H998" s="119"/>
      <c r="I998" s="119"/>
      <c r="J998" s="119"/>
      <c r="K998" s="119"/>
      <c r="L998" s="119"/>
      <c r="M998" s="119"/>
      <c r="N998" s="119"/>
      <c r="O998" s="119"/>
      <c r="P998" s="119"/>
      <c r="Q998" s="119"/>
      <c r="R998" s="119"/>
    </row>
    <row r="999" spans="2:18">
      <c r="B999" s="118"/>
      <c r="C999" s="118"/>
      <c r="D999" s="118"/>
      <c r="E999" s="118"/>
      <c r="F999" s="119"/>
      <c r="G999" s="119"/>
      <c r="H999" s="119"/>
      <c r="I999" s="119"/>
      <c r="J999" s="119"/>
      <c r="K999" s="119"/>
      <c r="L999" s="119"/>
      <c r="M999" s="119"/>
      <c r="N999" s="119"/>
      <c r="O999" s="119"/>
      <c r="P999" s="119"/>
      <c r="Q999" s="119"/>
      <c r="R999" s="119"/>
    </row>
    <row r="1000" spans="2:18">
      <c r="B1000" s="118"/>
      <c r="C1000" s="118"/>
      <c r="D1000" s="118"/>
      <c r="E1000" s="118"/>
      <c r="F1000" s="119"/>
      <c r="G1000" s="119"/>
      <c r="H1000" s="119"/>
      <c r="I1000" s="119"/>
      <c r="J1000" s="119"/>
      <c r="K1000" s="119"/>
      <c r="L1000" s="119"/>
      <c r="M1000" s="119"/>
      <c r="N1000" s="119"/>
      <c r="O1000" s="119"/>
      <c r="P1000" s="119"/>
      <c r="Q1000" s="119"/>
      <c r="R1000" s="119"/>
    </row>
    <row r="1001" spans="2:18">
      <c r="B1001" s="118"/>
      <c r="C1001" s="118"/>
      <c r="D1001" s="118"/>
      <c r="E1001" s="118"/>
      <c r="F1001" s="119"/>
      <c r="G1001" s="119"/>
      <c r="H1001" s="119"/>
      <c r="I1001" s="119"/>
      <c r="J1001" s="119"/>
      <c r="K1001" s="119"/>
      <c r="L1001" s="119"/>
      <c r="M1001" s="119"/>
      <c r="N1001" s="119"/>
      <c r="O1001" s="119"/>
      <c r="P1001" s="119"/>
      <c r="Q1001" s="119"/>
      <c r="R1001" s="119"/>
    </row>
    <row r="1002" spans="2:18">
      <c r="B1002" s="118"/>
      <c r="C1002" s="118"/>
      <c r="D1002" s="118"/>
      <c r="E1002" s="118"/>
      <c r="F1002" s="119"/>
      <c r="G1002" s="119"/>
      <c r="H1002" s="119"/>
      <c r="I1002" s="119"/>
      <c r="J1002" s="119"/>
      <c r="K1002" s="119"/>
      <c r="L1002" s="119"/>
      <c r="M1002" s="119"/>
      <c r="N1002" s="119"/>
      <c r="O1002" s="119"/>
      <c r="P1002" s="119"/>
      <c r="Q1002" s="119"/>
      <c r="R1002" s="119"/>
    </row>
    <row r="1003" spans="2:18">
      <c r="B1003" s="118"/>
      <c r="C1003" s="118"/>
      <c r="D1003" s="118"/>
      <c r="E1003" s="118"/>
      <c r="F1003" s="119"/>
      <c r="G1003" s="119"/>
      <c r="H1003" s="119"/>
      <c r="I1003" s="119"/>
      <c r="J1003" s="119"/>
      <c r="K1003" s="119"/>
      <c r="L1003" s="119"/>
      <c r="M1003" s="119"/>
      <c r="N1003" s="119"/>
      <c r="O1003" s="119"/>
      <c r="P1003" s="119"/>
      <c r="Q1003" s="119"/>
      <c r="R1003" s="119"/>
    </row>
    <row r="1004" spans="2:18">
      <c r="B1004" s="118"/>
      <c r="C1004" s="118"/>
      <c r="D1004" s="118"/>
      <c r="E1004" s="118"/>
      <c r="F1004" s="119"/>
      <c r="G1004" s="119"/>
      <c r="H1004" s="119"/>
      <c r="I1004" s="119"/>
      <c r="J1004" s="119"/>
      <c r="K1004" s="119"/>
      <c r="L1004" s="119"/>
      <c r="M1004" s="119"/>
      <c r="N1004" s="119"/>
      <c r="O1004" s="119"/>
      <c r="P1004" s="119"/>
      <c r="Q1004" s="119"/>
      <c r="R1004" s="119"/>
    </row>
    <row r="1005" spans="2:18">
      <c r="B1005" s="118"/>
      <c r="C1005" s="118"/>
      <c r="D1005" s="118"/>
      <c r="E1005" s="118"/>
      <c r="F1005" s="119"/>
      <c r="G1005" s="119"/>
      <c r="H1005" s="119"/>
      <c r="I1005" s="119"/>
      <c r="J1005" s="119"/>
      <c r="K1005" s="119"/>
      <c r="L1005" s="119"/>
      <c r="M1005" s="119"/>
      <c r="N1005" s="119"/>
      <c r="O1005" s="119"/>
      <c r="P1005" s="119"/>
      <c r="Q1005" s="119"/>
      <c r="R1005" s="119"/>
    </row>
    <row r="1006" spans="2:18">
      <c r="B1006" s="118"/>
      <c r="C1006" s="118"/>
      <c r="D1006" s="118"/>
      <c r="E1006" s="118"/>
      <c r="F1006" s="119"/>
      <c r="G1006" s="119"/>
      <c r="H1006" s="119"/>
      <c r="I1006" s="119"/>
      <c r="J1006" s="119"/>
      <c r="K1006" s="119"/>
      <c r="L1006" s="119"/>
      <c r="M1006" s="119"/>
      <c r="N1006" s="119"/>
      <c r="O1006" s="119"/>
      <c r="P1006" s="119"/>
      <c r="Q1006" s="119"/>
      <c r="R1006" s="119"/>
    </row>
    <row r="1007" spans="2:18">
      <c r="B1007" s="118"/>
      <c r="C1007" s="118"/>
      <c r="D1007" s="118"/>
      <c r="E1007" s="118"/>
      <c r="F1007" s="119"/>
      <c r="G1007" s="119"/>
      <c r="H1007" s="119"/>
      <c r="I1007" s="119"/>
      <c r="J1007" s="119"/>
      <c r="K1007" s="119"/>
      <c r="L1007" s="119"/>
      <c r="M1007" s="119"/>
      <c r="N1007" s="119"/>
      <c r="O1007" s="119"/>
      <c r="P1007" s="119"/>
      <c r="Q1007" s="119"/>
      <c r="R1007" s="119"/>
    </row>
    <row r="1008" spans="2:18">
      <c r="B1008" s="118"/>
      <c r="C1008" s="118"/>
      <c r="D1008" s="118"/>
      <c r="E1008" s="118"/>
      <c r="F1008" s="119"/>
      <c r="G1008" s="119"/>
      <c r="H1008" s="119"/>
      <c r="I1008" s="119"/>
      <c r="J1008" s="119"/>
      <c r="K1008" s="119"/>
      <c r="L1008" s="119"/>
      <c r="M1008" s="119"/>
      <c r="N1008" s="119"/>
      <c r="O1008" s="119"/>
      <c r="P1008" s="119"/>
      <c r="Q1008" s="119"/>
      <c r="R1008" s="119"/>
    </row>
    <row r="1009" spans="2:18">
      <c r="B1009" s="118"/>
      <c r="C1009" s="118"/>
      <c r="D1009" s="118"/>
      <c r="E1009" s="118"/>
      <c r="F1009" s="119"/>
      <c r="G1009" s="119"/>
      <c r="H1009" s="119"/>
      <c r="I1009" s="119"/>
      <c r="J1009" s="119"/>
      <c r="K1009" s="119"/>
      <c r="L1009" s="119"/>
      <c r="M1009" s="119"/>
      <c r="N1009" s="119"/>
      <c r="O1009" s="119"/>
      <c r="P1009" s="119"/>
      <c r="Q1009" s="119"/>
      <c r="R1009" s="119"/>
    </row>
    <row r="1010" spans="2:18">
      <c r="B1010" s="118"/>
      <c r="C1010" s="118"/>
      <c r="D1010" s="118"/>
      <c r="E1010" s="118"/>
      <c r="F1010" s="119"/>
      <c r="G1010" s="119"/>
      <c r="H1010" s="119"/>
      <c r="I1010" s="119"/>
      <c r="J1010" s="119"/>
      <c r="K1010" s="119"/>
      <c r="L1010" s="119"/>
      <c r="M1010" s="119"/>
      <c r="N1010" s="119"/>
      <c r="O1010" s="119"/>
      <c r="P1010" s="119"/>
      <c r="Q1010" s="119"/>
      <c r="R1010" s="119"/>
    </row>
    <row r="1011" spans="2:18">
      <c r="B1011" s="118"/>
      <c r="C1011" s="118"/>
      <c r="D1011" s="118"/>
      <c r="E1011" s="118"/>
      <c r="F1011" s="119"/>
      <c r="G1011" s="119"/>
      <c r="H1011" s="119"/>
      <c r="I1011" s="119"/>
      <c r="J1011" s="119"/>
      <c r="K1011" s="119"/>
      <c r="L1011" s="119"/>
      <c r="M1011" s="119"/>
      <c r="N1011" s="119"/>
      <c r="O1011" s="119"/>
      <c r="P1011" s="119"/>
      <c r="Q1011" s="119"/>
      <c r="R1011" s="119"/>
    </row>
    <row r="1012" spans="2:18">
      <c r="B1012" s="118"/>
      <c r="C1012" s="118"/>
      <c r="D1012" s="118"/>
      <c r="E1012" s="118"/>
      <c r="F1012" s="119"/>
      <c r="G1012" s="119"/>
      <c r="H1012" s="119"/>
      <c r="I1012" s="119"/>
      <c r="J1012" s="119"/>
      <c r="K1012" s="119"/>
      <c r="L1012" s="119"/>
      <c r="M1012" s="119"/>
      <c r="N1012" s="119"/>
      <c r="O1012" s="119"/>
      <c r="P1012" s="119"/>
      <c r="Q1012" s="119"/>
      <c r="R1012" s="119"/>
    </row>
    <row r="1013" spans="2:18">
      <c r="B1013" s="118"/>
      <c r="C1013" s="118"/>
      <c r="D1013" s="118"/>
      <c r="E1013" s="118"/>
      <c r="F1013" s="119"/>
      <c r="G1013" s="119"/>
      <c r="H1013" s="119"/>
      <c r="I1013" s="119"/>
      <c r="J1013" s="119"/>
      <c r="K1013" s="119"/>
      <c r="L1013" s="119"/>
      <c r="M1013" s="119"/>
      <c r="N1013" s="119"/>
      <c r="O1013" s="119"/>
      <c r="P1013" s="119"/>
      <c r="Q1013" s="119"/>
      <c r="R1013" s="119"/>
    </row>
    <row r="1014" spans="2:18">
      <c r="B1014" s="118"/>
      <c r="C1014" s="118"/>
      <c r="D1014" s="118"/>
      <c r="E1014" s="118"/>
      <c r="F1014" s="119"/>
      <c r="G1014" s="119"/>
      <c r="H1014" s="119"/>
      <c r="I1014" s="119"/>
      <c r="J1014" s="119"/>
      <c r="K1014" s="119"/>
      <c r="L1014" s="119"/>
      <c r="M1014" s="119"/>
      <c r="N1014" s="119"/>
      <c r="O1014" s="119"/>
      <c r="P1014" s="119"/>
      <c r="Q1014" s="119"/>
      <c r="R1014" s="119"/>
    </row>
    <row r="1015" spans="2:18">
      <c r="B1015" s="118"/>
      <c r="C1015" s="118"/>
      <c r="D1015" s="118"/>
      <c r="E1015" s="118"/>
      <c r="F1015" s="119"/>
      <c r="G1015" s="119"/>
      <c r="H1015" s="119"/>
      <c r="I1015" s="119"/>
      <c r="J1015" s="119"/>
      <c r="K1015" s="119"/>
      <c r="L1015" s="119"/>
      <c r="M1015" s="119"/>
      <c r="N1015" s="119"/>
      <c r="O1015" s="119"/>
      <c r="P1015" s="119"/>
      <c r="Q1015" s="119"/>
      <c r="R1015" s="119"/>
    </row>
    <row r="1016" spans="2:18">
      <c r="B1016" s="118"/>
      <c r="C1016" s="118"/>
      <c r="D1016" s="118"/>
      <c r="E1016" s="118"/>
      <c r="F1016" s="119"/>
      <c r="G1016" s="119"/>
      <c r="H1016" s="119"/>
      <c r="I1016" s="119"/>
      <c r="J1016" s="119"/>
      <c r="K1016" s="119"/>
      <c r="L1016" s="119"/>
      <c r="M1016" s="119"/>
      <c r="N1016" s="119"/>
      <c r="O1016" s="119"/>
      <c r="P1016" s="119"/>
      <c r="Q1016" s="119"/>
      <c r="R1016" s="119"/>
    </row>
    <row r="1017" spans="2:18">
      <c r="B1017" s="118"/>
      <c r="C1017" s="118"/>
      <c r="D1017" s="118"/>
      <c r="E1017" s="118"/>
      <c r="F1017" s="119"/>
      <c r="G1017" s="119"/>
      <c r="H1017" s="119"/>
      <c r="I1017" s="119"/>
      <c r="J1017" s="119"/>
      <c r="K1017" s="119"/>
      <c r="L1017" s="119"/>
      <c r="M1017" s="119"/>
      <c r="N1017" s="119"/>
      <c r="O1017" s="119"/>
      <c r="P1017" s="119"/>
      <c r="Q1017" s="119"/>
      <c r="R1017" s="119"/>
    </row>
    <row r="1018" spans="2:18">
      <c r="B1018" s="118"/>
      <c r="C1018" s="118"/>
      <c r="D1018" s="118"/>
      <c r="E1018" s="118"/>
      <c r="F1018" s="119"/>
      <c r="G1018" s="119"/>
      <c r="H1018" s="119"/>
      <c r="I1018" s="119"/>
      <c r="J1018" s="119"/>
      <c r="K1018" s="119"/>
      <c r="L1018" s="119"/>
      <c r="M1018" s="119"/>
      <c r="N1018" s="119"/>
      <c r="O1018" s="119"/>
      <c r="P1018" s="119"/>
      <c r="Q1018" s="119"/>
      <c r="R1018" s="119"/>
    </row>
    <row r="1019" spans="2:18">
      <c r="B1019" s="118"/>
      <c r="C1019" s="118"/>
      <c r="D1019" s="118"/>
      <c r="E1019" s="118"/>
      <c r="F1019" s="119"/>
      <c r="G1019" s="119"/>
      <c r="H1019" s="119"/>
      <c r="I1019" s="119"/>
      <c r="J1019" s="119"/>
      <c r="K1019" s="119"/>
      <c r="L1019" s="119"/>
      <c r="M1019" s="119"/>
      <c r="N1019" s="119"/>
      <c r="O1019" s="119"/>
      <c r="P1019" s="119"/>
      <c r="Q1019" s="119"/>
      <c r="R1019" s="119"/>
    </row>
    <row r="1020" spans="2:18">
      <c r="B1020" s="118"/>
      <c r="C1020" s="118"/>
      <c r="D1020" s="118"/>
      <c r="E1020" s="118"/>
      <c r="F1020" s="119"/>
      <c r="G1020" s="119"/>
      <c r="H1020" s="119"/>
      <c r="I1020" s="119"/>
      <c r="J1020" s="119"/>
      <c r="K1020" s="119"/>
      <c r="L1020" s="119"/>
      <c r="M1020" s="119"/>
      <c r="N1020" s="119"/>
      <c r="O1020" s="119"/>
      <c r="P1020" s="119"/>
      <c r="Q1020" s="119"/>
      <c r="R1020" s="119"/>
    </row>
    <row r="1021" spans="2:18">
      <c r="B1021" s="118"/>
      <c r="C1021" s="118"/>
      <c r="D1021" s="118"/>
      <c r="E1021" s="118"/>
      <c r="F1021" s="119"/>
      <c r="G1021" s="119"/>
      <c r="H1021" s="119"/>
      <c r="I1021" s="119"/>
      <c r="J1021" s="119"/>
      <c r="K1021" s="119"/>
      <c r="L1021" s="119"/>
      <c r="M1021" s="119"/>
      <c r="N1021" s="119"/>
      <c r="O1021" s="119"/>
      <c r="P1021" s="119"/>
      <c r="Q1021" s="119"/>
      <c r="R1021" s="119"/>
    </row>
    <row r="1022" spans="2:18">
      <c r="B1022" s="118"/>
      <c r="C1022" s="118"/>
      <c r="D1022" s="118"/>
      <c r="E1022" s="118"/>
      <c r="F1022" s="119"/>
      <c r="G1022" s="119"/>
      <c r="H1022" s="119"/>
      <c r="I1022" s="119"/>
      <c r="J1022" s="119"/>
      <c r="K1022" s="119"/>
      <c r="L1022" s="119"/>
      <c r="M1022" s="119"/>
      <c r="N1022" s="119"/>
      <c r="O1022" s="119"/>
      <c r="P1022" s="119"/>
      <c r="Q1022" s="119"/>
      <c r="R1022" s="119"/>
    </row>
    <row r="1023" spans="2:18">
      <c r="B1023" s="118"/>
      <c r="C1023" s="118"/>
      <c r="D1023" s="118"/>
      <c r="E1023" s="118"/>
      <c r="F1023" s="119"/>
      <c r="G1023" s="119"/>
      <c r="H1023" s="119"/>
      <c r="I1023" s="119"/>
      <c r="J1023" s="119"/>
      <c r="K1023" s="119"/>
      <c r="L1023" s="119"/>
      <c r="M1023" s="119"/>
      <c r="N1023" s="119"/>
      <c r="O1023" s="119"/>
      <c r="P1023" s="119"/>
      <c r="Q1023" s="119"/>
      <c r="R1023" s="119"/>
    </row>
    <row r="1024" spans="2:18">
      <c r="B1024" s="118"/>
      <c r="C1024" s="118"/>
      <c r="D1024" s="118"/>
      <c r="E1024" s="118"/>
      <c r="F1024" s="119"/>
      <c r="G1024" s="119"/>
      <c r="H1024" s="119"/>
      <c r="I1024" s="119"/>
      <c r="J1024" s="119"/>
      <c r="K1024" s="119"/>
      <c r="L1024" s="119"/>
      <c r="M1024" s="119"/>
      <c r="N1024" s="119"/>
      <c r="O1024" s="119"/>
      <c r="P1024" s="119"/>
      <c r="Q1024" s="119"/>
      <c r="R1024" s="119"/>
    </row>
    <row r="1025" spans="2:18">
      <c r="B1025" s="118"/>
      <c r="C1025" s="118"/>
      <c r="D1025" s="118"/>
      <c r="E1025" s="118"/>
      <c r="F1025" s="119"/>
      <c r="G1025" s="119"/>
      <c r="H1025" s="119"/>
      <c r="I1025" s="119"/>
      <c r="J1025" s="119"/>
      <c r="K1025" s="119"/>
      <c r="L1025" s="119"/>
      <c r="M1025" s="119"/>
      <c r="N1025" s="119"/>
      <c r="O1025" s="119"/>
      <c r="P1025" s="119"/>
      <c r="Q1025" s="119"/>
      <c r="R1025" s="119"/>
    </row>
    <row r="1026" spans="2:18">
      <c r="B1026" s="118"/>
      <c r="C1026" s="118"/>
      <c r="D1026" s="118"/>
      <c r="E1026" s="118"/>
      <c r="F1026" s="119"/>
      <c r="G1026" s="119"/>
      <c r="H1026" s="119"/>
      <c r="I1026" s="119"/>
      <c r="J1026" s="119"/>
      <c r="K1026" s="119"/>
      <c r="L1026" s="119"/>
      <c r="M1026" s="119"/>
      <c r="N1026" s="119"/>
      <c r="O1026" s="119"/>
      <c r="P1026" s="119"/>
      <c r="Q1026" s="119"/>
      <c r="R1026" s="119"/>
    </row>
    <row r="1027" spans="2:18">
      <c r="B1027" s="118"/>
      <c r="C1027" s="118"/>
      <c r="D1027" s="118"/>
      <c r="E1027" s="118"/>
      <c r="F1027" s="119"/>
      <c r="G1027" s="119"/>
      <c r="H1027" s="119"/>
      <c r="I1027" s="119"/>
      <c r="J1027" s="119"/>
      <c r="K1027" s="119"/>
      <c r="L1027" s="119"/>
      <c r="M1027" s="119"/>
      <c r="N1027" s="119"/>
      <c r="O1027" s="119"/>
      <c r="P1027" s="119"/>
      <c r="Q1027" s="119"/>
      <c r="R1027" s="119"/>
    </row>
    <row r="1028" spans="2:18">
      <c r="B1028" s="118"/>
      <c r="C1028" s="118"/>
      <c r="D1028" s="118"/>
      <c r="E1028" s="118"/>
      <c r="F1028" s="119"/>
      <c r="G1028" s="119"/>
      <c r="H1028" s="119"/>
      <c r="I1028" s="119"/>
      <c r="J1028" s="119"/>
      <c r="K1028" s="119"/>
      <c r="L1028" s="119"/>
      <c r="M1028" s="119"/>
      <c r="N1028" s="119"/>
      <c r="O1028" s="119"/>
      <c r="P1028" s="119"/>
      <c r="Q1028" s="119"/>
      <c r="R1028" s="119"/>
    </row>
    <row r="1029" spans="2:18">
      <c r="B1029" s="118"/>
      <c r="C1029" s="118"/>
      <c r="D1029" s="118"/>
      <c r="E1029" s="118"/>
      <c r="F1029" s="119"/>
      <c r="G1029" s="119"/>
      <c r="H1029" s="119"/>
      <c r="I1029" s="119"/>
      <c r="J1029" s="119"/>
      <c r="K1029" s="119"/>
      <c r="L1029" s="119"/>
      <c r="M1029" s="119"/>
      <c r="N1029" s="119"/>
      <c r="O1029" s="119"/>
      <c r="P1029" s="119"/>
      <c r="Q1029" s="119"/>
      <c r="R1029" s="119"/>
    </row>
    <row r="1030" spans="2:18">
      <c r="B1030" s="118"/>
      <c r="C1030" s="118"/>
      <c r="D1030" s="118"/>
      <c r="E1030" s="118"/>
      <c r="F1030" s="119"/>
      <c r="G1030" s="119"/>
      <c r="H1030" s="119"/>
      <c r="I1030" s="119"/>
      <c r="J1030" s="119"/>
      <c r="K1030" s="119"/>
      <c r="L1030" s="119"/>
      <c r="M1030" s="119"/>
      <c r="N1030" s="119"/>
      <c r="O1030" s="119"/>
      <c r="P1030" s="119"/>
      <c r="Q1030" s="119"/>
      <c r="R1030" s="119"/>
    </row>
    <row r="1031" spans="2:18">
      <c r="B1031" s="118"/>
      <c r="C1031" s="118"/>
      <c r="D1031" s="118"/>
      <c r="E1031" s="118"/>
      <c r="F1031" s="119"/>
      <c r="G1031" s="119"/>
      <c r="H1031" s="119"/>
      <c r="I1031" s="119"/>
      <c r="J1031" s="119"/>
      <c r="K1031" s="119"/>
      <c r="L1031" s="119"/>
      <c r="M1031" s="119"/>
      <c r="N1031" s="119"/>
      <c r="O1031" s="119"/>
      <c r="P1031" s="119"/>
      <c r="Q1031" s="119"/>
      <c r="R1031" s="119"/>
    </row>
    <row r="1032" spans="2:18">
      <c r="B1032" s="118"/>
      <c r="C1032" s="118"/>
      <c r="D1032" s="118"/>
      <c r="E1032" s="118"/>
      <c r="F1032" s="119"/>
      <c r="G1032" s="119"/>
      <c r="H1032" s="119"/>
      <c r="I1032" s="119"/>
      <c r="J1032" s="119"/>
      <c r="K1032" s="119"/>
      <c r="L1032" s="119"/>
      <c r="M1032" s="119"/>
      <c r="N1032" s="119"/>
      <c r="O1032" s="119"/>
      <c r="P1032" s="119"/>
      <c r="Q1032" s="119"/>
      <c r="R1032" s="119"/>
    </row>
    <row r="1033" spans="2:18">
      <c r="B1033" s="118"/>
      <c r="C1033" s="118"/>
      <c r="D1033" s="118"/>
      <c r="E1033" s="118"/>
      <c r="F1033" s="119"/>
      <c r="G1033" s="119"/>
      <c r="H1033" s="119"/>
      <c r="I1033" s="119"/>
      <c r="J1033" s="119"/>
      <c r="K1033" s="119"/>
      <c r="L1033" s="119"/>
      <c r="M1033" s="119"/>
      <c r="N1033" s="119"/>
      <c r="O1033" s="119"/>
      <c r="P1033" s="119"/>
      <c r="Q1033" s="119"/>
      <c r="R1033" s="119"/>
    </row>
    <row r="1034" spans="2:18">
      <c r="B1034" s="118"/>
      <c r="C1034" s="118"/>
      <c r="D1034" s="118"/>
      <c r="E1034" s="118"/>
      <c r="F1034" s="119"/>
      <c r="G1034" s="119"/>
      <c r="H1034" s="119"/>
      <c r="I1034" s="119"/>
      <c r="J1034" s="119"/>
      <c r="K1034" s="119"/>
      <c r="L1034" s="119"/>
      <c r="M1034" s="119"/>
      <c r="N1034" s="119"/>
      <c r="O1034" s="119"/>
      <c r="P1034" s="119"/>
      <c r="Q1034" s="119"/>
      <c r="R1034" s="119"/>
    </row>
    <row r="1035" spans="2:18">
      <c r="B1035" s="118"/>
      <c r="C1035" s="118"/>
      <c r="D1035" s="118"/>
      <c r="E1035" s="118"/>
      <c r="F1035" s="119"/>
      <c r="G1035" s="119"/>
      <c r="H1035" s="119"/>
      <c r="I1035" s="119"/>
      <c r="J1035" s="119"/>
      <c r="K1035" s="119"/>
      <c r="L1035" s="119"/>
      <c r="M1035" s="119"/>
      <c r="N1035" s="119"/>
      <c r="O1035" s="119"/>
      <c r="P1035" s="119"/>
      <c r="Q1035" s="119"/>
      <c r="R1035" s="119"/>
    </row>
    <row r="1036" spans="2:18">
      <c r="B1036" s="118"/>
      <c r="C1036" s="118"/>
      <c r="D1036" s="118"/>
      <c r="E1036" s="118"/>
      <c r="F1036" s="119"/>
      <c r="G1036" s="119"/>
      <c r="H1036" s="119"/>
      <c r="I1036" s="119"/>
      <c r="J1036" s="119"/>
      <c r="K1036" s="119"/>
      <c r="L1036" s="119"/>
      <c r="M1036" s="119"/>
      <c r="N1036" s="119"/>
      <c r="O1036" s="119"/>
      <c r="P1036" s="119"/>
      <c r="Q1036" s="119"/>
      <c r="R1036" s="119"/>
    </row>
    <row r="1037" spans="2:18">
      <c r="B1037" s="118"/>
      <c r="C1037" s="118"/>
      <c r="D1037" s="118"/>
      <c r="E1037" s="118"/>
      <c r="F1037" s="119"/>
      <c r="G1037" s="119"/>
      <c r="H1037" s="119"/>
      <c r="I1037" s="119"/>
      <c r="J1037" s="119"/>
      <c r="K1037" s="119"/>
      <c r="L1037" s="119"/>
      <c r="M1037" s="119"/>
      <c r="N1037" s="119"/>
      <c r="O1037" s="119"/>
      <c r="P1037" s="119"/>
      <c r="Q1037" s="119"/>
      <c r="R1037" s="119"/>
    </row>
    <row r="1038" spans="2:18">
      <c r="B1038" s="118"/>
      <c r="C1038" s="118"/>
      <c r="D1038" s="118"/>
      <c r="E1038" s="118"/>
      <c r="F1038" s="119"/>
      <c r="G1038" s="119"/>
      <c r="H1038" s="119"/>
      <c r="I1038" s="119"/>
      <c r="J1038" s="119"/>
      <c r="K1038" s="119"/>
      <c r="L1038" s="119"/>
      <c r="M1038" s="119"/>
      <c r="N1038" s="119"/>
      <c r="O1038" s="119"/>
      <c r="P1038" s="119"/>
      <c r="Q1038" s="119"/>
      <c r="R1038" s="119"/>
    </row>
    <row r="1039" spans="2:18">
      <c r="B1039" s="118"/>
      <c r="C1039" s="118"/>
      <c r="D1039" s="118"/>
      <c r="E1039" s="118"/>
      <c r="F1039" s="119"/>
      <c r="G1039" s="119"/>
      <c r="H1039" s="119"/>
      <c r="I1039" s="119"/>
      <c r="J1039" s="119"/>
      <c r="K1039" s="119"/>
      <c r="L1039" s="119"/>
      <c r="M1039" s="119"/>
      <c r="N1039" s="119"/>
      <c r="O1039" s="119"/>
      <c r="P1039" s="119"/>
      <c r="Q1039" s="119"/>
      <c r="R1039" s="119"/>
    </row>
    <row r="1040" spans="2:18">
      <c r="B1040" s="118"/>
      <c r="C1040" s="118"/>
      <c r="D1040" s="118"/>
      <c r="E1040" s="118"/>
      <c r="F1040" s="119"/>
      <c r="G1040" s="119"/>
      <c r="H1040" s="119"/>
      <c r="I1040" s="119"/>
      <c r="J1040" s="119"/>
      <c r="K1040" s="119"/>
      <c r="L1040" s="119"/>
      <c r="M1040" s="119"/>
      <c r="N1040" s="119"/>
      <c r="O1040" s="119"/>
      <c r="P1040" s="119"/>
      <c r="Q1040" s="119"/>
      <c r="R1040" s="119"/>
    </row>
    <row r="1041" spans="2:18">
      <c r="B1041" s="118"/>
      <c r="C1041" s="118"/>
      <c r="D1041" s="118"/>
      <c r="E1041" s="118"/>
      <c r="F1041" s="119"/>
      <c r="G1041" s="119"/>
      <c r="H1041" s="119"/>
      <c r="I1041" s="119"/>
      <c r="J1041" s="119"/>
      <c r="K1041" s="119"/>
      <c r="L1041" s="119"/>
      <c r="M1041" s="119"/>
      <c r="N1041" s="119"/>
      <c r="O1041" s="119"/>
      <c r="P1041" s="119"/>
      <c r="Q1041" s="119"/>
      <c r="R1041" s="119"/>
    </row>
    <row r="1042" spans="2:18">
      <c r="B1042" s="118"/>
      <c r="C1042" s="118"/>
      <c r="D1042" s="118"/>
      <c r="E1042" s="118"/>
      <c r="F1042" s="119"/>
      <c r="G1042" s="119"/>
      <c r="H1042" s="119"/>
      <c r="I1042" s="119"/>
      <c r="J1042" s="119"/>
      <c r="K1042" s="119"/>
      <c r="L1042" s="119"/>
      <c r="M1042" s="119"/>
      <c r="N1042" s="119"/>
      <c r="O1042" s="119"/>
      <c r="P1042" s="119"/>
      <c r="Q1042" s="119"/>
      <c r="R1042" s="119"/>
    </row>
    <row r="1043" spans="2:18">
      <c r="B1043" s="118"/>
      <c r="C1043" s="118"/>
      <c r="D1043" s="118"/>
      <c r="E1043" s="118"/>
      <c r="F1043" s="119"/>
      <c r="G1043" s="119"/>
      <c r="H1043" s="119"/>
      <c r="I1043" s="119"/>
      <c r="J1043" s="119"/>
      <c r="K1043" s="119"/>
      <c r="L1043" s="119"/>
      <c r="M1043" s="119"/>
      <c r="N1043" s="119"/>
      <c r="O1043" s="119"/>
      <c r="P1043" s="119"/>
      <c r="Q1043" s="119"/>
      <c r="R1043" s="119"/>
    </row>
    <row r="1044" spans="2:18">
      <c r="B1044" s="118"/>
      <c r="C1044" s="118"/>
      <c r="D1044" s="118"/>
      <c r="E1044" s="118"/>
      <c r="F1044" s="119"/>
      <c r="G1044" s="119"/>
      <c r="H1044" s="119"/>
      <c r="I1044" s="119"/>
      <c r="J1044" s="119"/>
      <c r="K1044" s="119"/>
      <c r="L1044" s="119"/>
      <c r="M1044" s="119"/>
      <c r="N1044" s="119"/>
      <c r="O1044" s="119"/>
      <c r="P1044" s="119"/>
      <c r="Q1044" s="119"/>
      <c r="R1044" s="119"/>
    </row>
    <row r="1045" spans="2:18">
      <c r="B1045" s="118"/>
      <c r="C1045" s="118"/>
      <c r="D1045" s="118"/>
      <c r="E1045" s="118"/>
      <c r="F1045" s="119"/>
      <c r="G1045" s="119"/>
      <c r="H1045" s="119"/>
      <c r="I1045" s="119"/>
      <c r="J1045" s="119"/>
      <c r="K1045" s="119"/>
      <c r="L1045" s="119"/>
      <c r="M1045" s="119"/>
      <c r="N1045" s="119"/>
      <c r="O1045" s="119"/>
      <c r="P1045" s="119"/>
      <c r="Q1045" s="119"/>
      <c r="R1045" s="119"/>
    </row>
    <row r="1046" spans="2:18">
      <c r="B1046" s="118"/>
      <c r="C1046" s="118"/>
      <c r="D1046" s="118"/>
      <c r="E1046" s="118"/>
      <c r="F1046" s="119"/>
      <c r="G1046" s="119"/>
      <c r="H1046" s="119"/>
      <c r="I1046" s="119"/>
      <c r="J1046" s="119"/>
      <c r="K1046" s="119"/>
      <c r="L1046" s="119"/>
      <c r="M1046" s="119"/>
      <c r="N1046" s="119"/>
      <c r="O1046" s="119"/>
      <c r="P1046" s="119"/>
      <c r="Q1046" s="119"/>
      <c r="R1046" s="119"/>
    </row>
    <row r="1047" spans="2:18">
      <c r="B1047" s="118"/>
      <c r="C1047" s="118"/>
      <c r="D1047" s="118"/>
      <c r="E1047" s="118"/>
      <c r="F1047" s="119"/>
      <c r="G1047" s="119"/>
      <c r="H1047" s="119"/>
      <c r="I1047" s="119"/>
      <c r="J1047" s="119"/>
      <c r="K1047" s="119"/>
      <c r="L1047" s="119"/>
      <c r="M1047" s="119"/>
      <c r="N1047" s="119"/>
      <c r="O1047" s="119"/>
      <c r="P1047" s="119"/>
      <c r="Q1047" s="119"/>
      <c r="R1047" s="119"/>
    </row>
    <row r="1048" spans="2:18">
      <c r="B1048" s="118"/>
      <c r="C1048" s="118"/>
      <c r="D1048" s="118"/>
      <c r="E1048" s="118"/>
      <c r="F1048" s="119"/>
      <c r="G1048" s="119"/>
      <c r="H1048" s="119"/>
      <c r="I1048" s="119"/>
      <c r="J1048" s="119"/>
      <c r="K1048" s="119"/>
      <c r="L1048" s="119"/>
      <c r="M1048" s="119"/>
      <c r="N1048" s="119"/>
      <c r="O1048" s="119"/>
      <c r="P1048" s="119"/>
      <c r="Q1048" s="119"/>
      <c r="R1048" s="119"/>
    </row>
    <row r="1049" spans="2:18">
      <c r="B1049" s="118"/>
      <c r="C1049" s="118"/>
      <c r="D1049" s="118"/>
      <c r="E1049" s="118"/>
      <c r="F1049" s="119"/>
      <c r="G1049" s="119"/>
      <c r="H1049" s="119"/>
      <c r="I1049" s="119"/>
      <c r="J1049" s="119"/>
      <c r="K1049" s="119"/>
      <c r="L1049" s="119"/>
      <c r="M1049" s="119"/>
      <c r="N1049" s="119"/>
      <c r="O1049" s="119"/>
      <c r="P1049" s="119"/>
      <c r="Q1049" s="119"/>
      <c r="R1049" s="119"/>
    </row>
    <row r="1050" spans="2:18">
      <c r="B1050" s="118"/>
      <c r="C1050" s="118"/>
      <c r="D1050" s="118"/>
      <c r="E1050" s="118"/>
      <c r="F1050" s="119"/>
      <c r="G1050" s="119"/>
      <c r="H1050" s="119"/>
      <c r="I1050" s="119"/>
      <c r="J1050" s="119"/>
      <c r="K1050" s="119"/>
      <c r="L1050" s="119"/>
      <c r="M1050" s="119"/>
      <c r="N1050" s="119"/>
      <c r="O1050" s="119"/>
      <c r="P1050" s="119"/>
      <c r="Q1050" s="119"/>
      <c r="R1050" s="119"/>
    </row>
    <row r="1051" spans="2:18">
      <c r="B1051" s="118"/>
      <c r="C1051" s="118"/>
      <c r="D1051" s="118"/>
      <c r="E1051" s="118"/>
      <c r="F1051" s="119"/>
      <c r="G1051" s="119"/>
      <c r="H1051" s="119"/>
      <c r="I1051" s="119"/>
      <c r="J1051" s="119"/>
      <c r="K1051" s="119"/>
      <c r="L1051" s="119"/>
      <c r="M1051" s="119"/>
      <c r="N1051" s="119"/>
      <c r="O1051" s="119"/>
      <c r="P1051" s="119"/>
      <c r="Q1051" s="119"/>
      <c r="R1051" s="119"/>
    </row>
    <row r="1052" spans="2:18">
      <c r="B1052" s="118"/>
      <c r="C1052" s="118"/>
      <c r="D1052" s="118"/>
      <c r="E1052" s="118"/>
      <c r="F1052" s="119"/>
      <c r="G1052" s="119"/>
      <c r="H1052" s="119"/>
      <c r="I1052" s="119"/>
      <c r="J1052" s="119"/>
      <c r="K1052" s="119"/>
      <c r="L1052" s="119"/>
      <c r="M1052" s="119"/>
      <c r="N1052" s="119"/>
      <c r="O1052" s="119"/>
      <c r="P1052" s="119"/>
      <c r="Q1052" s="119"/>
      <c r="R1052" s="119"/>
    </row>
    <row r="1053" spans="2:18">
      <c r="B1053" s="118"/>
      <c r="C1053" s="118"/>
      <c r="D1053" s="118"/>
      <c r="E1053" s="118"/>
      <c r="F1053" s="119"/>
      <c r="G1053" s="119"/>
      <c r="H1053" s="119"/>
      <c r="I1053" s="119"/>
      <c r="J1053" s="119"/>
      <c r="K1053" s="119"/>
      <c r="L1053" s="119"/>
      <c r="M1053" s="119"/>
      <c r="N1053" s="119"/>
      <c r="O1053" s="119"/>
      <c r="P1053" s="119"/>
      <c r="Q1053" s="119"/>
      <c r="R1053" s="119"/>
    </row>
    <row r="1054" spans="2:18">
      <c r="B1054" s="118"/>
      <c r="C1054" s="118"/>
      <c r="D1054" s="118"/>
      <c r="E1054" s="118"/>
      <c r="F1054" s="119"/>
      <c r="G1054" s="119"/>
      <c r="H1054" s="119"/>
      <c r="I1054" s="119"/>
      <c r="J1054" s="119"/>
      <c r="K1054" s="119"/>
      <c r="L1054" s="119"/>
      <c r="M1054" s="119"/>
      <c r="N1054" s="119"/>
      <c r="O1054" s="119"/>
      <c r="P1054" s="119"/>
      <c r="Q1054" s="119"/>
      <c r="R1054" s="119"/>
    </row>
    <row r="1055" spans="2:18">
      <c r="B1055" s="118"/>
      <c r="C1055" s="118"/>
      <c r="D1055" s="118"/>
      <c r="E1055" s="118"/>
      <c r="F1055" s="119"/>
      <c r="G1055" s="119"/>
      <c r="H1055" s="119"/>
      <c r="I1055" s="119"/>
      <c r="J1055" s="119"/>
      <c r="K1055" s="119"/>
      <c r="L1055" s="119"/>
      <c r="M1055" s="119"/>
      <c r="N1055" s="119"/>
      <c r="O1055" s="119"/>
      <c r="P1055" s="119"/>
      <c r="Q1055" s="119"/>
      <c r="R1055" s="119"/>
    </row>
    <row r="1056" spans="2:18">
      <c r="B1056" s="118"/>
      <c r="C1056" s="118"/>
      <c r="D1056" s="118"/>
      <c r="E1056" s="118"/>
      <c r="F1056" s="119"/>
      <c r="G1056" s="119"/>
      <c r="H1056" s="119"/>
      <c r="I1056" s="119"/>
      <c r="J1056" s="119"/>
      <c r="K1056" s="119"/>
      <c r="L1056" s="119"/>
      <c r="M1056" s="119"/>
      <c r="N1056" s="119"/>
      <c r="O1056" s="119"/>
      <c r="P1056" s="119"/>
      <c r="Q1056" s="119"/>
      <c r="R1056" s="119"/>
    </row>
    <row r="1057" spans="2:18">
      <c r="B1057" s="118"/>
      <c r="C1057" s="118"/>
      <c r="D1057" s="118"/>
      <c r="E1057" s="118"/>
      <c r="F1057" s="119"/>
      <c r="G1057" s="119"/>
      <c r="H1057" s="119"/>
      <c r="I1057" s="119"/>
      <c r="J1057" s="119"/>
      <c r="K1057" s="119"/>
      <c r="L1057" s="119"/>
      <c r="M1057" s="119"/>
      <c r="N1057" s="119"/>
      <c r="O1057" s="119"/>
      <c r="P1057" s="119"/>
      <c r="Q1057" s="119"/>
      <c r="R1057" s="119"/>
    </row>
    <row r="1058" spans="2:18">
      <c r="B1058" s="118"/>
      <c r="C1058" s="118"/>
      <c r="D1058" s="118"/>
      <c r="E1058" s="118"/>
      <c r="F1058" s="119"/>
      <c r="G1058" s="119"/>
      <c r="H1058" s="119"/>
      <c r="I1058" s="119"/>
      <c r="J1058" s="119"/>
      <c r="K1058" s="119"/>
      <c r="L1058" s="119"/>
      <c r="M1058" s="119"/>
      <c r="N1058" s="119"/>
      <c r="O1058" s="119"/>
      <c r="P1058" s="119"/>
      <c r="Q1058" s="119"/>
      <c r="R1058" s="119"/>
    </row>
    <row r="1059" spans="2:18">
      <c r="B1059" s="118"/>
      <c r="C1059" s="118"/>
      <c r="D1059" s="118"/>
      <c r="E1059" s="118"/>
      <c r="F1059" s="119"/>
      <c r="G1059" s="119"/>
      <c r="H1059" s="119"/>
      <c r="I1059" s="119"/>
      <c r="J1059" s="119"/>
      <c r="K1059" s="119"/>
      <c r="L1059" s="119"/>
      <c r="M1059" s="119"/>
      <c r="N1059" s="119"/>
      <c r="O1059" s="119"/>
      <c r="P1059" s="119"/>
      <c r="Q1059" s="119"/>
      <c r="R1059" s="119"/>
    </row>
    <row r="1060" spans="2:18">
      <c r="B1060" s="118"/>
      <c r="C1060" s="118"/>
      <c r="D1060" s="118"/>
      <c r="E1060" s="118"/>
      <c r="F1060" s="119"/>
      <c r="G1060" s="119"/>
      <c r="H1060" s="119"/>
      <c r="I1060" s="119"/>
      <c r="J1060" s="119"/>
      <c r="K1060" s="119"/>
      <c r="L1060" s="119"/>
      <c r="M1060" s="119"/>
      <c r="N1060" s="119"/>
      <c r="O1060" s="119"/>
      <c r="P1060" s="119"/>
      <c r="Q1060" s="119"/>
      <c r="R1060" s="119"/>
    </row>
    <row r="1061" spans="2:18">
      <c r="B1061" s="118"/>
      <c r="C1061" s="118"/>
      <c r="D1061" s="118"/>
      <c r="E1061" s="118"/>
      <c r="F1061" s="119"/>
      <c r="G1061" s="119"/>
      <c r="H1061" s="119"/>
      <c r="I1061" s="119"/>
      <c r="J1061" s="119"/>
      <c r="K1061" s="119"/>
      <c r="L1061" s="119"/>
      <c r="M1061" s="119"/>
      <c r="N1061" s="119"/>
      <c r="O1061" s="119"/>
      <c r="P1061" s="119"/>
      <c r="Q1061" s="119"/>
      <c r="R1061" s="119"/>
    </row>
    <row r="1062" spans="2:18">
      <c r="B1062" s="118"/>
      <c r="C1062" s="118"/>
      <c r="D1062" s="118"/>
      <c r="E1062" s="118"/>
      <c r="F1062" s="119"/>
      <c r="G1062" s="119"/>
      <c r="H1062" s="119"/>
      <c r="I1062" s="119"/>
      <c r="J1062" s="119"/>
      <c r="K1062" s="119"/>
      <c r="L1062" s="119"/>
      <c r="M1062" s="119"/>
      <c r="N1062" s="119"/>
      <c r="O1062" s="119"/>
      <c r="P1062" s="119"/>
      <c r="Q1062" s="119"/>
      <c r="R1062" s="119"/>
    </row>
    <row r="1063" spans="2:18">
      <c r="B1063" s="118"/>
      <c r="C1063" s="118"/>
      <c r="D1063" s="118"/>
      <c r="E1063" s="118"/>
      <c r="F1063" s="119"/>
      <c r="G1063" s="119"/>
      <c r="H1063" s="119"/>
      <c r="I1063" s="119"/>
      <c r="J1063" s="119"/>
      <c r="K1063" s="119"/>
      <c r="L1063" s="119"/>
      <c r="M1063" s="119"/>
      <c r="N1063" s="119"/>
      <c r="O1063" s="119"/>
      <c r="P1063" s="119"/>
      <c r="Q1063" s="119"/>
      <c r="R1063" s="119"/>
    </row>
    <row r="1064" spans="2:18">
      <c r="B1064" s="118"/>
      <c r="C1064" s="118"/>
      <c r="D1064" s="118"/>
      <c r="E1064" s="118"/>
      <c r="F1064" s="119"/>
      <c r="G1064" s="119"/>
      <c r="H1064" s="119"/>
      <c r="I1064" s="119"/>
      <c r="J1064" s="119"/>
      <c r="K1064" s="119"/>
      <c r="L1064" s="119"/>
      <c r="M1064" s="119"/>
      <c r="N1064" s="119"/>
      <c r="O1064" s="119"/>
      <c r="P1064" s="119"/>
      <c r="Q1064" s="119"/>
      <c r="R1064" s="119"/>
    </row>
    <row r="1065" spans="2:18">
      <c r="B1065" s="118"/>
      <c r="C1065" s="118"/>
      <c r="D1065" s="118"/>
      <c r="E1065" s="118"/>
      <c r="F1065" s="119"/>
      <c r="G1065" s="119"/>
      <c r="H1065" s="119"/>
      <c r="I1065" s="119"/>
      <c r="J1065" s="119"/>
      <c r="K1065" s="119"/>
      <c r="L1065" s="119"/>
      <c r="M1065" s="119"/>
      <c r="N1065" s="119"/>
      <c r="O1065" s="119"/>
      <c r="P1065" s="119"/>
      <c r="Q1065" s="119"/>
      <c r="R1065" s="119"/>
    </row>
    <row r="1066" spans="2:18">
      <c r="B1066" s="118"/>
      <c r="C1066" s="118"/>
      <c r="D1066" s="118"/>
      <c r="E1066" s="118"/>
      <c r="F1066" s="119"/>
      <c r="G1066" s="119"/>
      <c r="H1066" s="119"/>
      <c r="I1066" s="119"/>
      <c r="J1066" s="119"/>
      <c r="K1066" s="119"/>
      <c r="L1066" s="119"/>
      <c r="M1066" s="119"/>
      <c r="N1066" s="119"/>
      <c r="O1066" s="119"/>
      <c r="P1066" s="119"/>
      <c r="Q1066" s="119"/>
      <c r="R1066" s="119"/>
    </row>
  </sheetData>
  <sheetProtection sheet="1" objects="1" scenarios="1"/>
  <mergeCells count="1">
    <mergeCell ref="B6:R6"/>
  </mergeCells>
  <phoneticPr fontId="3" type="noConversion"/>
  <conditionalFormatting sqref="B58:B354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54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55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141</v>
      </c>
      <c r="C1" s="67" t="s" vm="1">
        <v>219</v>
      </c>
    </row>
    <row r="2" spans="2:15">
      <c r="B2" s="46" t="s">
        <v>140</v>
      </c>
      <c r="C2" s="67" t="s">
        <v>220</v>
      </c>
    </row>
    <row r="3" spans="2:15">
      <c r="B3" s="46" t="s">
        <v>142</v>
      </c>
      <c r="C3" s="67" t="s">
        <v>221</v>
      </c>
    </row>
    <row r="4" spans="2:15">
      <c r="B4" s="46" t="s">
        <v>143</v>
      </c>
      <c r="C4" s="67">
        <v>8602</v>
      </c>
    </row>
    <row r="6" spans="2:15" ht="26.25" customHeight="1">
      <c r="B6" s="157" t="s">
        <v>171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15" s="3" customFormat="1" ht="78.75">
      <c r="B7" s="47" t="s">
        <v>111</v>
      </c>
      <c r="C7" s="48" t="s">
        <v>43</v>
      </c>
      <c r="D7" s="48" t="s">
        <v>112</v>
      </c>
      <c r="E7" s="48" t="s">
        <v>14</v>
      </c>
      <c r="F7" s="48" t="s">
        <v>64</v>
      </c>
      <c r="G7" s="48" t="s">
        <v>17</v>
      </c>
      <c r="H7" s="48" t="s">
        <v>98</v>
      </c>
      <c r="I7" s="48" t="s">
        <v>52</v>
      </c>
      <c r="J7" s="48" t="s">
        <v>18</v>
      </c>
      <c r="K7" s="48" t="s">
        <v>196</v>
      </c>
      <c r="L7" s="48" t="s">
        <v>195</v>
      </c>
      <c r="M7" s="48" t="s">
        <v>106</v>
      </c>
      <c r="N7" s="48" t="s">
        <v>144</v>
      </c>
      <c r="O7" s="50" t="s">
        <v>146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203</v>
      </c>
      <c r="L8" s="31"/>
      <c r="M8" s="31" t="s">
        <v>199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9" t="s">
        <v>2504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30">
        <v>0</v>
      </c>
      <c r="N10" s="131">
        <f>IFERROR(M10/$M$10,0)</f>
        <v>0</v>
      </c>
      <c r="O10" s="131">
        <f>M10/'סכום נכסי הקרן'!$C$42</f>
        <v>0</v>
      </c>
    </row>
    <row r="11" spans="2:15" ht="20.25" customHeight="1">
      <c r="B11" s="123" t="s">
        <v>211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23" t="s">
        <v>107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23" t="s">
        <v>194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23" t="s">
        <v>202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18"/>
      <c r="C110" s="118"/>
      <c r="D110" s="11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</row>
    <row r="111" spans="2:15">
      <c r="B111" s="118"/>
      <c r="C111" s="118"/>
      <c r="D111" s="11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</row>
    <row r="112" spans="2:15">
      <c r="B112" s="118"/>
      <c r="C112" s="118"/>
      <c r="D112" s="11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</row>
    <row r="113" spans="2:15">
      <c r="B113" s="118"/>
      <c r="C113" s="118"/>
      <c r="D113" s="11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</row>
    <row r="114" spans="2:15">
      <c r="B114" s="118"/>
      <c r="C114" s="118"/>
      <c r="D114" s="11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</row>
    <row r="115" spans="2:15">
      <c r="B115" s="118"/>
      <c r="C115" s="118"/>
      <c r="D115" s="11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</row>
    <row r="116" spans="2:15">
      <c r="B116" s="118"/>
      <c r="C116" s="118"/>
      <c r="D116" s="11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</row>
    <row r="117" spans="2:15">
      <c r="B117" s="118"/>
      <c r="C117" s="118"/>
      <c r="D117" s="11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</row>
    <row r="118" spans="2:15">
      <c r="B118" s="118"/>
      <c r="C118" s="118"/>
      <c r="D118" s="11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</row>
    <row r="119" spans="2:15">
      <c r="B119" s="118"/>
      <c r="C119" s="118"/>
      <c r="D119" s="11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</row>
    <row r="120" spans="2:15">
      <c r="B120" s="118"/>
      <c r="C120" s="118"/>
      <c r="D120" s="11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</row>
    <row r="121" spans="2:15">
      <c r="B121" s="118"/>
      <c r="C121" s="118"/>
      <c r="D121" s="11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</row>
    <row r="122" spans="2:15">
      <c r="B122" s="118"/>
      <c r="C122" s="118"/>
      <c r="D122" s="11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</row>
    <row r="123" spans="2:15">
      <c r="B123" s="118"/>
      <c r="C123" s="118"/>
      <c r="D123" s="11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</row>
    <row r="124" spans="2:15">
      <c r="B124" s="118"/>
      <c r="C124" s="118"/>
      <c r="D124" s="11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2:15">
      <c r="B125" s="118"/>
      <c r="C125" s="118"/>
      <c r="D125" s="11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</row>
    <row r="126" spans="2:15">
      <c r="B126" s="118"/>
      <c r="C126" s="118"/>
      <c r="D126" s="11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</row>
    <row r="127" spans="2:15">
      <c r="B127" s="118"/>
      <c r="C127" s="118"/>
      <c r="D127" s="11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  <row r="128" spans="2:15">
      <c r="B128" s="118"/>
      <c r="C128" s="118"/>
      <c r="D128" s="11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2:15">
      <c r="B129" s="118"/>
      <c r="C129" s="118"/>
      <c r="D129" s="11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2:15">
      <c r="B130" s="118"/>
      <c r="C130" s="118"/>
      <c r="D130" s="11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2:15">
      <c r="B131" s="118"/>
      <c r="C131" s="118"/>
      <c r="D131" s="11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</row>
    <row r="132" spans="2:15">
      <c r="B132" s="118"/>
      <c r="C132" s="118"/>
      <c r="D132" s="11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</row>
    <row r="133" spans="2:15">
      <c r="B133" s="118"/>
      <c r="C133" s="118"/>
      <c r="D133" s="11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</row>
    <row r="134" spans="2:15">
      <c r="B134" s="118"/>
      <c r="C134" s="118"/>
      <c r="D134" s="11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</row>
    <row r="135" spans="2:15">
      <c r="B135" s="118"/>
      <c r="C135" s="118"/>
      <c r="D135" s="11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</row>
    <row r="136" spans="2:15">
      <c r="B136" s="118"/>
      <c r="C136" s="118"/>
      <c r="D136" s="11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</row>
    <row r="137" spans="2:15">
      <c r="B137" s="118"/>
      <c r="C137" s="118"/>
      <c r="D137" s="11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</row>
    <row r="138" spans="2:15">
      <c r="B138" s="118"/>
      <c r="C138" s="118"/>
      <c r="D138" s="118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</row>
    <row r="139" spans="2:15">
      <c r="B139" s="118"/>
      <c r="C139" s="118"/>
      <c r="D139" s="11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</row>
    <row r="140" spans="2:15">
      <c r="B140" s="118"/>
      <c r="C140" s="118"/>
      <c r="D140" s="11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</row>
    <row r="141" spans="2:15">
      <c r="B141" s="118"/>
      <c r="C141" s="118"/>
      <c r="D141" s="11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</row>
    <row r="142" spans="2:15">
      <c r="B142" s="118"/>
      <c r="C142" s="118"/>
      <c r="D142" s="11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</row>
    <row r="143" spans="2:15">
      <c r="B143" s="118"/>
      <c r="C143" s="118"/>
      <c r="D143" s="11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</row>
    <row r="144" spans="2:15">
      <c r="B144" s="118"/>
      <c r="C144" s="118"/>
      <c r="D144" s="11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</row>
    <row r="145" spans="2:15">
      <c r="B145" s="118"/>
      <c r="C145" s="118"/>
      <c r="D145" s="11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2:15">
      <c r="B146" s="118"/>
      <c r="C146" s="118"/>
      <c r="D146" s="11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</row>
    <row r="147" spans="2:15">
      <c r="B147" s="118"/>
      <c r="C147" s="118"/>
      <c r="D147" s="11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2:15">
      <c r="B148" s="118"/>
      <c r="C148" s="118"/>
      <c r="D148" s="11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2:15">
      <c r="B149" s="118"/>
      <c r="C149" s="118"/>
      <c r="D149" s="11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2:15">
      <c r="B150" s="118"/>
      <c r="C150" s="118"/>
      <c r="D150" s="11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</row>
    <row r="151" spans="2:15">
      <c r="B151" s="118"/>
      <c r="C151" s="118"/>
      <c r="D151" s="11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</row>
    <row r="152" spans="2:15">
      <c r="B152" s="118"/>
      <c r="C152" s="118"/>
      <c r="D152" s="11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</row>
    <row r="153" spans="2:15">
      <c r="B153" s="118"/>
      <c r="C153" s="118"/>
      <c r="D153" s="11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</row>
    <row r="154" spans="2:15">
      <c r="B154" s="118"/>
      <c r="C154" s="118"/>
      <c r="D154" s="11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</row>
    <row r="155" spans="2:15">
      <c r="B155" s="118"/>
      <c r="C155" s="118"/>
      <c r="D155" s="11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</row>
    <row r="156" spans="2:15">
      <c r="B156" s="118"/>
      <c r="C156" s="118"/>
      <c r="D156" s="11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</row>
    <row r="157" spans="2:15">
      <c r="B157" s="118"/>
      <c r="C157" s="118"/>
      <c r="D157" s="11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</row>
    <row r="158" spans="2:15">
      <c r="B158" s="118"/>
      <c r="C158" s="118"/>
      <c r="D158" s="11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</row>
    <row r="159" spans="2:15">
      <c r="B159" s="118"/>
      <c r="C159" s="118"/>
      <c r="D159" s="11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</row>
    <row r="160" spans="2:15">
      <c r="B160" s="118"/>
      <c r="C160" s="118"/>
      <c r="D160" s="11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2:15">
      <c r="B161" s="118"/>
      <c r="C161" s="118"/>
      <c r="D161" s="11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</row>
    <row r="162" spans="2:15">
      <c r="B162" s="118"/>
      <c r="C162" s="118"/>
      <c r="D162" s="11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2:15">
      <c r="B163" s="118"/>
      <c r="C163" s="118"/>
      <c r="D163" s="11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2:15">
      <c r="B164" s="118"/>
      <c r="C164" s="118"/>
      <c r="D164" s="11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2:15">
      <c r="B165" s="118"/>
      <c r="C165" s="118"/>
      <c r="D165" s="11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  <row r="166" spans="2:15">
      <c r="B166" s="118"/>
      <c r="C166" s="118"/>
      <c r="D166" s="11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</row>
    <row r="167" spans="2:15">
      <c r="B167" s="118"/>
      <c r="C167" s="118"/>
      <c r="D167" s="11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</row>
    <row r="168" spans="2:15">
      <c r="B168" s="118"/>
      <c r="C168" s="118"/>
      <c r="D168" s="11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2:15">
      <c r="B169" s="118"/>
      <c r="C169" s="118"/>
      <c r="D169" s="11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2:15">
      <c r="B170" s="118"/>
      <c r="C170" s="118"/>
      <c r="D170" s="11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2:15">
      <c r="B171" s="118"/>
      <c r="C171" s="118"/>
      <c r="D171" s="11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2:15">
      <c r="B172" s="118"/>
      <c r="C172" s="118"/>
      <c r="D172" s="11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2:15">
      <c r="B173" s="118"/>
      <c r="C173" s="118"/>
      <c r="D173" s="11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2:15">
      <c r="B174" s="118"/>
      <c r="C174" s="118"/>
      <c r="D174" s="11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2:15">
      <c r="B175" s="118"/>
      <c r="C175" s="118"/>
      <c r="D175" s="11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2:15">
      <c r="B176" s="118"/>
      <c r="C176" s="118"/>
      <c r="D176" s="11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2:15">
      <c r="B177" s="118"/>
      <c r="C177" s="118"/>
      <c r="D177" s="11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2:15">
      <c r="B178" s="118"/>
      <c r="C178" s="118"/>
      <c r="D178" s="11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2:15">
      <c r="B179" s="118"/>
      <c r="C179" s="118"/>
      <c r="D179" s="11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2:15">
      <c r="B180" s="118"/>
      <c r="C180" s="118"/>
      <c r="D180" s="11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2:15">
      <c r="B181" s="118"/>
      <c r="C181" s="118"/>
      <c r="D181" s="11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2:15">
      <c r="B182" s="118"/>
      <c r="C182" s="118"/>
      <c r="D182" s="11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2:15">
      <c r="B183" s="118"/>
      <c r="C183" s="118"/>
      <c r="D183" s="11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2:15">
      <c r="B184" s="118"/>
      <c r="C184" s="118"/>
      <c r="D184" s="11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2:15">
      <c r="B185" s="118"/>
      <c r="C185" s="118"/>
      <c r="D185" s="11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2:15">
      <c r="B186" s="118"/>
      <c r="C186" s="118"/>
      <c r="D186" s="11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2:15">
      <c r="B187" s="118"/>
      <c r="C187" s="118"/>
      <c r="D187" s="11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2:15">
      <c r="B188" s="118"/>
      <c r="C188" s="118"/>
      <c r="D188" s="11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2:15">
      <c r="B189" s="118"/>
      <c r="C189" s="118"/>
      <c r="D189" s="11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2:15">
      <c r="B190" s="118"/>
      <c r="C190" s="118"/>
      <c r="D190" s="11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2:15">
      <c r="B191" s="118"/>
      <c r="C191" s="118"/>
      <c r="D191" s="11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2:15">
      <c r="B192" s="118"/>
      <c r="C192" s="118"/>
      <c r="D192" s="11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2:15">
      <c r="B193" s="118"/>
      <c r="C193" s="118"/>
      <c r="D193" s="11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2:15">
      <c r="B194" s="118"/>
      <c r="C194" s="118"/>
      <c r="D194" s="11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2:15">
      <c r="B195" s="118"/>
      <c r="C195" s="118"/>
      <c r="D195" s="11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2:15">
      <c r="B196" s="118"/>
      <c r="C196" s="118"/>
      <c r="D196" s="118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2:15">
      <c r="B197" s="118"/>
      <c r="C197" s="118"/>
      <c r="D197" s="11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2:15">
      <c r="B198" s="118"/>
      <c r="C198" s="118"/>
      <c r="D198" s="11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2:15">
      <c r="B199" s="118"/>
      <c r="C199" s="118"/>
      <c r="D199" s="11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2:15">
      <c r="B200" s="118"/>
      <c r="C200" s="118"/>
      <c r="D200" s="11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2:15">
      <c r="B201" s="118"/>
      <c r="C201" s="118"/>
      <c r="D201" s="11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2:15">
      <c r="B202" s="118"/>
      <c r="C202" s="118"/>
      <c r="D202" s="11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</row>
    <row r="203" spans="2:15">
      <c r="B203" s="118"/>
      <c r="C203" s="118"/>
      <c r="D203" s="11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2:15">
      <c r="B204" s="118"/>
      <c r="C204" s="118"/>
      <c r="D204" s="11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2:15">
      <c r="B205" s="118"/>
      <c r="C205" s="118"/>
      <c r="D205" s="11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</row>
    <row r="206" spans="2:15">
      <c r="B206" s="118"/>
      <c r="C206" s="118"/>
      <c r="D206" s="11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</row>
    <row r="207" spans="2:15">
      <c r="B207" s="118"/>
      <c r="C207" s="118"/>
      <c r="D207" s="11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</row>
    <row r="208" spans="2:15">
      <c r="B208" s="118"/>
      <c r="C208" s="118"/>
      <c r="D208" s="11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</row>
    <row r="209" spans="2:15">
      <c r="B209" s="118"/>
      <c r="C209" s="118"/>
      <c r="D209" s="11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</row>
    <row r="210" spans="2:15">
      <c r="B210" s="118"/>
      <c r="C210" s="118"/>
      <c r="D210" s="11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</row>
    <row r="211" spans="2:15">
      <c r="B211" s="118"/>
      <c r="C211" s="118"/>
      <c r="D211" s="11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</row>
    <row r="212" spans="2:15">
      <c r="B212" s="118"/>
      <c r="C212" s="118"/>
      <c r="D212" s="11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</row>
    <row r="213" spans="2:15">
      <c r="B213" s="118"/>
      <c r="C213" s="118"/>
      <c r="D213" s="11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2:15">
      <c r="B214" s="118"/>
      <c r="C214" s="118"/>
      <c r="D214" s="11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</row>
    <row r="215" spans="2:15">
      <c r="B215" s="118"/>
      <c r="C215" s="118"/>
      <c r="D215" s="11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2:15">
      <c r="B216" s="118"/>
      <c r="C216" s="118"/>
      <c r="D216" s="11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</row>
    <row r="217" spans="2:15">
      <c r="B217" s="118"/>
      <c r="C217" s="118"/>
      <c r="D217" s="11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</row>
    <row r="218" spans="2:15">
      <c r="B218" s="118"/>
      <c r="C218" s="118"/>
      <c r="D218" s="11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</row>
    <row r="219" spans="2:15">
      <c r="B219" s="118"/>
      <c r="C219" s="118"/>
      <c r="D219" s="11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</row>
    <row r="220" spans="2:15">
      <c r="B220" s="118"/>
      <c r="C220" s="118"/>
      <c r="D220" s="11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</row>
    <row r="221" spans="2:15">
      <c r="B221" s="118"/>
      <c r="C221" s="118"/>
      <c r="D221" s="11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</row>
    <row r="222" spans="2:15">
      <c r="B222" s="118"/>
      <c r="C222" s="118"/>
      <c r="D222" s="11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</row>
    <row r="223" spans="2:15">
      <c r="B223" s="118"/>
      <c r="C223" s="118"/>
      <c r="D223" s="11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2:15">
      <c r="B224" s="118"/>
      <c r="C224" s="118"/>
      <c r="D224" s="118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</row>
    <row r="225" spans="2:15">
      <c r="B225" s="118"/>
      <c r="C225" s="118"/>
      <c r="D225" s="11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</row>
    <row r="226" spans="2:15">
      <c r="B226" s="118"/>
      <c r="C226" s="118"/>
      <c r="D226" s="11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</row>
    <row r="227" spans="2:15">
      <c r="B227" s="118"/>
      <c r="C227" s="118"/>
      <c r="D227" s="11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</row>
    <row r="228" spans="2:15">
      <c r="B228" s="118"/>
      <c r="C228" s="118"/>
      <c r="D228" s="11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</row>
    <row r="229" spans="2:15">
      <c r="B229" s="118"/>
      <c r="C229" s="118"/>
      <c r="D229" s="11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</row>
    <row r="230" spans="2:15">
      <c r="B230" s="118"/>
      <c r="C230" s="118"/>
      <c r="D230" s="11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</row>
    <row r="231" spans="2:15">
      <c r="B231" s="118"/>
      <c r="C231" s="118"/>
      <c r="D231" s="11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</row>
    <row r="232" spans="2:15">
      <c r="B232" s="118"/>
      <c r="C232" s="118"/>
      <c r="D232" s="11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</row>
    <row r="233" spans="2:15">
      <c r="B233" s="118"/>
      <c r="C233" s="118"/>
      <c r="D233" s="11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</row>
    <row r="234" spans="2:15">
      <c r="B234" s="118"/>
      <c r="C234" s="118"/>
      <c r="D234" s="11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</row>
    <row r="235" spans="2:15">
      <c r="B235" s="118"/>
      <c r="C235" s="118"/>
      <c r="D235" s="11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2:15">
      <c r="B236" s="118"/>
      <c r="C236" s="118"/>
      <c r="D236" s="11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2:15">
      <c r="B237" s="118"/>
      <c r="C237" s="118"/>
      <c r="D237" s="11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</row>
    <row r="238" spans="2:15">
      <c r="B238" s="118"/>
      <c r="C238" s="118"/>
      <c r="D238" s="11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</row>
    <row r="239" spans="2:15">
      <c r="B239" s="118"/>
      <c r="C239" s="118"/>
      <c r="D239" s="11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</row>
    <row r="240" spans="2:15">
      <c r="B240" s="118"/>
      <c r="C240" s="118"/>
      <c r="D240" s="118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</row>
    <row r="241" spans="2:15">
      <c r="B241" s="118"/>
      <c r="C241" s="118"/>
      <c r="D241" s="11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</row>
    <row r="242" spans="2:15">
      <c r="B242" s="118"/>
      <c r="C242" s="118"/>
      <c r="D242" s="11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</row>
    <row r="243" spans="2:15">
      <c r="B243" s="118"/>
      <c r="C243" s="118"/>
      <c r="D243" s="11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</row>
    <row r="244" spans="2:15">
      <c r="B244" s="118"/>
      <c r="C244" s="118"/>
      <c r="D244" s="11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</row>
    <row r="245" spans="2:15">
      <c r="B245" s="118"/>
      <c r="C245" s="118"/>
      <c r="D245" s="11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2:15">
      <c r="B246" s="118"/>
      <c r="C246" s="118"/>
      <c r="D246" s="11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2:15">
      <c r="B247" s="118"/>
      <c r="C247" s="118"/>
      <c r="D247" s="11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</row>
    <row r="248" spans="2:15">
      <c r="B248" s="118"/>
      <c r="C248" s="118"/>
      <c r="D248" s="11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2:15">
      <c r="B249" s="118"/>
      <c r="C249" s="118"/>
      <c r="D249" s="11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</row>
    <row r="250" spans="2:15">
      <c r="B250" s="118"/>
      <c r="C250" s="118"/>
      <c r="D250" s="11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2:15">
      <c r="B251" s="118"/>
      <c r="C251" s="118"/>
      <c r="D251" s="11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</row>
    <row r="252" spans="2:15">
      <c r="B252" s="118"/>
      <c r="C252" s="118"/>
      <c r="D252" s="11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</row>
    <row r="253" spans="2:15">
      <c r="B253" s="118"/>
      <c r="C253" s="118"/>
      <c r="D253" s="11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</row>
    <row r="254" spans="2:15">
      <c r="B254" s="118"/>
      <c r="C254" s="118"/>
      <c r="D254" s="11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2:15">
      <c r="B255" s="118"/>
      <c r="C255" s="118"/>
      <c r="D255" s="11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2:15">
      <c r="B256" s="118"/>
      <c r="C256" s="118"/>
      <c r="D256" s="11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</row>
    <row r="257" spans="2:15">
      <c r="B257" s="118"/>
      <c r="C257" s="118"/>
      <c r="D257" s="11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</row>
    <row r="258" spans="2:15">
      <c r="B258" s="118"/>
      <c r="C258" s="118"/>
      <c r="D258" s="11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</row>
    <row r="259" spans="2:15">
      <c r="B259" s="118"/>
      <c r="C259" s="118"/>
      <c r="D259" s="11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</row>
    <row r="260" spans="2:15">
      <c r="B260" s="118"/>
      <c r="C260" s="118"/>
      <c r="D260" s="11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</row>
    <row r="261" spans="2:15">
      <c r="B261" s="118"/>
      <c r="C261" s="118"/>
      <c r="D261" s="11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</row>
    <row r="262" spans="2:15">
      <c r="B262" s="118"/>
      <c r="C262" s="118"/>
      <c r="D262" s="11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</row>
    <row r="263" spans="2:15">
      <c r="B263" s="118"/>
      <c r="C263" s="118"/>
      <c r="D263" s="11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</row>
    <row r="264" spans="2:15">
      <c r="B264" s="118"/>
      <c r="C264" s="118"/>
      <c r="D264" s="11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2:15">
      <c r="B265" s="118"/>
      <c r="C265" s="118"/>
      <c r="D265" s="11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</row>
    <row r="266" spans="2:15">
      <c r="B266" s="118"/>
      <c r="C266" s="118"/>
      <c r="D266" s="11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</row>
    <row r="267" spans="2:15">
      <c r="B267" s="118"/>
      <c r="C267" s="118"/>
      <c r="D267" s="11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</row>
    <row r="268" spans="2:15">
      <c r="B268" s="118"/>
      <c r="C268" s="118"/>
      <c r="D268" s="11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</row>
    <row r="269" spans="2:15">
      <c r="B269" s="118"/>
      <c r="C269" s="118"/>
      <c r="D269" s="11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2:15">
      <c r="B270" s="118"/>
      <c r="C270" s="118"/>
      <c r="D270" s="11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2:15">
      <c r="B271" s="118"/>
      <c r="C271" s="118"/>
      <c r="D271" s="118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2:15">
      <c r="B272" s="118"/>
      <c r="C272" s="118"/>
      <c r="D272" s="11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2:15">
      <c r="B273" s="118"/>
      <c r="C273" s="118"/>
      <c r="D273" s="11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2:15">
      <c r="B274" s="118"/>
      <c r="C274" s="118"/>
      <c r="D274" s="11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2:15">
      <c r="B275" s="118"/>
      <c r="C275" s="118"/>
      <c r="D275" s="11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2:15">
      <c r="B276" s="118"/>
      <c r="C276" s="118"/>
      <c r="D276" s="11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2:15">
      <c r="B277" s="118"/>
      <c r="C277" s="118"/>
      <c r="D277" s="11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2:15">
      <c r="B278" s="118"/>
      <c r="C278" s="118"/>
      <c r="D278" s="11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2:15">
      <c r="B279" s="118"/>
      <c r="C279" s="118"/>
      <c r="D279" s="11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2:15">
      <c r="B280" s="118"/>
      <c r="C280" s="118"/>
      <c r="D280" s="11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2:15">
      <c r="B281" s="118"/>
      <c r="C281" s="118"/>
      <c r="D281" s="11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2:15">
      <c r="B282" s="118"/>
      <c r="C282" s="118"/>
      <c r="D282" s="11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2:15">
      <c r="B283" s="118"/>
      <c r="C283" s="118"/>
      <c r="D283" s="11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2:15">
      <c r="B284" s="118"/>
      <c r="C284" s="118"/>
      <c r="D284" s="11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2:15">
      <c r="B285" s="118"/>
      <c r="C285" s="118"/>
      <c r="D285" s="11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2:15">
      <c r="B286" s="118"/>
      <c r="C286" s="118"/>
      <c r="D286" s="11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2:15">
      <c r="B287" s="118"/>
      <c r="C287" s="118"/>
      <c r="D287" s="11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2:15">
      <c r="B288" s="118"/>
      <c r="C288" s="118"/>
      <c r="D288" s="11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2:15">
      <c r="B289" s="118"/>
      <c r="C289" s="118"/>
      <c r="D289" s="11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</row>
    <row r="290" spans="2:15">
      <c r="B290" s="118"/>
      <c r="C290" s="118"/>
      <c r="D290" s="11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</row>
    <row r="291" spans="2:15">
      <c r="B291" s="118"/>
      <c r="C291" s="118"/>
      <c r="D291" s="118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</row>
    <row r="292" spans="2:15">
      <c r="B292" s="118"/>
      <c r="C292" s="118"/>
      <c r="D292" s="11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</row>
    <row r="293" spans="2:15">
      <c r="B293" s="118"/>
      <c r="C293" s="118"/>
      <c r="D293" s="11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2:15">
      <c r="B294" s="118"/>
      <c r="C294" s="118"/>
      <c r="D294" s="11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2:15">
      <c r="B295" s="118"/>
      <c r="C295" s="118"/>
      <c r="D295" s="11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</row>
    <row r="296" spans="2:15">
      <c r="B296" s="118"/>
      <c r="C296" s="118"/>
      <c r="D296" s="11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</row>
    <row r="297" spans="2:15">
      <c r="B297" s="118"/>
      <c r="C297" s="118"/>
      <c r="D297" s="11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</row>
    <row r="298" spans="2:15">
      <c r="B298" s="118"/>
      <c r="C298" s="118"/>
      <c r="D298" s="11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</row>
    <row r="299" spans="2:15">
      <c r="B299" s="118"/>
      <c r="C299" s="118"/>
      <c r="D299" s="11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</row>
    <row r="300" spans="2:15">
      <c r="B300" s="118"/>
      <c r="C300" s="118"/>
      <c r="D300" s="11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141</v>
      </c>
      <c r="C1" s="67" t="s" vm="1">
        <v>219</v>
      </c>
    </row>
    <row r="2" spans="2:10">
      <c r="B2" s="46" t="s">
        <v>140</v>
      </c>
      <c r="C2" s="67" t="s">
        <v>220</v>
      </c>
    </row>
    <row r="3" spans="2:10">
      <c r="B3" s="46" t="s">
        <v>142</v>
      </c>
      <c r="C3" s="67" t="s">
        <v>221</v>
      </c>
    </row>
    <row r="4" spans="2:10">
      <c r="B4" s="46" t="s">
        <v>143</v>
      </c>
      <c r="C4" s="67">
        <v>8602</v>
      </c>
    </row>
    <row r="6" spans="2:10" ht="26.25" customHeight="1">
      <c r="B6" s="157" t="s">
        <v>172</v>
      </c>
      <c r="C6" s="158"/>
      <c r="D6" s="158"/>
      <c r="E6" s="158"/>
      <c r="F6" s="158"/>
      <c r="G6" s="158"/>
      <c r="H6" s="158"/>
      <c r="I6" s="158"/>
      <c r="J6" s="159"/>
    </row>
    <row r="7" spans="2:10" s="3" customFormat="1" ht="78.75">
      <c r="B7" s="47" t="s">
        <v>111</v>
      </c>
      <c r="C7" s="49" t="s">
        <v>54</v>
      </c>
      <c r="D7" s="49" t="s">
        <v>83</v>
      </c>
      <c r="E7" s="49" t="s">
        <v>55</v>
      </c>
      <c r="F7" s="49" t="s">
        <v>98</v>
      </c>
      <c r="G7" s="49" t="s">
        <v>183</v>
      </c>
      <c r="H7" s="49" t="s">
        <v>144</v>
      </c>
      <c r="I7" s="49" t="s">
        <v>145</v>
      </c>
      <c r="J7" s="64" t="s">
        <v>206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200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29" t="s">
        <v>2505</v>
      </c>
      <c r="C10" s="68"/>
      <c r="D10" s="68"/>
      <c r="E10" s="68"/>
      <c r="F10" s="68"/>
      <c r="G10" s="130">
        <v>0</v>
      </c>
      <c r="H10" s="131">
        <f>IFERROR(G10/$G$10,0)</f>
        <v>0</v>
      </c>
      <c r="I10" s="131">
        <f>G10/'סכום נכסי הקרן'!$C$42</f>
        <v>0</v>
      </c>
      <c r="J10" s="68"/>
    </row>
    <row r="11" spans="2:10" ht="22.5" customHeight="1">
      <c r="B11" s="121"/>
      <c r="C11" s="68"/>
      <c r="D11" s="68"/>
      <c r="E11" s="68"/>
      <c r="F11" s="68"/>
      <c r="G11" s="68"/>
      <c r="H11" s="68"/>
      <c r="I11" s="68"/>
      <c r="J11" s="68"/>
    </row>
    <row r="12" spans="2:10">
      <c r="B12" s="121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18"/>
      <c r="C110" s="118"/>
      <c r="D110" s="119"/>
      <c r="E110" s="119"/>
      <c r="F110" s="127"/>
      <c r="G110" s="127"/>
      <c r="H110" s="127"/>
      <c r="I110" s="127"/>
      <c r="J110" s="119"/>
    </row>
    <row r="111" spans="2:10">
      <c r="B111" s="118"/>
      <c r="C111" s="118"/>
      <c r="D111" s="119"/>
      <c r="E111" s="119"/>
      <c r="F111" s="127"/>
      <c r="G111" s="127"/>
      <c r="H111" s="127"/>
      <c r="I111" s="127"/>
      <c r="J111" s="119"/>
    </row>
    <row r="112" spans="2:10">
      <c r="B112" s="118"/>
      <c r="C112" s="118"/>
      <c r="D112" s="119"/>
      <c r="E112" s="119"/>
      <c r="F112" s="127"/>
      <c r="G112" s="127"/>
      <c r="H112" s="127"/>
      <c r="I112" s="127"/>
      <c r="J112" s="119"/>
    </row>
    <row r="113" spans="2:10">
      <c r="B113" s="118"/>
      <c r="C113" s="118"/>
      <c r="D113" s="119"/>
      <c r="E113" s="119"/>
      <c r="F113" s="127"/>
      <c r="G113" s="127"/>
      <c r="H113" s="127"/>
      <c r="I113" s="127"/>
      <c r="J113" s="119"/>
    </row>
    <row r="114" spans="2:10">
      <c r="B114" s="118"/>
      <c r="C114" s="118"/>
      <c r="D114" s="119"/>
      <c r="E114" s="119"/>
      <c r="F114" s="127"/>
      <c r="G114" s="127"/>
      <c r="H114" s="127"/>
      <c r="I114" s="127"/>
      <c r="J114" s="119"/>
    </row>
    <row r="115" spans="2:10">
      <c r="B115" s="118"/>
      <c r="C115" s="118"/>
      <c r="D115" s="119"/>
      <c r="E115" s="119"/>
      <c r="F115" s="127"/>
      <c r="G115" s="127"/>
      <c r="H115" s="127"/>
      <c r="I115" s="127"/>
      <c r="J115" s="119"/>
    </row>
    <row r="116" spans="2:10">
      <c r="B116" s="118"/>
      <c r="C116" s="118"/>
      <c r="D116" s="119"/>
      <c r="E116" s="119"/>
      <c r="F116" s="127"/>
      <c r="G116" s="127"/>
      <c r="H116" s="127"/>
      <c r="I116" s="127"/>
      <c r="J116" s="119"/>
    </row>
    <row r="117" spans="2:10">
      <c r="B117" s="118"/>
      <c r="C117" s="118"/>
      <c r="D117" s="119"/>
      <c r="E117" s="119"/>
      <c r="F117" s="127"/>
      <c r="G117" s="127"/>
      <c r="H117" s="127"/>
      <c r="I117" s="127"/>
      <c r="J117" s="119"/>
    </row>
    <row r="118" spans="2:10">
      <c r="B118" s="118"/>
      <c r="C118" s="118"/>
      <c r="D118" s="119"/>
      <c r="E118" s="119"/>
      <c r="F118" s="127"/>
      <c r="G118" s="127"/>
      <c r="H118" s="127"/>
      <c r="I118" s="127"/>
      <c r="J118" s="119"/>
    </row>
    <row r="119" spans="2:10">
      <c r="B119" s="118"/>
      <c r="C119" s="118"/>
      <c r="D119" s="119"/>
      <c r="E119" s="119"/>
      <c r="F119" s="127"/>
      <c r="G119" s="127"/>
      <c r="H119" s="127"/>
      <c r="I119" s="127"/>
      <c r="J119" s="119"/>
    </row>
    <row r="120" spans="2:10">
      <c r="B120" s="118"/>
      <c r="C120" s="118"/>
      <c r="D120" s="119"/>
      <c r="E120" s="119"/>
      <c r="F120" s="127"/>
      <c r="G120" s="127"/>
      <c r="H120" s="127"/>
      <c r="I120" s="127"/>
      <c r="J120" s="119"/>
    </row>
    <row r="121" spans="2:10">
      <c r="B121" s="118"/>
      <c r="C121" s="118"/>
      <c r="D121" s="119"/>
      <c r="E121" s="119"/>
      <c r="F121" s="127"/>
      <c r="G121" s="127"/>
      <c r="H121" s="127"/>
      <c r="I121" s="127"/>
      <c r="J121" s="119"/>
    </row>
    <row r="122" spans="2:10">
      <c r="B122" s="118"/>
      <c r="C122" s="118"/>
      <c r="D122" s="119"/>
      <c r="E122" s="119"/>
      <c r="F122" s="127"/>
      <c r="G122" s="127"/>
      <c r="H122" s="127"/>
      <c r="I122" s="127"/>
      <c r="J122" s="119"/>
    </row>
    <row r="123" spans="2:10">
      <c r="B123" s="118"/>
      <c r="C123" s="118"/>
      <c r="D123" s="119"/>
      <c r="E123" s="119"/>
      <c r="F123" s="127"/>
      <c r="G123" s="127"/>
      <c r="H123" s="127"/>
      <c r="I123" s="127"/>
      <c r="J123" s="119"/>
    </row>
    <row r="124" spans="2:10">
      <c r="B124" s="118"/>
      <c r="C124" s="118"/>
      <c r="D124" s="119"/>
      <c r="E124" s="119"/>
      <c r="F124" s="127"/>
      <c r="G124" s="127"/>
      <c r="H124" s="127"/>
      <c r="I124" s="127"/>
      <c r="J124" s="119"/>
    </row>
    <row r="125" spans="2:10">
      <c r="B125" s="118"/>
      <c r="C125" s="118"/>
      <c r="D125" s="119"/>
      <c r="E125" s="119"/>
      <c r="F125" s="127"/>
      <c r="G125" s="127"/>
      <c r="H125" s="127"/>
      <c r="I125" s="127"/>
      <c r="J125" s="119"/>
    </row>
    <row r="126" spans="2:10">
      <c r="B126" s="118"/>
      <c r="C126" s="118"/>
      <c r="D126" s="119"/>
      <c r="E126" s="119"/>
      <c r="F126" s="127"/>
      <c r="G126" s="127"/>
      <c r="H126" s="127"/>
      <c r="I126" s="127"/>
      <c r="J126" s="119"/>
    </row>
    <row r="127" spans="2:10">
      <c r="B127" s="118"/>
      <c r="C127" s="118"/>
      <c r="D127" s="119"/>
      <c r="E127" s="119"/>
      <c r="F127" s="127"/>
      <c r="G127" s="127"/>
      <c r="H127" s="127"/>
      <c r="I127" s="127"/>
      <c r="J127" s="119"/>
    </row>
    <row r="128" spans="2:10">
      <c r="B128" s="118"/>
      <c r="C128" s="118"/>
      <c r="D128" s="119"/>
      <c r="E128" s="119"/>
      <c r="F128" s="127"/>
      <c r="G128" s="127"/>
      <c r="H128" s="127"/>
      <c r="I128" s="127"/>
      <c r="J128" s="119"/>
    </row>
    <row r="129" spans="2:10">
      <c r="B129" s="118"/>
      <c r="C129" s="118"/>
      <c r="D129" s="119"/>
      <c r="E129" s="119"/>
      <c r="F129" s="127"/>
      <c r="G129" s="127"/>
      <c r="H129" s="127"/>
      <c r="I129" s="127"/>
      <c r="J129" s="119"/>
    </row>
    <row r="130" spans="2:10">
      <c r="B130" s="118"/>
      <c r="C130" s="118"/>
      <c r="D130" s="119"/>
      <c r="E130" s="119"/>
      <c r="F130" s="127"/>
      <c r="G130" s="127"/>
      <c r="H130" s="127"/>
      <c r="I130" s="127"/>
      <c r="J130" s="119"/>
    </row>
    <row r="131" spans="2:10">
      <c r="B131" s="118"/>
      <c r="C131" s="118"/>
      <c r="D131" s="119"/>
      <c r="E131" s="119"/>
      <c r="F131" s="127"/>
      <c r="G131" s="127"/>
      <c r="H131" s="127"/>
      <c r="I131" s="127"/>
      <c r="J131" s="119"/>
    </row>
    <row r="132" spans="2:10">
      <c r="B132" s="118"/>
      <c r="C132" s="118"/>
      <c r="D132" s="119"/>
      <c r="E132" s="119"/>
      <c r="F132" s="127"/>
      <c r="G132" s="127"/>
      <c r="H132" s="127"/>
      <c r="I132" s="127"/>
      <c r="J132" s="119"/>
    </row>
    <row r="133" spans="2:10">
      <c r="B133" s="118"/>
      <c r="C133" s="118"/>
      <c r="D133" s="119"/>
      <c r="E133" s="119"/>
      <c r="F133" s="127"/>
      <c r="G133" s="127"/>
      <c r="H133" s="127"/>
      <c r="I133" s="127"/>
      <c r="J133" s="119"/>
    </row>
    <row r="134" spans="2:10">
      <c r="B134" s="118"/>
      <c r="C134" s="118"/>
      <c r="D134" s="119"/>
      <c r="E134" s="119"/>
      <c r="F134" s="127"/>
      <c r="G134" s="127"/>
      <c r="H134" s="127"/>
      <c r="I134" s="127"/>
      <c r="J134" s="119"/>
    </row>
    <row r="135" spans="2:10">
      <c r="B135" s="118"/>
      <c r="C135" s="118"/>
      <c r="D135" s="119"/>
      <c r="E135" s="119"/>
      <c r="F135" s="127"/>
      <c r="G135" s="127"/>
      <c r="H135" s="127"/>
      <c r="I135" s="127"/>
      <c r="J135" s="119"/>
    </row>
    <row r="136" spans="2:10">
      <c r="B136" s="118"/>
      <c r="C136" s="118"/>
      <c r="D136" s="119"/>
      <c r="E136" s="119"/>
      <c r="F136" s="127"/>
      <c r="G136" s="127"/>
      <c r="H136" s="127"/>
      <c r="I136" s="127"/>
      <c r="J136" s="119"/>
    </row>
    <row r="137" spans="2:10">
      <c r="B137" s="118"/>
      <c r="C137" s="118"/>
      <c r="D137" s="119"/>
      <c r="E137" s="119"/>
      <c r="F137" s="127"/>
      <c r="G137" s="127"/>
      <c r="H137" s="127"/>
      <c r="I137" s="127"/>
      <c r="J137" s="119"/>
    </row>
    <row r="138" spans="2:10">
      <c r="B138" s="118"/>
      <c r="C138" s="118"/>
      <c r="D138" s="119"/>
      <c r="E138" s="119"/>
      <c r="F138" s="127"/>
      <c r="G138" s="127"/>
      <c r="H138" s="127"/>
      <c r="I138" s="127"/>
      <c r="J138" s="119"/>
    </row>
    <row r="139" spans="2:10">
      <c r="B139" s="118"/>
      <c r="C139" s="118"/>
      <c r="D139" s="119"/>
      <c r="E139" s="119"/>
      <c r="F139" s="127"/>
      <c r="G139" s="127"/>
      <c r="H139" s="127"/>
      <c r="I139" s="127"/>
      <c r="J139" s="119"/>
    </row>
    <row r="140" spans="2:10">
      <c r="B140" s="118"/>
      <c r="C140" s="118"/>
      <c r="D140" s="119"/>
      <c r="E140" s="119"/>
      <c r="F140" s="127"/>
      <c r="G140" s="127"/>
      <c r="H140" s="127"/>
      <c r="I140" s="127"/>
      <c r="J140" s="119"/>
    </row>
    <row r="141" spans="2:10">
      <c r="B141" s="118"/>
      <c r="C141" s="118"/>
      <c r="D141" s="119"/>
      <c r="E141" s="119"/>
      <c r="F141" s="127"/>
      <c r="G141" s="127"/>
      <c r="H141" s="127"/>
      <c r="I141" s="127"/>
      <c r="J141" s="119"/>
    </row>
    <row r="142" spans="2:10">
      <c r="B142" s="118"/>
      <c r="C142" s="118"/>
      <c r="D142" s="119"/>
      <c r="E142" s="119"/>
      <c r="F142" s="127"/>
      <c r="G142" s="127"/>
      <c r="H142" s="127"/>
      <c r="I142" s="127"/>
      <c r="J142" s="119"/>
    </row>
    <row r="143" spans="2:10">
      <c r="B143" s="118"/>
      <c r="C143" s="118"/>
      <c r="D143" s="119"/>
      <c r="E143" s="119"/>
      <c r="F143" s="127"/>
      <c r="G143" s="127"/>
      <c r="H143" s="127"/>
      <c r="I143" s="127"/>
      <c r="J143" s="119"/>
    </row>
    <row r="144" spans="2:10">
      <c r="B144" s="118"/>
      <c r="C144" s="118"/>
      <c r="D144" s="119"/>
      <c r="E144" s="119"/>
      <c r="F144" s="127"/>
      <c r="G144" s="127"/>
      <c r="H144" s="127"/>
      <c r="I144" s="127"/>
      <c r="J144" s="119"/>
    </row>
    <row r="145" spans="2:10">
      <c r="B145" s="118"/>
      <c r="C145" s="118"/>
      <c r="D145" s="119"/>
      <c r="E145" s="119"/>
      <c r="F145" s="127"/>
      <c r="G145" s="127"/>
      <c r="H145" s="127"/>
      <c r="I145" s="127"/>
      <c r="J145" s="119"/>
    </row>
    <row r="146" spans="2:10">
      <c r="B146" s="118"/>
      <c r="C146" s="118"/>
      <c r="D146" s="119"/>
      <c r="E146" s="119"/>
      <c r="F146" s="127"/>
      <c r="G146" s="127"/>
      <c r="H146" s="127"/>
      <c r="I146" s="127"/>
      <c r="J146" s="119"/>
    </row>
    <row r="147" spans="2:10">
      <c r="B147" s="118"/>
      <c r="C147" s="118"/>
      <c r="D147" s="119"/>
      <c r="E147" s="119"/>
      <c r="F147" s="127"/>
      <c r="G147" s="127"/>
      <c r="H147" s="127"/>
      <c r="I147" s="127"/>
      <c r="J147" s="119"/>
    </row>
    <row r="148" spans="2:10">
      <c r="B148" s="118"/>
      <c r="C148" s="118"/>
      <c r="D148" s="119"/>
      <c r="E148" s="119"/>
      <c r="F148" s="127"/>
      <c r="G148" s="127"/>
      <c r="H148" s="127"/>
      <c r="I148" s="127"/>
      <c r="J148" s="119"/>
    </row>
    <row r="149" spans="2:10">
      <c r="B149" s="118"/>
      <c r="C149" s="118"/>
      <c r="D149" s="119"/>
      <c r="E149" s="119"/>
      <c r="F149" s="127"/>
      <c r="G149" s="127"/>
      <c r="H149" s="127"/>
      <c r="I149" s="127"/>
      <c r="J149" s="119"/>
    </row>
    <row r="150" spans="2:10">
      <c r="B150" s="118"/>
      <c r="C150" s="118"/>
      <c r="D150" s="119"/>
      <c r="E150" s="119"/>
      <c r="F150" s="127"/>
      <c r="G150" s="127"/>
      <c r="H150" s="127"/>
      <c r="I150" s="127"/>
      <c r="J150" s="119"/>
    </row>
    <row r="151" spans="2:10">
      <c r="B151" s="118"/>
      <c r="C151" s="118"/>
      <c r="D151" s="119"/>
      <c r="E151" s="119"/>
      <c r="F151" s="127"/>
      <c r="G151" s="127"/>
      <c r="H151" s="127"/>
      <c r="I151" s="127"/>
      <c r="J151" s="119"/>
    </row>
    <row r="152" spans="2:10">
      <c r="B152" s="118"/>
      <c r="C152" s="118"/>
      <c r="D152" s="119"/>
      <c r="E152" s="119"/>
      <c r="F152" s="127"/>
      <c r="G152" s="127"/>
      <c r="H152" s="127"/>
      <c r="I152" s="127"/>
      <c r="J152" s="119"/>
    </row>
    <row r="153" spans="2:10">
      <c r="B153" s="118"/>
      <c r="C153" s="118"/>
      <c r="D153" s="119"/>
      <c r="E153" s="119"/>
      <c r="F153" s="127"/>
      <c r="G153" s="127"/>
      <c r="H153" s="127"/>
      <c r="I153" s="127"/>
      <c r="J153" s="119"/>
    </row>
    <row r="154" spans="2:10">
      <c r="B154" s="118"/>
      <c r="C154" s="118"/>
      <c r="D154" s="119"/>
      <c r="E154" s="119"/>
      <c r="F154" s="127"/>
      <c r="G154" s="127"/>
      <c r="H154" s="127"/>
      <c r="I154" s="127"/>
      <c r="J154" s="119"/>
    </row>
    <row r="155" spans="2:10">
      <c r="B155" s="118"/>
      <c r="C155" s="118"/>
      <c r="D155" s="119"/>
      <c r="E155" s="119"/>
      <c r="F155" s="127"/>
      <c r="G155" s="127"/>
      <c r="H155" s="127"/>
      <c r="I155" s="127"/>
      <c r="J155" s="119"/>
    </row>
    <row r="156" spans="2:10">
      <c r="B156" s="118"/>
      <c r="C156" s="118"/>
      <c r="D156" s="119"/>
      <c r="E156" s="119"/>
      <c r="F156" s="127"/>
      <c r="G156" s="127"/>
      <c r="H156" s="127"/>
      <c r="I156" s="127"/>
      <c r="J156" s="119"/>
    </row>
    <row r="157" spans="2:10">
      <c r="B157" s="118"/>
      <c r="C157" s="118"/>
      <c r="D157" s="119"/>
      <c r="E157" s="119"/>
      <c r="F157" s="127"/>
      <c r="G157" s="127"/>
      <c r="H157" s="127"/>
      <c r="I157" s="127"/>
      <c r="J157" s="119"/>
    </row>
    <row r="158" spans="2:10">
      <c r="B158" s="118"/>
      <c r="C158" s="118"/>
      <c r="D158" s="119"/>
      <c r="E158" s="119"/>
      <c r="F158" s="127"/>
      <c r="G158" s="127"/>
      <c r="H158" s="127"/>
      <c r="I158" s="127"/>
      <c r="J158" s="119"/>
    </row>
    <row r="159" spans="2:10">
      <c r="B159" s="118"/>
      <c r="C159" s="118"/>
      <c r="D159" s="119"/>
      <c r="E159" s="119"/>
      <c r="F159" s="127"/>
      <c r="G159" s="127"/>
      <c r="H159" s="127"/>
      <c r="I159" s="127"/>
      <c r="J159" s="119"/>
    </row>
    <row r="160" spans="2:10">
      <c r="B160" s="118"/>
      <c r="C160" s="118"/>
      <c r="D160" s="119"/>
      <c r="E160" s="119"/>
      <c r="F160" s="127"/>
      <c r="G160" s="127"/>
      <c r="H160" s="127"/>
      <c r="I160" s="127"/>
      <c r="J160" s="119"/>
    </row>
    <row r="161" spans="2:10">
      <c r="B161" s="118"/>
      <c r="C161" s="118"/>
      <c r="D161" s="119"/>
      <c r="E161" s="119"/>
      <c r="F161" s="127"/>
      <c r="G161" s="127"/>
      <c r="H161" s="127"/>
      <c r="I161" s="127"/>
      <c r="J161" s="119"/>
    </row>
    <row r="162" spans="2:10">
      <c r="B162" s="118"/>
      <c r="C162" s="118"/>
      <c r="D162" s="119"/>
      <c r="E162" s="119"/>
      <c r="F162" s="127"/>
      <c r="G162" s="127"/>
      <c r="H162" s="127"/>
      <c r="I162" s="127"/>
      <c r="J162" s="119"/>
    </row>
    <row r="163" spans="2:10">
      <c r="B163" s="118"/>
      <c r="C163" s="118"/>
      <c r="D163" s="119"/>
      <c r="E163" s="119"/>
      <c r="F163" s="127"/>
      <c r="G163" s="127"/>
      <c r="H163" s="127"/>
      <c r="I163" s="127"/>
      <c r="J163" s="119"/>
    </row>
    <row r="164" spans="2:10">
      <c r="B164" s="118"/>
      <c r="C164" s="118"/>
      <c r="D164" s="119"/>
      <c r="E164" s="119"/>
      <c r="F164" s="127"/>
      <c r="G164" s="127"/>
      <c r="H164" s="127"/>
      <c r="I164" s="127"/>
      <c r="J164" s="119"/>
    </row>
    <row r="165" spans="2:10">
      <c r="B165" s="118"/>
      <c r="C165" s="118"/>
      <c r="D165" s="119"/>
      <c r="E165" s="119"/>
      <c r="F165" s="127"/>
      <c r="G165" s="127"/>
      <c r="H165" s="127"/>
      <c r="I165" s="127"/>
      <c r="J165" s="119"/>
    </row>
    <row r="166" spans="2:10">
      <c r="B166" s="118"/>
      <c r="C166" s="118"/>
      <c r="D166" s="119"/>
      <c r="E166" s="119"/>
      <c r="F166" s="127"/>
      <c r="G166" s="127"/>
      <c r="H166" s="127"/>
      <c r="I166" s="127"/>
      <c r="J166" s="119"/>
    </row>
    <row r="167" spans="2:10">
      <c r="B167" s="118"/>
      <c r="C167" s="118"/>
      <c r="D167" s="119"/>
      <c r="E167" s="119"/>
      <c r="F167" s="127"/>
      <c r="G167" s="127"/>
      <c r="H167" s="127"/>
      <c r="I167" s="127"/>
      <c r="J167" s="119"/>
    </row>
    <row r="168" spans="2:10">
      <c r="B168" s="118"/>
      <c r="C168" s="118"/>
      <c r="D168" s="119"/>
      <c r="E168" s="119"/>
      <c r="F168" s="127"/>
      <c r="G168" s="127"/>
      <c r="H168" s="127"/>
      <c r="I168" s="127"/>
      <c r="J168" s="119"/>
    </row>
    <row r="169" spans="2:10">
      <c r="B169" s="118"/>
      <c r="C169" s="118"/>
      <c r="D169" s="119"/>
      <c r="E169" s="119"/>
      <c r="F169" s="127"/>
      <c r="G169" s="127"/>
      <c r="H169" s="127"/>
      <c r="I169" s="127"/>
      <c r="J169" s="119"/>
    </row>
    <row r="170" spans="2:10">
      <c r="B170" s="118"/>
      <c r="C170" s="118"/>
      <c r="D170" s="119"/>
      <c r="E170" s="119"/>
      <c r="F170" s="127"/>
      <c r="G170" s="127"/>
      <c r="H170" s="127"/>
      <c r="I170" s="127"/>
      <c r="J170" s="119"/>
    </row>
    <row r="171" spans="2:10">
      <c r="B171" s="118"/>
      <c r="C171" s="118"/>
      <c r="D171" s="119"/>
      <c r="E171" s="119"/>
      <c r="F171" s="127"/>
      <c r="G171" s="127"/>
      <c r="H171" s="127"/>
      <c r="I171" s="127"/>
      <c r="J171" s="119"/>
    </row>
    <row r="172" spans="2:10">
      <c r="B172" s="118"/>
      <c r="C172" s="118"/>
      <c r="D172" s="119"/>
      <c r="E172" s="119"/>
      <c r="F172" s="127"/>
      <c r="G172" s="127"/>
      <c r="H172" s="127"/>
      <c r="I172" s="127"/>
      <c r="J172" s="119"/>
    </row>
    <row r="173" spans="2:10">
      <c r="B173" s="118"/>
      <c r="C173" s="118"/>
      <c r="D173" s="119"/>
      <c r="E173" s="119"/>
      <c r="F173" s="127"/>
      <c r="G173" s="127"/>
      <c r="H173" s="127"/>
      <c r="I173" s="127"/>
      <c r="J173" s="119"/>
    </row>
    <row r="174" spans="2:10">
      <c r="B174" s="118"/>
      <c r="C174" s="118"/>
      <c r="D174" s="119"/>
      <c r="E174" s="119"/>
      <c r="F174" s="127"/>
      <c r="G174" s="127"/>
      <c r="H174" s="127"/>
      <c r="I174" s="127"/>
      <c r="J174" s="119"/>
    </row>
    <row r="175" spans="2:10">
      <c r="B175" s="118"/>
      <c r="C175" s="118"/>
      <c r="D175" s="119"/>
      <c r="E175" s="119"/>
      <c r="F175" s="127"/>
      <c r="G175" s="127"/>
      <c r="H175" s="127"/>
      <c r="I175" s="127"/>
      <c r="J175" s="119"/>
    </row>
    <row r="176" spans="2:10">
      <c r="B176" s="118"/>
      <c r="C176" s="118"/>
      <c r="D176" s="119"/>
      <c r="E176" s="119"/>
      <c r="F176" s="127"/>
      <c r="G176" s="127"/>
      <c r="H176" s="127"/>
      <c r="I176" s="127"/>
      <c r="J176" s="119"/>
    </row>
    <row r="177" spans="2:10">
      <c r="B177" s="118"/>
      <c r="C177" s="118"/>
      <c r="D177" s="119"/>
      <c r="E177" s="119"/>
      <c r="F177" s="127"/>
      <c r="G177" s="127"/>
      <c r="H177" s="127"/>
      <c r="I177" s="127"/>
      <c r="J177" s="119"/>
    </row>
    <row r="178" spans="2:10">
      <c r="B178" s="118"/>
      <c r="C178" s="118"/>
      <c r="D178" s="119"/>
      <c r="E178" s="119"/>
      <c r="F178" s="127"/>
      <c r="G178" s="127"/>
      <c r="H178" s="127"/>
      <c r="I178" s="127"/>
      <c r="J178" s="119"/>
    </row>
    <row r="179" spans="2:10">
      <c r="B179" s="118"/>
      <c r="C179" s="118"/>
      <c r="D179" s="119"/>
      <c r="E179" s="119"/>
      <c r="F179" s="127"/>
      <c r="G179" s="127"/>
      <c r="H179" s="127"/>
      <c r="I179" s="127"/>
      <c r="J179" s="119"/>
    </row>
    <row r="180" spans="2:10">
      <c r="B180" s="118"/>
      <c r="C180" s="118"/>
      <c r="D180" s="119"/>
      <c r="E180" s="119"/>
      <c r="F180" s="127"/>
      <c r="G180" s="127"/>
      <c r="H180" s="127"/>
      <c r="I180" s="127"/>
      <c r="J180" s="119"/>
    </row>
    <row r="181" spans="2:10">
      <c r="B181" s="118"/>
      <c r="C181" s="118"/>
      <c r="D181" s="119"/>
      <c r="E181" s="119"/>
      <c r="F181" s="127"/>
      <c r="G181" s="127"/>
      <c r="H181" s="127"/>
      <c r="I181" s="127"/>
      <c r="J181" s="119"/>
    </row>
    <row r="182" spans="2:10">
      <c r="B182" s="118"/>
      <c r="C182" s="118"/>
      <c r="D182" s="119"/>
      <c r="E182" s="119"/>
      <c r="F182" s="127"/>
      <c r="G182" s="127"/>
      <c r="H182" s="127"/>
      <c r="I182" s="127"/>
      <c r="J182" s="119"/>
    </row>
    <row r="183" spans="2:10">
      <c r="B183" s="118"/>
      <c r="C183" s="118"/>
      <c r="D183" s="119"/>
      <c r="E183" s="119"/>
      <c r="F183" s="127"/>
      <c r="G183" s="127"/>
      <c r="H183" s="127"/>
      <c r="I183" s="127"/>
      <c r="J183" s="119"/>
    </row>
    <row r="184" spans="2:10">
      <c r="B184" s="118"/>
      <c r="C184" s="118"/>
      <c r="D184" s="119"/>
      <c r="E184" s="119"/>
      <c r="F184" s="127"/>
      <c r="G184" s="127"/>
      <c r="H184" s="127"/>
      <c r="I184" s="127"/>
      <c r="J184" s="119"/>
    </row>
    <row r="185" spans="2:10">
      <c r="B185" s="118"/>
      <c r="C185" s="118"/>
      <c r="D185" s="119"/>
      <c r="E185" s="119"/>
      <c r="F185" s="127"/>
      <c r="G185" s="127"/>
      <c r="H185" s="127"/>
      <c r="I185" s="127"/>
      <c r="J185" s="119"/>
    </row>
    <row r="186" spans="2:10">
      <c r="B186" s="118"/>
      <c r="C186" s="118"/>
      <c r="D186" s="119"/>
      <c r="E186" s="119"/>
      <c r="F186" s="127"/>
      <c r="G186" s="127"/>
      <c r="H186" s="127"/>
      <c r="I186" s="127"/>
      <c r="J186" s="119"/>
    </row>
    <row r="187" spans="2:10">
      <c r="B187" s="118"/>
      <c r="C187" s="118"/>
      <c r="D187" s="119"/>
      <c r="E187" s="119"/>
      <c r="F187" s="127"/>
      <c r="G187" s="127"/>
      <c r="H187" s="127"/>
      <c r="I187" s="127"/>
      <c r="J187" s="119"/>
    </row>
    <row r="188" spans="2:10">
      <c r="B188" s="118"/>
      <c r="C188" s="118"/>
      <c r="D188" s="119"/>
      <c r="E188" s="119"/>
      <c r="F188" s="127"/>
      <c r="G188" s="127"/>
      <c r="H188" s="127"/>
      <c r="I188" s="127"/>
      <c r="J188" s="119"/>
    </row>
    <row r="189" spans="2:10">
      <c r="B189" s="118"/>
      <c r="C189" s="118"/>
      <c r="D189" s="119"/>
      <c r="E189" s="119"/>
      <c r="F189" s="127"/>
      <c r="G189" s="127"/>
      <c r="H189" s="127"/>
      <c r="I189" s="127"/>
      <c r="J189" s="119"/>
    </row>
    <row r="190" spans="2:10">
      <c r="B190" s="118"/>
      <c r="C190" s="118"/>
      <c r="D190" s="119"/>
      <c r="E190" s="119"/>
      <c r="F190" s="127"/>
      <c r="G190" s="127"/>
      <c r="H190" s="127"/>
      <c r="I190" s="127"/>
      <c r="J190" s="119"/>
    </row>
    <row r="191" spans="2:10">
      <c r="B191" s="118"/>
      <c r="C191" s="118"/>
      <c r="D191" s="119"/>
      <c r="E191" s="119"/>
      <c r="F191" s="127"/>
      <c r="G191" s="127"/>
      <c r="H191" s="127"/>
      <c r="I191" s="127"/>
      <c r="J191" s="119"/>
    </row>
    <row r="192" spans="2:10">
      <c r="B192" s="118"/>
      <c r="C192" s="118"/>
      <c r="D192" s="119"/>
      <c r="E192" s="119"/>
      <c r="F192" s="127"/>
      <c r="G192" s="127"/>
      <c r="H192" s="127"/>
      <c r="I192" s="127"/>
      <c r="J192" s="119"/>
    </row>
    <row r="193" spans="2:10">
      <c r="B193" s="118"/>
      <c r="C193" s="118"/>
      <c r="D193" s="119"/>
      <c r="E193" s="119"/>
      <c r="F193" s="127"/>
      <c r="G193" s="127"/>
      <c r="H193" s="127"/>
      <c r="I193" s="127"/>
      <c r="J193" s="119"/>
    </row>
    <row r="194" spans="2:10">
      <c r="B194" s="118"/>
      <c r="C194" s="118"/>
      <c r="D194" s="119"/>
      <c r="E194" s="119"/>
      <c r="F194" s="127"/>
      <c r="G194" s="127"/>
      <c r="H194" s="127"/>
      <c r="I194" s="127"/>
      <c r="J194" s="119"/>
    </row>
    <row r="195" spans="2:10">
      <c r="B195" s="118"/>
      <c r="C195" s="118"/>
      <c r="D195" s="119"/>
      <c r="E195" s="119"/>
      <c r="F195" s="127"/>
      <c r="G195" s="127"/>
      <c r="H195" s="127"/>
      <c r="I195" s="127"/>
      <c r="J195" s="119"/>
    </row>
    <row r="196" spans="2:10">
      <c r="B196" s="118"/>
      <c r="C196" s="118"/>
      <c r="D196" s="119"/>
      <c r="E196" s="119"/>
      <c r="F196" s="127"/>
      <c r="G196" s="127"/>
      <c r="H196" s="127"/>
      <c r="I196" s="127"/>
      <c r="J196" s="119"/>
    </row>
    <row r="197" spans="2:10">
      <c r="B197" s="118"/>
      <c r="C197" s="118"/>
      <c r="D197" s="119"/>
      <c r="E197" s="119"/>
      <c r="F197" s="127"/>
      <c r="G197" s="127"/>
      <c r="H197" s="127"/>
      <c r="I197" s="127"/>
      <c r="J197" s="119"/>
    </row>
    <row r="198" spans="2:10">
      <c r="B198" s="118"/>
      <c r="C198" s="118"/>
      <c r="D198" s="119"/>
      <c r="E198" s="119"/>
      <c r="F198" s="127"/>
      <c r="G198" s="127"/>
      <c r="H198" s="127"/>
      <c r="I198" s="127"/>
      <c r="J198" s="119"/>
    </row>
    <row r="199" spans="2:10">
      <c r="B199" s="118"/>
      <c r="C199" s="118"/>
      <c r="D199" s="119"/>
      <c r="E199" s="119"/>
      <c r="F199" s="127"/>
      <c r="G199" s="127"/>
      <c r="H199" s="127"/>
      <c r="I199" s="127"/>
      <c r="J199" s="119"/>
    </row>
    <row r="200" spans="2:10">
      <c r="B200" s="118"/>
      <c r="C200" s="118"/>
      <c r="D200" s="119"/>
      <c r="E200" s="119"/>
      <c r="F200" s="127"/>
      <c r="G200" s="127"/>
      <c r="H200" s="127"/>
      <c r="I200" s="127"/>
      <c r="J200" s="119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141</v>
      </c>
      <c r="C1" s="67" t="s" vm="1">
        <v>219</v>
      </c>
    </row>
    <row r="2" spans="2:11">
      <c r="B2" s="46" t="s">
        <v>140</v>
      </c>
      <c r="C2" s="67" t="s">
        <v>220</v>
      </c>
    </row>
    <row r="3" spans="2:11">
      <c r="B3" s="46" t="s">
        <v>142</v>
      </c>
      <c r="C3" s="67" t="s">
        <v>221</v>
      </c>
    </row>
    <row r="4" spans="2:11">
      <c r="B4" s="46" t="s">
        <v>143</v>
      </c>
      <c r="C4" s="67">
        <v>8602</v>
      </c>
    </row>
    <row r="6" spans="2:11" ht="26.25" customHeight="1">
      <c r="B6" s="157" t="s">
        <v>173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11" s="3" customFormat="1" ht="63">
      <c r="B7" s="47" t="s">
        <v>111</v>
      </c>
      <c r="C7" s="49" t="s">
        <v>112</v>
      </c>
      <c r="D7" s="49" t="s">
        <v>14</v>
      </c>
      <c r="E7" s="49" t="s">
        <v>15</v>
      </c>
      <c r="F7" s="49" t="s">
        <v>56</v>
      </c>
      <c r="G7" s="49" t="s">
        <v>98</v>
      </c>
      <c r="H7" s="49" t="s">
        <v>53</v>
      </c>
      <c r="I7" s="49" t="s">
        <v>106</v>
      </c>
      <c r="J7" s="49" t="s">
        <v>144</v>
      </c>
      <c r="K7" s="64" t="s">
        <v>145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199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9" t="s">
        <v>2506</v>
      </c>
      <c r="C10" s="68"/>
      <c r="D10" s="68"/>
      <c r="E10" s="68"/>
      <c r="F10" s="68"/>
      <c r="G10" s="68"/>
      <c r="H10" s="68"/>
      <c r="I10" s="130">
        <v>0</v>
      </c>
      <c r="J10" s="131">
        <v>0</v>
      </c>
      <c r="K10" s="131">
        <v>0</v>
      </c>
    </row>
    <row r="11" spans="2:11" ht="21" customHeight="1">
      <c r="B11" s="121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21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8"/>
      <c r="C110" s="118"/>
      <c r="D110" s="127"/>
      <c r="E110" s="127"/>
      <c r="F110" s="127"/>
      <c r="G110" s="127"/>
      <c r="H110" s="127"/>
      <c r="I110" s="119"/>
      <c r="J110" s="119"/>
      <c r="K110" s="119"/>
    </row>
    <row r="111" spans="2:11">
      <c r="B111" s="118"/>
      <c r="C111" s="118"/>
      <c r="D111" s="127"/>
      <c r="E111" s="127"/>
      <c r="F111" s="127"/>
      <c r="G111" s="127"/>
      <c r="H111" s="127"/>
      <c r="I111" s="119"/>
      <c r="J111" s="119"/>
      <c r="K111" s="119"/>
    </row>
    <row r="112" spans="2:11">
      <c r="B112" s="118"/>
      <c r="C112" s="118"/>
      <c r="D112" s="127"/>
      <c r="E112" s="127"/>
      <c r="F112" s="127"/>
      <c r="G112" s="127"/>
      <c r="H112" s="127"/>
      <c r="I112" s="119"/>
      <c r="J112" s="119"/>
      <c r="K112" s="119"/>
    </row>
    <row r="113" spans="2:11">
      <c r="B113" s="118"/>
      <c r="C113" s="118"/>
      <c r="D113" s="127"/>
      <c r="E113" s="127"/>
      <c r="F113" s="127"/>
      <c r="G113" s="127"/>
      <c r="H113" s="127"/>
      <c r="I113" s="119"/>
      <c r="J113" s="119"/>
      <c r="K113" s="119"/>
    </row>
    <row r="114" spans="2:11">
      <c r="B114" s="118"/>
      <c r="C114" s="118"/>
      <c r="D114" s="127"/>
      <c r="E114" s="127"/>
      <c r="F114" s="127"/>
      <c r="G114" s="127"/>
      <c r="H114" s="127"/>
      <c r="I114" s="119"/>
      <c r="J114" s="119"/>
      <c r="K114" s="119"/>
    </row>
    <row r="115" spans="2:11">
      <c r="B115" s="118"/>
      <c r="C115" s="118"/>
      <c r="D115" s="127"/>
      <c r="E115" s="127"/>
      <c r="F115" s="127"/>
      <c r="G115" s="127"/>
      <c r="H115" s="127"/>
      <c r="I115" s="119"/>
      <c r="J115" s="119"/>
      <c r="K115" s="119"/>
    </row>
    <row r="116" spans="2:11">
      <c r="B116" s="118"/>
      <c r="C116" s="118"/>
      <c r="D116" s="127"/>
      <c r="E116" s="127"/>
      <c r="F116" s="127"/>
      <c r="G116" s="127"/>
      <c r="H116" s="127"/>
      <c r="I116" s="119"/>
      <c r="J116" s="119"/>
      <c r="K116" s="119"/>
    </row>
    <row r="117" spans="2:11">
      <c r="B117" s="118"/>
      <c r="C117" s="118"/>
      <c r="D117" s="127"/>
      <c r="E117" s="127"/>
      <c r="F117" s="127"/>
      <c r="G117" s="127"/>
      <c r="H117" s="127"/>
      <c r="I117" s="119"/>
      <c r="J117" s="119"/>
      <c r="K117" s="119"/>
    </row>
    <row r="118" spans="2:11">
      <c r="B118" s="118"/>
      <c r="C118" s="118"/>
      <c r="D118" s="127"/>
      <c r="E118" s="127"/>
      <c r="F118" s="127"/>
      <c r="G118" s="127"/>
      <c r="H118" s="127"/>
      <c r="I118" s="119"/>
      <c r="J118" s="119"/>
      <c r="K118" s="119"/>
    </row>
    <row r="119" spans="2:11">
      <c r="B119" s="118"/>
      <c r="C119" s="118"/>
      <c r="D119" s="127"/>
      <c r="E119" s="127"/>
      <c r="F119" s="127"/>
      <c r="G119" s="127"/>
      <c r="H119" s="127"/>
      <c r="I119" s="119"/>
      <c r="J119" s="119"/>
      <c r="K119" s="119"/>
    </row>
    <row r="120" spans="2:11">
      <c r="B120" s="118"/>
      <c r="C120" s="118"/>
      <c r="D120" s="127"/>
      <c r="E120" s="127"/>
      <c r="F120" s="127"/>
      <c r="G120" s="127"/>
      <c r="H120" s="127"/>
      <c r="I120" s="119"/>
      <c r="J120" s="119"/>
      <c r="K120" s="119"/>
    </row>
    <row r="121" spans="2:11">
      <c r="B121" s="118"/>
      <c r="C121" s="118"/>
      <c r="D121" s="127"/>
      <c r="E121" s="127"/>
      <c r="F121" s="127"/>
      <c r="G121" s="127"/>
      <c r="H121" s="127"/>
      <c r="I121" s="119"/>
      <c r="J121" s="119"/>
      <c r="K121" s="119"/>
    </row>
    <row r="122" spans="2:11">
      <c r="B122" s="118"/>
      <c r="C122" s="118"/>
      <c r="D122" s="127"/>
      <c r="E122" s="127"/>
      <c r="F122" s="127"/>
      <c r="G122" s="127"/>
      <c r="H122" s="127"/>
      <c r="I122" s="119"/>
      <c r="J122" s="119"/>
      <c r="K122" s="119"/>
    </row>
    <row r="123" spans="2:11">
      <c r="B123" s="118"/>
      <c r="C123" s="118"/>
      <c r="D123" s="127"/>
      <c r="E123" s="127"/>
      <c r="F123" s="127"/>
      <c r="G123" s="127"/>
      <c r="H123" s="127"/>
      <c r="I123" s="119"/>
      <c r="J123" s="119"/>
      <c r="K123" s="119"/>
    </row>
    <row r="124" spans="2:11">
      <c r="B124" s="118"/>
      <c r="C124" s="118"/>
      <c r="D124" s="127"/>
      <c r="E124" s="127"/>
      <c r="F124" s="127"/>
      <c r="G124" s="127"/>
      <c r="H124" s="127"/>
      <c r="I124" s="119"/>
      <c r="J124" s="119"/>
      <c r="K124" s="119"/>
    </row>
    <row r="125" spans="2:11">
      <c r="B125" s="118"/>
      <c r="C125" s="118"/>
      <c r="D125" s="127"/>
      <c r="E125" s="127"/>
      <c r="F125" s="127"/>
      <c r="G125" s="127"/>
      <c r="H125" s="127"/>
      <c r="I125" s="119"/>
      <c r="J125" s="119"/>
      <c r="K125" s="119"/>
    </row>
    <row r="126" spans="2:11">
      <c r="B126" s="118"/>
      <c r="C126" s="118"/>
      <c r="D126" s="127"/>
      <c r="E126" s="127"/>
      <c r="F126" s="127"/>
      <c r="G126" s="127"/>
      <c r="H126" s="127"/>
      <c r="I126" s="119"/>
      <c r="J126" s="119"/>
      <c r="K126" s="119"/>
    </row>
    <row r="127" spans="2:11">
      <c r="B127" s="118"/>
      <c r="C127" s="118"/>
      <c r="D127" s="127"/>
      <c r="E127" s="127"/>
      <c r="F127" s="127"/>
      <c r="G127" s="127"/>
      <c r="H127" s="127"/>
      <c r="I127" s="119"/>
      <c r="J127" s="119"/>
      <c r="K127" s="119"/>
    </row>
    <row r="128" spans="2:11">
      <c r="B128" s="118"/>
      <c r="C128" s="118"/>
      <c r="D128" s="127"/>
      <c r="E128" s="127"/>
      <c r="F128" s="127"/>
      <c r="G128" s="127"/>
      <c r="H128" s="127"/>
      <c r="I128" s="119"/>
      <c r="J128" s="119"/>
      <c r="K128" s="119"/>
    </row>
    <row r="129" spans="2:11">
      <c r="B129" s="118"/>
      <c r="C129" s="118"/>
      <c r="D129" s="127"/>
      <c r="E129" s="127"/>
      <c r="F129" s="127"/>
      <c r="G129" s="127"/>
      <c r="H129" s="127"/>
      <c r="I129" s="119"/>
      <c r="J129" s="119"/>
      <c r="K129" s="119"/>
    </row>
    <row r="130" spans="2:11">
      <c r="B130" s="118"/>
      <c r="C130" s="118"/>
      <c r="D130" s="127"/>
      <c r="E130" s="127"/>
      <c r="F130" s="127"/>
      <c r="G130" s="127"/>
      <c r="H130" s="127"/>
      <c r="I130" s="119"/>
      <c r="J130" s="119"/>
      <c r="K130" s="119"/>
    </row>
    <row r="131" spans="2:11">
      <c r="B131" s="118"/>
      <c r="C131" s="118"/>
      <c r="D131" s="127"/>
      <c r="E131" s="127"/>
      <c r="F131" s="127"/>
      <c r="G131" s="127"/>
      <c r="H131" s="127"/>
      <c r="I131" s="119"/>
      <c r="J131" s="119"/>
      <c r="K131" s="119"/>
    </row>
    <row r="132" spans="2:11">
      <c r="B132" s="118"/>
      <c r="C132" s="118"/>
      <c r="D132" s="127"/>
      <c r="E132" s="127"/>
      <c r="F132" s="127"/>
      <c r="G132" s="127"/>
      <c r="H132" s="127"/>
      <c r="I132" s="119"/>
      <c r="J132" s="119"/>
      <c r="K132" s="119"/>
    </row>
    <row r="133" spans="2:11">
      <c r="B133" s="118"/>
      <c r="C133" s="118"/>
      <c r="D133" s="127"/>
      <c r="E133" s="127"/>
      <c r="F133" s="127"/>
      <c r="G133" s="127"/>
      <c r="H133" s="127"/>
      <c r="I133" s="119"/>
      <c r="J133" s="119"/>
      <c r="K133" s="119"/>
    </row>
    <row r="134" spans="2:11">
      <c r="B134" s="118"/>
      <c r="C134" s="118"/>
      <c r="D134" s="127"/>
      <c r="E134" s="127"/>
      <c r="F134" s="127"/>
      <c r="G134" s="127"/>
      <c r="H134" s="127"/>
      <c r="I134" s="119"/>
      <c r="J134" s="119"/>
      <c r="K134" s="119"/>
    </row>
    <row r="135" spans="2:11">
      <c r="B135" s="118"/>
      <c r="C135" s="118"/>
      <c r="D135" s="127"/>
      <c r="E135" s="127"/>
      <c r="F135" s="127"/>
      <c r="G135" s="127"/>
      <c r="H135" s="127"/>
      <c r="I135" s="119"/>
      <c r="J135" s="119"/>
      <c r="K135" s="119"/>
    </row>
    <row r="136" spans="2:11">
      <c r="B136" s="118"/>
      <c r="C136" s="118"/>
      <c r="D136" s="127"/>
      <c r="E136" s="127"/>
      <c r="F136" s="127"/>
      <c r="G136" s="127"/>
      <c r="H136" s="127"/>
      <c r="I136" s="119"/>
      <c r="J136" s="119"/>
      <c r="K136" s="119"/>
    </row>
    <row r="137" spans="2:11">
      <c r="B137" s="118"/>
      <c r="C137" s="118"/>
      <c r="D137" s="127"/>
      <c r="E137" s="127"/>
      <c r="F137" s="127"/>
      <c r="G137" s="127"/>
      <c r="H137" s="127"/>
      <c r="I137" s="119"/>
      <c r="J137" s="119"/>
      <c r="K137" s="119"/>
    </row>
    <row r="138" spans="2:11">
      <c r="B138" s="118"/>
      <c r="C138" s="118"/>
      <c r="D138" s="127"/>
      <c r="E138" s="127"/>
      <c r="F138" s="127"/>
      <c r="G138" s="127"/>
      <c r="H138" s="127"/>
      <c r="I138" s="119"/>
      <c r="J138" s="119"/>
      <c r="K138" s="119"/>
    </row>
    <row r="139" spans="2:11">
      <c r="B139" s="118"/>
      <c r="C139" s="118"/>
      <c r="D139" s="127"/>
      <c r="E139" s="127"/>
      <c r="F139" s="127"/>
      <c r="G139" s="127"/>
      <c r="H139" s="127"/>
      <c r="I139" s="119"/>
      <c r="J139" s="119"/>
      <c r="K139" s="119"/>
    </row>
    <row r="140" spans="2:11">
      <c r="B140" s="118"/>
      <c r="C140" s="118"/>
      <c r="D140" s="127"/>
      <c r="E140" s="127"/>
      <c r="F140" s="127"/>
      <c r="G140" s="127"/>
      <c r="H140" s="127"/>
      <c r="I140" s="119"/>
      <c r="J140" s="119"/>
      <c r="K140" s="119"/>
    </row>
    <row r="141" spans="2:11">
      <c r="B141" s="118"/>
      <c r="C141" s="118"/>
      <c r="D141" s="127"/>
      <c r="E141" s="127"/>
      <c r="F141" s="127"/>
      <c r="G141" s="127"/>
      <c r="H141" s="127"/>
      <c r="I141" s="119"/>
      <c r="J141" s="119"/>
      <c r="K141" s="119"/>
    </row>
    <row r="142" spans="2:11">
      <c r="B142" s="118"/>
      <c r="C142" s="118"/>
      <c r="D142" s="127"/>
      <c r="E142" s="127"/>
      <c r="F142" s="127"/>
      <c r="G142" s="127"/>
      <c r="H142" s="127"/>
      <c r="I142" s="119"/>
      <c r="J142" s="119"/>
      <c r="K142" s="119"/>
    </row>
    <row r="143" spans="2:11">
      <c r="B143" s="118"/>
      <c r="C143" s="118"/>
      <c r="D143" s="127"/>
      <c r="E143" s="127"/>
      <c r="F143" s="127"/>
      <c r="G143" s="127"/>
      <c r="H143" s="127"/>
      <c r="I143" s="119"/>
      <c r="J143" s="119"/>
      <c r="K143" s="119"/>
    </row>
    <row r="144" spans="2:11">
      <c r="B144" s="118"/>
      <c r="C144" s="118"/>
      <c r="D144" s="127"/>
      <c r="E144" s="127"/>
      <c r="F144" s="127"/>
      <c r="G144" s="127"/>
      <c r="H144" s="127"/>
      <c r="I144" s="119"/>
      <c r="J144" s="119"/>
      <c r="K144" s="119"/>
    </row>
    <row r="145" spans="2:11">
      <c r="B145" s="118"/>
      <c r="C145" s="118"/>
      <c r="D145" s="127"/>
      <c r="E145" s="127"/>
      <c r="F145" s="127"/>
      <c r="G145" s="127"/>
      <c r="H145" s="127"/>
      <c r="I145" s="119"/>
      <c r="J145" s="119"/>
      <c r="K145" s="119"/>
    </row>
    <row r="146" spans="2:11">
      <c r="B146" s="118"/>
      <c r="C146" s="118"/>
      <c r="D146" s="127"/>
      <c r="E146" s="127"/>
      <c r="F146" s="127"/>
      <c r="G146" s="127"/>
      <c r="H146" s="127"/>
      <c r="I146" s="119"/>
      <c r="J146" s="119"/>
      <c r="K146" s="119"/>
    </row>
    <row r="147" spans="2:11">
      <c r="B147" s="118"/>
      <c r="C147" s="118"/>
      <c r="D147" s="127"/>
      <c r="E147" s="127"/>
      <c r="F147" s="127"/>
      <c r="G147" s="127"/>
      <c r="H147" s="127"/>
      <c r="I147" s="119"/>
      <c r="J147" s="119"/>
      <c r="K147" s="119"/>
    </row>
    <row r="148" spans="2:11">
      <c r="B148" s="118"/>
      <c r="C148" s="118"/>
      <c r="D148" s="127"/>
      <c r="E148" s="127"/>
      <c r="F148" s="127"/>
      <c r="G148" s="127"/>
      <c r="H148" s="127"/>
      <c r="I148" s="119"/>
      <c r="J148" s="119"/>
      <c r="K148" s="119"/>
    </row>
    <row r="149" spans="2:11">
      <c r="B149" s="118"/>
      <c r="C149" s="118"/>
      <c r="D149" s="127"/>
      <c r="E149" s="127"/>
      <c r="F149" s="127"/>
      <c r="G149" s="127"/>
      <c r="H149" s="127"/>
      <c r="I149" s="119"/>
      <c r="J149" s="119"/>
      <c r="K149" s="119"/>
    </row>
    <row r="150" spans="2:11">
      <c r="B150" s="118"/>
      <c r="C150" s="118"/>
      <c r="D150" s="127"/>
      <c r="E150" s="127"/>
      <c r="F150" s="127"/>
      <c r="G150" s="127"/>
      <c r="H150" s="127"/>
      <c r="I150" s="119"/>
      <c r="J150" s="119"/>
      <c r="K150" s="119"/>
    </row>
    <row r="151" spans="2:11">
      <c r="B151" s="118"/>
      <c r="C151" s="118"/>
      <c r="D151" s="127"/>
      <c r="E151" s="127"/>
      <c r="F151" s="127"/>
      <c r="G151" s="127"/>
      <c r="H151" s="127"/>
      <c r="I151" s="119"/>
      <c r="J151" s="119"/>
      <c r="K151" s="119"/>
    </row>
    <row r="152" spans="2:11">
      <c r="B152" s="118"/>
      <c r="C152" s="118"/>
      <c r="D152" s="127"/>
      <c r="E152" s="127"/>
      <c r="F152" s="127"/>
      <c r="G152" s="127"/>
      <c r="H152" s="127"/>
      <c r="I152" s="119"/>
      <c r="J152" s="119"/>
      <c r="K152" s="119"/>
    </row>
    <row r="153" spans="2:11">
      <c r="B153" s="118"/>
      <c r="C153" s="118"/>
      <c r="D153" s="127"/>
      <c r="E153" s="127"/>
      <c r="F153" s="127"/>
      <c r="G153" s="127"/>
      <c r="H153" s="127"/>
      <c r="I153" s="119"/>
      <c r="J153" s="119"/>
      <c r="K153" s="119"/>
    </row>
    <row r="154" spans="2:11">
      <c r="B154" s="118"/>
      <c r="C154" s="118"/>
      <c r="D154" s="127"/>
      <c r="E154" s="127"/>
      <c r="F154" s="127"/>
      <c r="G154" s="127"/>
      <c r="H154" s="127"/>
      <c r="I154" s="119"/>
      <c r="J154" s="119"/>
      <c r="K154" s="119"/>
    </row>
    <row r="155" spans="2:11">
      <c r="B155" s="118"/>
      <c r="C155" s="118"/>
      <c r="D155" s="127"/>
      <c r="E155" s="127"/>
      <c r="F155" s="127"/>
      <c r="G155" s="127"/>
      <c r="H155" s="127"/>
      <c r="I155" s="119"/>
      <c r="J155" s="119"/>
      <c r="K155" s="119"/>
    </row>
    <row r="156" spans="2:11">
      <c r="B156" s="118"/>
      <c r="C156" s="118"/>
      <c r="D156" s="127"/>
      <c r="E156" s="127"/>
      <c r="F156" s="127"/>
      <c r="G156" s="127"/>
      <c r="H156" s="127"/>
      <c r="I156" s="119"/>
      <c r="J156" s="119"/>
      <c r="K156" s="119"/>
    </row>
    <row r="157" spans="2:11">
      <c r="B157" s="118"/>
      <c r="C157" s="118"/>
      <c r="D157" s="127"/>
      <c r="E157" s="127"/>
      <c r="F157" s="127"/>
      <c r="G157" s="127"/>
      <c r="H157" s="127"/>
      <c r="I157" s="119"/>
      <c r="J157" s="119"/>
      <c r="K157" s="119"/>
    </row>
    <row r="158" spans="2:11">
      <c r="B158" s="118"/>
      <c r="C158" s="118"/>
      <c r="D158" s="127"/>
      <c r="E158" s="127"/>
      <c r="F158" s="127"/>
      <c r="G158" s="127"/>
      <c r="H158" s="127"/>
      <c r="I158" s="119"/>
      <c r="J158" s="119"/>
      <c r="K158" s="119"/>
    </row>
    <row r="159" spans="2:11">
      <c r="B159" s="118"/>
      <c r="C159" s="118"/>
      <c r="D159" s="127"/>
      <c r="E159" s="127"/>
      <c r="F159" s="127"/>
      <c r="G159" s="127"/>
      <c r="H159" s="127"/>
      <c r="I159" s="119"/>
      <c r="J159" s="119"/>
      <c r="K159" s="119"/>
    </row>
    <row r="160" spans="2:11">
      <c r="B160" s="118"/>
      <c r="C160" s="118"/>
      <c r="D160" s="127"/>
      <c r="E160" s="127"/>
      <c r="F160" s="127"/>
      <c r="G160" s="127"/>
      <c r="H160" s="127"/>
      <c r="I160" s="119"/>
      <c r="J160" s="119"/>
      <c r="K160" s="119"/>
    </row>
    <row r="161" spans="2:11">
      <c r="B161" s="118"/>
      <c r="C161" s="118"/>
      <c r="D161" s="127"/>
      <c r="E161" s="127"/>
      <c r="F161" s="127"/>
      <c r="G161" s="127"/>
      <c r="H161" s="127"/>
      <c r="I161" s="119"/>
      <c r="J161" s="119"/>
      <c r="K161" s="119"/>
    </row>
    <row r="162" spans="2:11">
      <c r="B162" s="118"/>
      <c r="C162" s="118"/>
      <c r="D162" s="127"/>
      <c r="E162" s="127"/>
      <c r="F162" s="127"/>
      <c r="G162" s="127"/>
      <c r="H162" s="127"/>
      <c r="I162" s="119"/>
      <c r="J162" s="119"/>
      <c r="K162" s="119"/>
    </row>
    <row r="163" spans="2:11">
      <c r="B163" s="118"/>
      <c r="C163" s="118"/>
      <c r="D163" s="127"/>
      <c r="E163" s="127"/>
      <c r="F163" s="127"/>
      <c r="G163" s="127"/>
      <c r="H163" s="127"/>
      <c r="I163" s="119"/>
      <c r="J163" s="119"/>
      <c r="K163" s="119"/>
    </row>
    <row r="164" spans="2:11">
      <c r="B164" s="118"/>
      <c r="C164" s="118"/>
      <c r="D164" s="127"/>
      <c r="E164" s="127"/>
      <c r="F164" s="127"/>
      <c r="G164" s="127"/>
      <c r="H164" s="127"/>
      <c r="I164" s="119"/>
      <c r="J164" s="119"/>
      <c r="K164" s="119"/>
    </row>
    <row r="165" spans="2:11">
      <c r="B165" s="118"/>
      <c r="C165" s="118"/>
      <c r="D165" s="127"/>
      <c r="E165" s="127"/>
      <c r="F165" s="127"/>
      <c r="G165" s="127"/>
      <c r="H165" s="127"/>
      <c r="I165" s="119"/>
      <c r="J165" s="119"/>
      <c r="K165" s="119"/>
    </row>
    <row r="166" spans="2:11">
      <c r="B166" s="118"/>
      <c r="C166" s="118"/>
      <c r="D166" s="127"/>
      <c r="E166" s="127"/>
      <c r="F166" s="127"/>
      <c r="G166" s="127"/>
      <c r="H166" s="127"/>
      <c r="I166" s="119"/>
      <c r="J166" s="119"/>
      <c r="K166" s="119"/>
    </row>
    <row r="167" spans="2:11">
      <c r="B167" s="118"/>
      <c r="C167" s="118"/>
      <c r="D167" s="127"/>
      <c r="E167" s="127"/>
      <c r="F167" s="127"/>
      <c r="G167" s="127"/>
      <c r="H167" s="127"/>
      <c r="I167" s="119"/>
      <c r="J167" s="119"/>
      <c r="K167" s="119"/>
    </row>
    <row r="168" spans="2:11">
      <c r="B168" s="118"/>
      <c r="C168" s="118"/>
      <c r="D168" s="127"/>
      <c r="E168" s="127"/>
      <c r="F168" s="127"/>
      <c r="G168" s="127"/>
      <c r="H168" s="127"/>
      <c r="I168" s="119"/>
      <c r="J168" s="119"/>
      <c r="K168" s="119"/>
    </row>
    <row r="169" spans="2:11">
      <c r="B169" s="118"/>
      <c r="C169" s="118"/>
      <c r="D169" s="127"/>
      <c r="E169" s="127"/>
      <c r="F169" s="127"/>
      <c r="G169" s="127"/>
      <c r="H169" s="127"/>
      <c r="I169" s="119"/>
      <c r="J169" s="119"/>
      <c r="K169" s="119"/>
    </row>
    <row r="170" spans="2:11">
      <c r="B170" s="118"/>
      <c r="C170" s="118"/>
      <c r="D170" s="127"/>
      <c r="E170" s="127"/>
      <c r="F170" s="127"/>
      <c r="G170" s="127"/>
      <c r="H170" s="127"/>
      <c r="I170" s="119"/>
      <c r="J170" s="119"/>
      <c r="K170" s="119"/>
    </row>
    <row r="171" spans="2:11">
      <c r="B171" s="118"/>
      <c r="C171" s="118"/>
      <c r="D171" s="127"/>
      <c r="E171" s="127"/>
      <c r="F171" s="127"/>
      <c r="G171" s="127"/>
      <c r="H171" s="127"/>
      <c r="I171" s="119"/>
      <c r="J171" s="119"/>
      <c r="K171" s="119"/>
    </row>
    <row r="172" spans="2:11">
      <c r="B172" s="118"/>
      <c r="C172" s="118"/>
      <c r="D172" s="127"/>
      <c r="E172" s="127"/>
      <c r="F172" s="127"/>
      <c r="G172" s="127"/>
      <c r="H172" s="127"/>
      <c r="I172" s="119"/>
      <c r="J172" s="119"/>
      <c r="K172" s="119"/>
    </row>
    <row r="173" spans="2:11">
      <c r="B173" s="118"/>
      <c r="C173" s="118"/>
      <c r="D173" s="127"/>
      <c r="E173" s="127"/>
      <c r="F173" s="127"/>
      <c r="G173" s="127"/>
      <c r="H173" s="127"/>
      <c r="I173" s="119"/>
      <c r="J173" s="119"/>
      <c r="K173" s="119"/>
    </row>
    <row r="174" spans="2:11">
      <c r="B174" s="118"/>
      <c r="C174" s="118"/>
      <c r="D174" s="127"/>
      <c r="E174" s="127"/>
      <c r="F174" s="127"/>
      <c r="G174" s="127"/>
      <c r="H174" s="127"/>
      <c r="I174" s="119"/>
      <c r="J174" s="119"/>
      <c r="K174" s="119"/>
    </row>
    <row r="175" spans="2:11">
      <c r="B175" s="118"/>
      <c r="C175" s="118"/>
      <c r="D175" s="127"/>
      <c r="E175" s="127"/>
      <c r="F175" s="127"/>
      <c r="G175" s="127"/>
      <c r="H175" s="127"/>
      <c r="I175" s="119"/>
      <c r="J175" s="119"/>
      <c r="K175" s="119"/>
    </row>
    <row r="176" spans="2:11">
      <c r="B176" s="118"/>
      <c r="C176" s="118"/>
      <c r="D176" s="127"/>
      <c r="E176" s="127"/>
      <c r="F176" s="127"/>
      <c r="G176" s="127"/>
      <c r="H176" s="127"/>
      <c r="I176" s="119"/>
      <c r="J176" s="119"/>
      <c r="K176" s="119"/>
    </row>
    <row r="177" spans="2:11">
      <c r="B177" s="118"/>
      <c r="C177" s="118"/>
      <c r="D177" s="127"/>
      <c r="E177" s="127"/>
      <c r="F177" s="127"/>
      <c r="G177" s="127"/>
      <c r="H177" s="127"/>
      <c r="I177" s="119"/>
      <c r="J177" s="119"/>
      <c r="K177" s="119"/>
    </row>
    <row r="178" spans="2:11">
      <c r="B178" s="118"/>
      <c r="C178" s="118"/>
      <c r="D178" s="127"/>
      <c r="E178" s="127"/>
      <c r="F178" s="127"/>
      <c r="G178" s="127"/>
      <c r="H178" s="127"/>
      <c r="I178" s="119"/>
      <c r="J178" s="119"/>
      <c r="K178" s="119"/>
    </row>
    <row r="179" spans="2:11">
      <c r="B179" s="118"/>
      <c r="C179" s="118"/>
      <c r="D179" s="127"/>
      <c r="E179" s="127"/>
      <c r="F179" s="127"/>
      <c r="G179" s="127"/>
      <c r="H179" s="127"/>
      <c r="I179" s="119"/>
      <c r="J179" s="119"/>
      <c r="K179" s="119"/>
    </row>
    <row r="180" spans="2:11">
      <c r="B180" s="118"/>
      <c r="C180" s="118"/>
      <c r="D180" s="127"/>
      <c r="E180" s="127"/>
      <c r="F180" s="127"/>
      <c r="G180" s="127"/>
      <c r="H180" s="127"/>
      <c r="I180" s="119"/>
      <c r="J180" s="119"/>
      <c r="K180" s="119"/>
    </row>
    <row r="181" spans="2:11">
      <c r="B181" s="118"/>
      <c r="C181" s="118"/>
      <c r="D181" s="127"/>
      <c r="E181" s="127"/>
      <c r="F181" s="127"/>
      <c r="G181" s="127"/>
      <c r="H181" s="127"/>
      <c r="I181" s="119"/>
      <c r="J181" s="119"/>
      <c r="K181" s="119"/>
    </row>
    <row r="182" spans="2:11">
      <c r="B182" s="118"/>
      <c r="C182" s="118"/>
      <c r="D182" s="127"/>
      <c r="E182" s="127"/>
      <c r="F182" s="127"/>
      <c r="G182" s="127"/>
      <c r="H182" s="127"/>
      <c r="I182" s="119"/>
      <c r="J182" s="119"/>
      <c r="K182" s="119"/>
    </row>
    <row r="183" spans="2:11">
      <c r="B183" s="118"/>
      <c r="C183" s="118"/>
      <c r="D183" s="127"/>
      <c r="E183" s="127"/>
      <c r="F183" s="127"/>
      <c r="G183" s="127"/>
      <c r="H183" s="127"/>
      <c r="I183" s="119"/>
      <c r="J183" s="119"/>
      <c r="K183" s="119"/>
    </row>
    <row r="184" spans="2:11">
      <c r="B184" s="118"/>
      <c r="C184" s="118"/>
      <c r="D184" s="127"/>
      <c r="E184" s="127"/>
      <c r="F184" s="127"/>
      <c r="G184" s="127"/>
      <c r="H184" s="127"/>
      <c r="I184" s="119"/>
      <c r="J184" s="119"/>
      <c r="K184" s="119"/>
    </row>
    <row r="185" spans="2:11">
      <c r="B185" s="118"/>
      <c r="C185" s="118"/>
      <c r="D185" s="127"/>
      <c r="E185" s="127"/>
      <c r="F185" s="127"/>
      <c r="G185" s="127"/>
      <c r="H185" s="127"/>
      <c r="I185" s="119"/>
      <c r="J185" s="119"/>
      <c r="K185" s="119"/>
    </row>
    <row r="186" spans="2:11">
      <c r="B186" s="118"/>
      <c r="C186" s="118"/>
      <c r="D186" s="127"/>
      <c r="E186" s="127"/>
      <c r="F186" s="127"/>
      <c r="G186" s="127"/>
      <c r="H186" s="127"/>
      <c r="I186" s="119"/>
      <c r="J186" s="119"/>
      <c r="K186" s="119"/>
    </row>
    <row r="187" spans="2:11">
      <c r="B187" s="118"/>
      <c r="C187" s="118"/>
      <c r="D187" s="127"/>
      <c r="E187" s="127"/>
      <c r="F187" s="127"/>
      <c r="G187" s="127"/>
      <c r="H187" s="127"/>
      <c r="I187" s="119"/>
      <c r="J187" s="119"/>
      <c r="K187" s="119"/>
    </row>
    <row r="188" spans="2:11">
      <c r="B188" s="118"/>
      <c r="C188" s="118"/>
      <c r="D188" s="127"/>
      <c r="E188" s="127"/>
      <c r="F188" s="127"/>
      <c r="G188" s="127"/>
      <c r="H188" s="127"/>
      <c r="I188" s="119"/>
      <c r="J188" s="119"/>
      <c r="K188" s="119"/>
    </row>
    <row r="189" spans="2:11">
      <c r="B189" s="118"/>
      <c r="C189" s="118"/>
      <c r="D189" s="127"/>
      <c r="E189" s="127"/>
      <c r="F189" s="127"/>
      <c r="G189" s="127"/>
      <c r="H189" s="127"/>
      <c r="I189" s="119"/>
      <c r="J189" s="119"/>
      <c r="K189" s="119"/>
    </row>
    <row r="190" spans="2:11">
      <c r="B190" s="118"/>
      <c r="C190" s="118"/>
      <c r="D190" s="127"/>
      <c r="E190" s="127"/>
      <c r="F190" s="127"/>
      <c r="G190" s="127"/>
      <c r="H190" s="127"/>
      <c r="I190" s="119"/>
      <c r="J190" s="119"/>
      <c r="K190" s="119"/>
    </row>
    <row r="191" spans="2:11">
      <c r="B191" s="118"/>
      <c r="C191" s="118"/>
      <c r="D191" s="127"/>
      <c r="E191" s="127"/>
      <c r="F191" s="127"/>
      <c r="G191" s="127"/>
      <c r="H191" s="127"/>
      <c r="I191" s="119"/>
      <c r="J191" s="119"/>
      <c r="K191" s="119"/>
    </row>
    <row r="192" spans="2:11">
      <c r="B192" s="118"/>
      <c r="C192" s="118"/>
      <c r="D192" s="127"/>
      <c r="E192" s="127"/>
      <c r="F192" s="127"/>
      <c r="G192" s="127"/>
      <c r="H192" s="127"/>
      <c r="I192" s="119"/>
      <c r="J192" s="119"/>
      <c r="K192" s="119"/>
    </row>
    <row r="193" spans="2:11">
      <c r="B193" s="118"/>
      <c r="C193" s="118"/>
      <c r="D193" s="127"/>
      <c r="E193" s="127"/>
      <c r="F193" s="127"/>
      <c r="G193" s="127"/>
      <c r="H193" s="127"/>
      <c r="I193" s="119"/>
      <c r="J193" s="119"/>
      <c r="K193" s="119"/>
    </row>
    <row r="194" spans="2:11">
      <c r="B194" s="118"/>
      <c r="C194" s="118"/>
      <c r="D194" s="127"/>
      <c r="E194" s="127"/>
      <c r="F194" s="127"/>
      <c r="G194" s="127"/>
      <c r="H194" s="127"/>
      <c r="I194" s="119"/>
      <c r="J194" s="119"/>
      <c r="K194" s="119"/>
    </row>
    <row r="195" spans="2:11">
      <c r="B195" s="118"/>
      <c r="C195" s="118"/>
      <c r="D195" s="127"/>
      <c r="E195" s="127"/>
      <c r="F195" s="127"/>
      <c r="G195" s="127"/>
      <c r="H195" s="127"/>
      <c r="I195" s="119"/>
      <c r="J195" s="119"/>
      <c r="K195" s="119"/>
    </row>
    <row r="196" spans="2:11">
      <c r="B196" s="118"/>
      <c r="C196" s="118"/>
      <c r="D196" s="127"/>
      <c r="E196" s="127"/>
      <c r="F196" s="127"/>
      <c r="G196" s="127"/>
      <c r="H196" s="127"/>
      <c r="I196" s="119"/>
      <c r="J196" s="119"/>
      <c r="K196" s="119"/>
    </row>
    <row r="197" spans="2:11">
      <c r="B197" s="118"/>
      <c r="C197" s="118"/>
      <c r="D197" s="127"/>
      <c r="E197" s="127"/>
      <c r="F197" s="127"/>
      <c r="G197" s="127"/>
      <c r="H197" s="127"/>
      <c r="I197" s="119"/>
      <c r="J197" s="119"/>
      <c r="K197" s="119"/>
    </row>
    <row r="198" spans="2:11">
      <c r="B198" s="118"/>
      <c r="C198" s="118"/>
      <c r="D198" s="127"/>
      <c r="E198" s="127"/>
      <c r="F198" s="127"/>
      <c r="G198" s="127"/>
      <c r="H198" s="127"/>
      <c r="I198" s="119"/>
      <c r="J198" s="119"/>
      <c r="K198" s="119"/>
    </row>
    <row r="199" spans="2:11">
      <c r="B199" s="118"/>
      <c r="C199" s="118"/>
      <c r="D199" s="127"/>
      <c r="E199" s="127"/>
      <c r="F199" s="127"/>
      <c r="G199" s="127"/>
      <c r="H199" s="127"/>
      <c r="I199" s="119"/>
      <c r="J199" s="119"/>
      <c r="K199" s="119"/>
    </row>
    <row r="200" spans="2:11">
      <c r="B200" s="118"/>
      <c r="C200" s="118"/>
      <c r="D200" s="127"/>
      <c r="E200" s="127"/>
      <c r="F200" s="127"/>
      <c r="G200" s="127"/>
      <c r="H200" s="127"/>
      <c r="I200" s="119"/>
      <c r="J200" s="119"/>
      <c r="K200" s="119"/>
    </row>
    <row r="201" spans="2:11">
      <c r="B201" s="118"/>
      <c r="C201" s="118"/>
      <c r="D201" s="127"/>
      <c r="E201" s="127"/>
      <c r="F201" s="127"/>
      <c r="G201" s="127"/>
      <c r="H201" s="127"/>
      <c r="I201" s="119"/>
      <c r="J201" s="119"/>
      <c r="K201" s="119"/>
    </row>
    <row r="202" spans="2:11">
      <c r="B202" s="118"/>
      <c r="C202" s="118"/>
      <c r="D202" s="127"/>
      <c r="E202" s="127"/>
      <c r="F202" s="127"/>
      <c r="G202" s="127"/>
      <c r="H202" s="127"/>
      <c r="I202" s="119"/>
      <c r="J202" s="119"/>
      <c r="K202" s="119"/>
    </row>
    <row r="203" spans="2:11">
      <c r="B203" s="118"/>
      <c r="C203" s="118"/>
      <c r="D203" s="127"/>
      <c r="E203" s="127"/>
      <c r="F203" s="127"/>
      <c r="G203" s="127"/>
      <c r="H203" s="127"/>
      <c r="I203" s="119"/>
      <c r="J203" s="119"/>
      <c r="K203" s="119"/>
    </row>
    <row r="204" spans="2:11">
      <c r="B204" s="118"/>
      <c r="C204" s="118"/>
      <c r="D204" s="127"/>
      <c r="E204" s="127"/>
      <c r="F204" s="127"/>
      <c r="G204" s="127"/>
      <c r="H204" s="127"/>
      <c r="I204" s="119"/>
      <c r="J204" s="119"/>
      <c r="K204" s="119"/>
    </row>
    <row r="205" spans="2:11">
      <c r="B205" s="118"/>
      <c r="C205" s="118"/>
      <c r="D205" s="127"/>
      <c r="E205" s="127"/>
      <c r="F205" s="127"/>
      <c r="G205" s="127"/>
      <c r="H205" s="127"/>
      <c r="I205" s="119"/>
      <c r="J205" s="119"/>
      <c r="K205" s="119"/>
    </row>
    <row r="206" spans="2:11">
      <c r="B206" s="118"/>
      <c r="C206" s="118"/>
      <c r="D206" s="127"/>
      <c r="E206" s="127"/>
      <c r="F206" s="127"/>
      <c r="G206" s="127"/>
      <c r="H206" s="127"/>
      <c r="I206" s="119"/>
      <c r="J206" s="119"/>
      <c r="K206" s="119"/>
    </row>
    <row r="207" spans="2:11">
      <c r="B207" s="118"/>
      <c r="C207" s="118"/>
      <c r="D207" s="127"/>
      <c r="E207" s="127"/>
      <c r="F207" s="127"/>
      <c r="G207" s="127"/>
      <c r="H207" s="127"/>
      <c r="I207" s="119"/>
      <c r="J207" s="119"/>
      <c r="K207" s="119"/>
    </row>
    <row r="208" spans="2:11">
      <c r="B208" s="118"/>
      <c r="C208" s="118"/>
      <c r="D208" s="127"/>
      <c r="E208" s="127"/>
      <c r="F208" s="127"/>
      <c r="G208" s="127"/>
      <c r="H208" s="127"/>
      <c r="I208" s="119"/>
      <c r="J208" s="119"/>
      <c r="K208" s="119"/>
    </row>
    <row r="209" spans="2:11">
      <c r="B209" s="118"/>
      <c r="C209" s="118"/>
      <c r="D209" s="127"/>
      <c r="E209" s="127"/>
      <c r="F209" s="127"/>
      <c r="G209" s="127"/>
      <c r="H209" s="127"/>
      <c r="I209" s="119"/>
      <c r="J209" s="119"/>
      <c r="K209" s="119"/>
    </row>
    <row r="210" spans="2:11">
      <c r="B210" s="118"/>
      <c r="C210" s="118"/>
      <c r="D210" s="127"/>
      <c r="E210" s="127"/>
      <c r="F210" s="127"/>
      <c r="G210" s="127"/>
      <c r="H210" s="127"/>
      <c r="I210" s="119"/>
      <c r="J210" s="119"/>
      <c r="K210" s="119"/>
    </row>
    <row r="211" spans="2:11">
      <c r="B211" s="118"/>
      <c r="C211" s="118"/>
      <c r="D211" s="127"/>
      <c r="E211" s="127"/>
      <c r="F211" s="127"/>
      <c r="G211" s="127"/>
      <c r="H211" s="127"/>
      <c r="I211" s="119"/>
      <c r="J211" s="119"/>
      <c r="K211" s="119"/>
    </row>
    <row r="212" spans="2:11">
      <c r="B212" s="118"/>
      <c r="C212" s="118"/>
      <c r="D212" s="127"/>
      <c r="E212" s="127"/>
      <c r="F212" s="127"/>
      <c r="G212" s="127"/>
      <c r="H212" s="127"/>
      <c r="I212" s="119"/>
      <c r="J212" s="119"/>
      <c r="K212" s="119"/>
    </row>
    <row r="213" spans="2:11">
      <c r="B213" s="118"/>
      <c r="C213" s="118"/>
      <c r="D213" s="127"/>
      <c r="E213" s="127"/>
      <c r="F213" s="127"/>
      <c r="G213" s="127"/>
      <c r="H213" s="127"/>
      <c r="I213" s="119"/>
      <c r="J213" s="119"/>
      <c r="K213" s="119"/>
    </row>
    <row r="214" spans="2:11">
      <c r="B214" s="118"/>
      <c r="C214" s="118"/>
      <c r="D214" s="127"/>
      <c r="E214" s="127"/>
      <c r="F214" s="127"/>
      <c r="G214" s="127"/>
      <c r="H214" s="127"/>
      <c r="I214" s="119"/>
      <c r="J214" s="119"/>
      <c r="K214" s="119"/>
    </row>
    <row r="215" spans="2:11">
      <c r="B215" s="118"/>
      <c r="C215" s="118"/>
      <c r="D215" s="127"/>
      <c r="E215" s="127"/>
      <c r="F215" s="127"/>
      <c r="G215" s="127"/>
      <c r="H215" s="127"/>
      <c r="I215" s="119"/>
      <c r="J215" s="119"/>
      <c r="K215" s="119"/>
    </row>
    <row r="216" spans="2:11">
      <c r="B216" s="118"/>
      <c r="C216" s="118"/>
      <c r="D216" s="127"/>
      <c r="E216" s="127"/>
      <c r="F216" s="127"/>
      <c r="G216" s="127"/>
      <c r="H216" s="127"/>
      <c r="I216" s="119"/>
      <c r="J216" s="119"/>
      <c r="K216" s="119"/>
    </row>
    <row r="217" spans="2:11">
      <c r="B217" s="118"/>
      <c r="C217" s="118"/>
      <c r="D217" s="127"/>
      <c r="E217" s="127"/>
      <c r="F217" s="127"/>
      <c r="G217" s="127"/>
      <c r="H217" s="127"/>
      <c r="I217" s="119"/>
      <c r="J217" s="119"/>
      <c r="K217" s="119"/>
    </row>
    <row r="218" spans="2:11">
      <c r="B218" s="118"/>
      <c r="C218" s="118"/>
      <c r="D218" s="127"/>
      <c r="E218" s="127"/>
      <c r="F218" s="127"/>
      <c r="G218" s="127"/>
      <c r="H218" s="127"/>
      <c r="I218" s="119"/>
      <c r="J218" s="119"/>
      <c r="K218" s="119"/>
    </row>
    <row r="219" spans="2:11">
      <c r="B219" s="118"/>
      <c r="C219" s="118"/>
      <c r="D219" s="127"/>
      <c r="E219" s="127"/>
      <c r="F219" s="127"/>
      <c r="G219" s="127"/>
      <c r="H219" s="127"/>
      <c r="I219" s="119"/>
      <c r="J219" s="119"/>
      <c r="K219" s="119"/>
    </row>
    <row r="220" spans="2:11">
      <c r="B220" s="118"/>
      <c r="C220" s="118"/>
      <c r="D220" s="127"/>
      <c r="E220" s="127"/>
      <c r="F220" s="127"/>
      <c r="G220" s="127"/>
      <c r="H220" s="127"/>
      <c r="I220" s="119"/>
      <c r="J220" s="119"/>
      <c r="K220" s="119"/>
    </row>
    <row r="221" spans="2:11">
      <c r="B221" s="118"/>
      <c r="C221" s="118"/>
      <c r="D221" s="127"/>
      <c r="E221" s="127"/>
      <c r="F221" s="127"/>
      <c r="G221" s="127"/>
      <c r="H221" s="127"/>
      <c r="I221" s="119"/>
      <c r="J221" s="119"/>
      <c r="K221" s="119"/>
    </row>
    <row r="222" spans="2:11">
      <c r="B222" s="118"/>
      <c r="C222" s="118"/>
      <c r="D222" s="127"/>
      <c r="E222" s="127"/>
      <c r="F222" s="127"/>
      <c r="G222" s="127"/>
      <c r="H222" s="127"/>
      <c r="I222" s="119"/>
      <c r="J222" s="119"/>
      <c r="K222" s="119"/>
    </row>
    <row r="223" spans="2:11">
      <c r="B223" s="118"/>
      <c r="C223" s="118"/>
      <c r="D223" s="127"/>
      <c r="E223" s="127"/>
      <c r="F223" s="127"/>
      <c r="G223" s="127"/>
      <c r="H223" s="127"/>
      <c r="I223" s="119"/>
      <c r="J223" s="119"/>
      <c r="K223" s="119"/>
    </row>
    <row r="224" spans="2:11">
      <c r="B224" s="118"/>
      <c r="C224" s="118"/>
      <c r="D224" s="127"/>
      <c r="E224" s="127"/>
      <c r="F224" s="127"/>
      <c r="G224" s="127"/>
      <c r="H224" s="127"/>
      <c r="I224" s="119"/>
      <c r="J224" s="119"/>
      <c r="K224" s="119"/>
    </row>
    <row r="225" spans="2:11">
      <c r="B225" s="118"/>
      <c r="C225" s="118"/>
      <c r="D225" s="127"/>
      <c r="E225" s="127"/>
      <c r="F225" s="127"/>
      <c r="G225" s="127"/>
      <c r="H225" s="127"/>
      <c r="I225" s="119"/>
      <c r="J225" s="119"/>
      <c r="K225" s="119"/>
    </row>
    <row r="226" spans="2:11">
      <c r="B226" s="118"/>
      <c r="C226" s="118"/>
      <c r="D226" s="127"/>
      <c r="E226" s="127"/>
      <c r="F226" s="127"/>
      <c r="G226" s="127"/>
      <c r="H226" s="127"/>
      <c r="I226" s="119"/>
      <c r="J226" s="119"/>
      <c r="K226" s="119"/>
    </row>
    <row r="227" spans="2:11">
      <c r="B227" s="118"/>
      <c r="C227" s="118"/>
      <c r="D227" s="127"/>
      <c r="E227" s="127"/>
      <c r="F227" s="127"/>
      <c r="G227" s="127"/>
      <c r="H227" s="127"/>
      <c r="I227" s="119"/>
      <c r="J227" s="119"/>
      <c r="K227" s="119"/>
    </row>
    <row r="228" spans="2:11">
      <c r="B228" s="118"/>
      <c r="C228" s="118"/>
      <c r="D228" s="127"/>
      <c r="E228" s="127"/>
      <c r="F228" s="127"/>
      <c r="G228" s="127"/>
      <c r="H228" s="127"/>
      <c r="I228" s="119"/>
      <c r="J228" s="119"/>
      <c r="K228" s="119"/>
    </row>
    <row r="229" spans="2:11">
      <c r="B229" s="118"/>
      <c r="C229" s="118"/>
      <c r="D229" s="127"/>
      <c r="E229" s="127"/>
      <c r="F229" s="127"/>
      <c r="G229" s="127"/>
      <c r="H229" s="127"/>
      <c r="I229" s="119"/>
      <c r="J229" s="119"/>
      <c r="K229" s="119"/>
    </row>
    <row r="230" spans="2:11">
      <c r="B230" s="118"/>
      <c r="C230" s="118"/>
      <c r="D230" s="127"/>
      <c r="E230" s="127"/>
      <c r="F230" s="127"/>
      <c r="G230" s="127"/>
      <c r="H230" s="127"/>
      <c r="I230" s="119"/>
      <c r="J230" s="119"/>
      <c r="K230" s="119"/>
    </row>
    <row r="231" spans="2:11">
      <c r="B231" s="118"/>
      <c r="C231" s="118"/>
      <c r="D231" s="127"/>
      <c r="E231" s="127"/>
      <c r="F231" s="127"/>
      <c r="G231" s="127"/>
      <c r="H231" s="127"/>
      <c r="I231" s="119"/>
      <c r="J231" s="119"/>
      <c r="K231" s="119"/>
    </row>
    <row r="232" spans="2:11">
      <c r="B232" s="118"/>
      <c r="C232" s="118"/>
      <c r="D232" s="127"/>
      <c r="E232" s="127"/>
      <c r="F232" s="127"/>
      <c r="G232" s="127"/>
      <c r="H232" s="127"/>
      <c r="I232" s="119"/>
      <c r="J232" s="119"/>
      <c r="K232" s="119"/>
    </row>
    <row r="233" spans="2:11">
      <c r="B233" s="118"/>
      <c r="C233" s="118"/>
      <c r="D233" s="127"/>
      <c r="E233" s="127"/>
      <c r="F233" s="127"/>
      <c r="G233" s="127"/>
      <c r="H233" s="127"/>
      <c r="I233" s="119"/>
      <c r="J233" s="119"/>
      <c r="K233" s="119"/>
    </row>
    <row r="234" spans="2:11">
      <c r="B234" s="118"/>
      <c r="C234" s="118"/>
      <c r="D234" s="127"/>
      <c r="E234" s="127"/>
      <c r="F234" s="127"/>
      <c r="G234" s="127"/>
      <c r="H234" s="127"/>
      <c r="I234" s="119"/>
      <c r="J234" s="119"/>
      <c r="K234" s="119"/>
    </row>
    <row r="235" spans="2:11">
      <c r="B235" s="118"/>
      <c r="C235" s="118"/>
      <c r="D235" s="127"/>
      <c r="E235" s="127"/>
      <c r="F235" s="127"/>
      <c r="G235" s="127"/>
      <c r="H235" s="127"/>
      <c r="I235" s="119"/>
      <c r="J235" s="119"/>
      <c r="K235" s="119"/>
    </row>
    <row r="236" spans="2:11">
      <c r="B236" s="118"/>
      <c r="C236" s="118"/>
      <c r="D236" s="127"/>
      <c r="E236" s="127"/>
      <c r="F236" s="127"/>
      <c r="G236" s="127"/>
      <c r="H236" s="127"/>
      <c r="I236" s="119"/>
      <c r="J236" s="119"/>
      <c r="K236" s="119"/>
    </row>
    <row r="237" spans="2:11">
      <c r="B237" s="118"/>
      <c r="C237" s="118"/>
      <c r="D237" s="127"/>
      <c r="E237" s="127"/>
      <c r="F237" s="127"/>
      <c r="G237" s="127"/>
      <c r="H237" s="127"/>
      <c r="I237" s="119"/>
      <c r="J237" s="119"/>
      <c r="K237" s="119"/>
    </row>
    <row r="238" spans="2:11">
      <c r="B238" s="118"/>
      <c r="C238" s="118"/>
      <c r="D238" s="127"/>
      <c r="E238" s="127"/>
      <c r="F238" s="127"/>
      <c r="G238" s="127"/>
      <c r="H238" s="127"/>
      <c r="I238" s="119"/>
      <c r="J238" s="119"/>
      <c r="K238" s="119"/>
    </row>
    <row r="239" spans="2:11">
      <c r="B239" s="118"/>
      <c r="C239" s="118"/>
      <c r="D239" s="127"/>
      <c r="E239" s="127"/>
      <c r="F239" s="127"/>
      <c r="G239" s="127"/>
      <c r="H239" s="127"/>
      <c r="I239" s="119"/>
      <c r="J239" s="119"/>
      <c r="K239" s="119"/>
    </row>
    <row r="240" spans="2:11">
      <c r="B240" s="118"/>
      <c r="C240" s="118"/>
      <c r="D240" s="127"/>
      <c r="E240" s="127"/>
      <c r="F240" s="127"/>
      <c r="G240" s="127"/>
      <c r="H240" s="127"/>
      <c r="I240" s="119"/>
      <c r="J240" s="119"/>
      <c r="K240" s="119"/>
    </row>
    <row r="241" spans="2:11">
      <c r="B241" s="118"/>
      <c r="C241" s="118"/>
      <c r="D241" s="127"/>
      <c r="E241" s="127"/>
      <c r="F241" s="127"/>
      <c r="G241" s="127"/>
      <c r="H241" s="127"/>
      <c r="I241" s="119"/>
      <c r="J241" s="119"/>
      <c r="K241" s="119"/>
    </row>
    <row r="242" spans="2:11">
      <c r="B242" s="118"/>
      <c r="C242" s="118"/>
      <c r="D242" s="127"/>
      <c r="E242" s="127"/>
      <c r="F242" s="127"/>
      <c r="G242" s="127"/>
      <c r="H242" s="127"/>
      <c r="I242" s="119"/>
      <c r="J242" s="119"/>
      <c r="K242" s="119"/>
    </row>
    <row r="243" spans="2:11">
      <c r="B243" s="118"/>
      <c r="C243" s="118"/>
      <c r="D243" s="127"/>
      <c r="E243" s="127"/>
      <c r="F243" s="127"/>
      <c r="G243" s="127"/>
      <c r="H243" s="127"/>
      <c r="I243" s="119"/>
      <c r="J243" s="119"/>
      <c r="K243" s="119"/>
    </row>
    <row r="244" spans="2:11">
      <c r="B244" s="118"/>
      <c r="C244" s="118"/>
      <c r="D244" s="127"/>
      <c r="E244" s="127"/>
      <c r="F244" s="127"/>
      <c r="G244" s="127"/>
      <c r="H244" s="127"/>
      <c r="I244" s="119"/>
      <c r="J244" s="119"/>
      <c r="K244" s="119"/>
    </row>
    <row r="245" spans="2:11">
      <c r="B245" s="118"/>
      <c r="C245" s="118"/>
      <c r="D245" s="127"/>
      <c r="E245" s="127"/>
      <c r="F245" s="127"/>
      <c r="G245" s="127"/>
      <c r="H245" s="127"/>
      <c r="I245" s="119"/>
      <c r="J245" s="119"/>
      <c r="K245" s="119"/>
    </row>
    <row r="246" spans="2:11">
      <c r="B246" s="118"/>
      <c r="C246" s="118"/>
      <c r="D246" s="127"/>
      <c r="E246" s="127"/>
      <c r="F246" s="127"/>
      <c r="G246" s="127"/>
      <c r="H246" s="127"/>
      <c r="I246" s="119"/>
      <c r="J246" s="119"/>
      <c r="K246" s="119"/>
    </row>
    <row r="247" spans="2:11">
      <c r="B247" s="118"/>
      <c r="C247" s="118"/>
      <c r="D247" s="127"/>
      <c r="E247" s="127"/>
      <c r="F247" s="127"/>
      <c r="G247" s="127"/>
      <c r="H247" s="127"/>
      <c r="I247" s="119"/>
      <c r="J247" s="119"/>
      <c r="K247" s="119"/>
    </row>
    <row r="248" spans="2:11">
      <c r="B248" s="118"/>
      <c r="C248" s="118"/>
      <c r="D248" s="127"/>
      <c r="E248" s="127"/>
      <c r="F248" s="127"/>
      <c r="G248" s="127"/>
      <c r="H248" s="127"/>
      <c r="I248" s="119"/>
      <c r="J248" s="119"/>
      <c r="K248" s="119"/>
    </row>
    <row r="249" spans="2:11">
      <c r="B249" s="118"/>
      <c r="C249" s="118"/>
      <c r="D249" s="127"/>
      <c r="E249" s="127"/>
      <c r="F249" s="127"/>
      <c r="G249" s="127"/>
      <c r="H249" s="127"/>
      <c r="I249" s="119"/>
      <c r="J249" s="119"/>
      <c r="K249" s="119"/>
    </row>
    <row r="250" spans="2:11">
      <c r="B250" s="118"/>
      <c r="C250" s="118"/>
      <c r="D250" s="127"/>
      <c r="E250" s="127"/>
      <c r="F250" s="127"/>
      <c r="G250" s="127"/>
      <c r="H250" s="127"/>
      <c r="I250" s="119"/>
      <c r="J250" s="119"/>
      <c r="K250" s="119"/>
    </row>
    <row r="251" spans="2:11">
      <c r="B251" s="118"/>
      <c r="C251" s="118"/>
      <c r="D251" s="127"/>
      <c r="E251" s="127"/>
      <c r="F251" s="127"/>
      <c r="G251" s="127"/>
      <c r="H251" s="127"/>
      <c r="I251" s="119"/>
      <c r="J251" s="119"/>
      <c r="K251" s="119"/>
    </row>
    <row r="252" spans="2:11">
      <c r="B252" s="118"/>
      <c r="C252" s="118"/>
      <c r="D252" s="127"/>
      <c r="E252" s="127"/>
      <c r="F252" s="127"/>
      <c r="G252" s="127"/>
      <c r="H252" s="127"/>
      <c r="I252" s="119"/>
      <c r="J252" s="119"/>
      <c r="K252" s="119"/>
    </row>
    <row r="253" spans="2:11">
      <c r="B253" s="118"/>
      <c r="C253" s="118"/>
      <c r="D253" s="127"/>
      <c r="E253" s="127"/>
      <c r="F253" s="127"/>
      <c r="G253" s="127"/>
      <c r="H253" s="127"/>
      <c r="I253" s="119"/>
      <c r="J253" s="119"/>
      <c r="K253" s="119"/>
    </row>
    <row r="254" spans="2:11">
      <c r="B254" s="118"/>
      <c r="C254" s="118"/>
      <c r="D254" s="127"/>
      <c r="E254" s="127"/>
      <c r="F254" s="127"/>
      <c r="G254" s="127"/>
      <c r="H254" s="127"/>
      <c r="I254" s="119"/>
      <c r="J254" s="119"/>
      <c r="K254" s="119"/>
    </row>
    <row r="255" spans="2:11">
      <c r="B255" s="118"/>
      <c r="C255" s="118"/>
      <c r="D255" s="127"/>
      <c r="E255" s="127"/>
      <c r="F255" s="127"/>
      <c r="G255" s="127"/>
      <c r="H255" s="127"/>
      <c r="I255" s="119"/>
      <c r="J255" s="119"/>
      <c r="K255" s="119"/>
    </row>
    <row r="256" spans="2:11">
      <c r="B256" s="118"/>
      <c r="C256" s="118"/>
      <c r="D256" s="127"/>
      <c r="E256" s="127"/>
      <c r="F256" s="127"/>
      <c r="G256" s="127"/>
      <c r="H256" s="127"/>
      <c r="I256" s="119"/>
      <c r="J256" s="119"/>
      <c r="K256" s="119"/>
    </row>
    <row r="257" spans="2:11">
      <c r="B257" s="118"/>
      <c r="C257" s="118"/>
      <c r="D257" s="127"/>
      <c r="E257" s="127"/>
      <c r="F257" s="127"/>
      <c r="G257" s="127"/>
      <c r="H257" s="127"/>
      <c r="I257" s="119"/>
      <c r="J257" s="119"/>
      <c r="K257" s="119"/>
    </row>
    <row r="258" spans="2:11">
      <c r="B258" s="118"/>
      <c r="C258" s="118"/>
      <c r="D258" s="127"/>
      <c r="E258" s="127"/>
      <c r="F258" s="127"/>
      <c r="G258" s="127"/>
      <c r="H258" s="127"/>
      <c r="I258" s="119"/>
      <c r="J258" s="119"/>
      <c r="K258" s="119"/>
    </row>
    <row r="259" spans="2:11">
      <c r="B259" s="118"/>
      <c r="C259" s="118"/>
      <c r="D259" s="127"/>
      <c r="E259" s="127"/>
      <c r="F259" s="127"/>
      <c r="G259" s="127"/>
      <c r="H259" s="127"/>
      <c r="I259" s="119"/>
      <c r="J259" s="119"/>
      <c r="K259" s="119"/>
    </row>
    <row r="260" spans="2:11">
      <c r="B260" s="118"/>
      <c r="C260" s="118"/>
      <c r="D260" s="127"/>
      <c r="E260" s="127"/>
      <c r="F260" s="127"/>
      <c r="G260" s="127"/>
      <c r="H260" s="127"/>
      <c r="I260" s="119"/>
      <c r="J260" s="119"/>
      <c r="K260" s="119"/>
    </row>
    <row r="261" spans="2:11">
      <c r="B261" s="118"/>
      <c r="C261" s="118"/>
      <c r="D261" s="127"/>
      <c r="E261" s="127"/>
      <c r="F261" s="127"/>
      <c r="G261" s="127"/>
      <c r="H261" s="127"/>
      <c r="I261" s="119"/>
      <c r="J261" s="119"/>
      <c r="K261" s="119"/>
    </row>
    <row r="262" spans="2:11">
      <c r="B262" s="118"/>
      <c r="C262" s="118"/>
      <c r="D262" s="127"/>
      <c r="E262" s="127"/>
      <c r="F262" s="127"/>
      <c r="G262" s="127"/>
      <c r="H262" s="127"/>
      <c r="I262" s="119"/>
      <c r="J262" s="119"/>
      <c r="K262" s="119"/>
    </row>
    <row r="263" spans="2:11">
      <c r="B263" s="118"/>
      <c r="C263" s="118"/>
      <c r="D263" s="127"/>
      <c r="E263" s="127"/>
      <c r="F263" s="127"/>
      <c r="G263" s="127"/>
      <c r="H263" s="127"/>
      <c r="I263" s="119"/>
      <c r="J263" s="119"/>
      <c r="K263" s="119"/>
    </row>
    <row r="264" spans="2:11">
      <c r="B264" s="118"/>
      <c r="C264" s="118"/>
      <c r="D264" s="127"/>
      <c r="E264" s="127"/>
      <c r="F264" s="127"/>
      <c r="G264" s="127"/>
      <c r="H264" s="127"/>
      <c r="I264" s="119"/>
      <c r="J264" s="119"/>
      <c r="K264" s="119"/>
    </row>
    <row r="265" spans="2:11">
      <c r="B265" s="118"/>
      <c r="C265" s="118"/>
      <c r="D265" s="127"/>
      <c r="E265" s="127"/>
      <c r="F265" s="127"/>
      <c r="G265" s="127"/>
      <c r="H265" s="127"/>
      <c r="I265" s="119"/>
      <c r="J265" s="119"/>
      <c r="K265" s="119"/>
    </row>
    <row r="266" spans="2:11">
      <c r="B266" s="118"/>
      <c r="C266" s="118"/>
      <c r="D266" s="127"/>
      <c r="E266" s="127"/>
      <c r="F266" s="127"/>
      <c r="G266" s="127"/>
      <c r="H266" s="127"/>
      <c r="I266" s="119"/>
      <c r="J266" s="119"/>
      <c r="K266" s="119"/>
    </row>
    <row r="267" spans="2:11">
      <c r="B267" s="118"/>
      <c r="C267" s="118"/>
      <c r="D267" s="127"/>
      <c r="E267" s="127"/>
      <c r="F267" s="127"/>
      <c r="G267" s="127"/>
      <c r="H267" s="127"/>
      <c r="I267" s="119"/>
      <c r="J267" s="119"/>
      <c r="K267" s="119"/>
    </row>
    <row r="268" spans="2:11">
      <c r="B268" s="118"/>
      <c r="C268" s="118"/>
      <c r="D268" s="127"/>
      <c r="E268" s="127"/>
      <c r="F268" s="127"/>
      <c r="G268" s="127"/>
      <c r="H268" s="127"/>
      <c r="I268" s="119"/>
      <c r="J268" s="119"/>
      <c r="K268" s="119"/>
    </row>
    <row r="269" spans="2:11">
      <c r="B269" s="118"/>
      <c r="C269" s="118"/>
      <c r="D269" s="127"/>
      <c r="E269" s="127"/>
      <c r="F269" s="127"/>
      <c r="G269" s="127"/>
      <c r="H269" s="127"/>
      <c r="I269" s="119"/>
      <c r="J269" s="119"/>
      <c r="K269" s="119"/>
    </row>
    <row r="270" spans="2:11">
      <c r="B270" s="118"/>
      <c r="C270" s="118"/>
      <c r="D270" s="127"/>
      <c r="E270" s="127"/>
      <c r="F270" s="127"/>
      <c r="G270" s="127"/>
      <c r="H270" s="127"/>
      <c r="I270" s="119"/>
      <c r="J270" s="119"/>
      <c r="K270" s="119"/>
    </row>
    <row r="271" spans="2:11">
      <c r="B271" s="118"/>
      <c r="C271" s="118"/>
      <c r="D271" s="127"/>
      <c r="E271" s="127"/>
      <c r="F271" s="127"/>
      <c r="G271" s="127"/>
      <c r="H271" s="127"/>
      <c r="I271" s="119"/>
      <c r="J271" s="119"/>
      <c r="K271" s="119"/>
    </row>
    <row r="272" spans="2:11">
      <c r="B272" s="118"/>
      <c r="C272" s="118"/>
      <c r="D272" s="127"/>
      <c r="E272" s="127"/>
      <c r="F272" s="127"/>
      <c r="G272" s="127"/>
      <c r="H272" s="127"/>
      <c r="I272" s="119"/>
      <c r="J272" s="119"/>
      <c r="K272" s="119"/>
    </row>
    <row r="273" spans="2:11">
      <c r="B273" s="118"/>
      <c r="C273" s="118"/>
      <c r="D273" s="127"/>
      <c r="E273" s="127"/>
      <c r="F273" s="127"/>
      <c r="G273" s="127"/>
      <c r="H273" s="127"/>
      <c r="I273" s="119"/>
      <c r="J273" s="119"/>
      <c r="K273" s="119"/>
    </row>
    <row r="274" spans="2:11">
      <c r="B274" s="118"/>
      <c r="C274" s="118"/>
      <c r="D274" s="127"/>
      <c r="E274" s="127"/>
      <c r="F274" s="127"/>
      <c r="G274" s="127"/>
      <c r="H274" s="127"/>
      <c r="I274" s="119"/>
      <c r="J274" s="119"/>
      <c r="K274" s="119"/>
    </row>
    <row r="275" spans="2:11">
      <c r="B275" s="118"/>
      <c r="C275" s="118"/>
      <c r="D275" s="127"/>
      <c r="E275" s="127"/>
      <c r="F275" s="127"/>
      <c r="G275" s="127"/>
      <c r="H275" s="127"/>
      <c r="I275" s="119"/>
      <c r="J275" s="119"/>
      <c r="K275" s="119"/>
    </row>
    <row r="276" spans="2:11">
      <c r="B276" s="118"/>
      <c r="C276" s="118"/>
      <c r="D276" s="127"/>
      <c r="E276" s="127"/>
      <c r="F276" s="127"/>
      <c r="G276" s="127"/>
      <c r="H276" s="127"/>
      <c r="I276" s="119"/>
      <c r="J276" s="119"/>
      <c r="K276" s="119"/>
    </row>
    <row r="277" spans="2:11">
      <c r="B277" s="118"/>
      <c r="C277" s="118"/>
      <c r="D277" s="127"/>
      <c r="E277" s="127"/>
      <c r="F277" s="127"/>
      <c r="G277" s="127"/>
      <c r="H277" s="127"/>
      <c r="I277" s="119"/>
      <c r="J277" s="119"/>
      <c r="K277" s="119"/>
    </row>
    <row r="278" spans="2:11">
      <c r="B278" s="118"/>
      <c r="C278" s="118"/>
      <c r="D278" s="127"/>
      <c r="E278" s="127"/>
      <c r="F278" s="127"/>
      <c r="G278" s="127"/>
      <c r="H278" s="127"/>
      <c r="I278" s="119"/>
      <c r="J278" s="119"/>
      <c r="K278" s="119"/>
    </row>
    <row r="279" spans="2:11">
      <c r="B279" s="118"/>
      <c r="C279" s="118"/>
      <c r="D279" s="127"/>
      <c r="E279" s="127"/>
      <c r="F279" s="127"/>
      <c r="G279" s="127"/>
      <c r="H279" s="127"/>
      <c r="I279" s="119"/>
      <c r="J279" s="119"/>
      <c r="K279" s="119"/>
    </row>
    <row r="280" spans="2:11">
      <c r="B280" s="118"/>
      <c r="C280" s="118"/>
      <c r="D280" s="127"/>
      <c r="E280" s="127"/>
      <c r="F280" s="127"/>
      <c r="G280" s="127"/>
      <c r="H280" s="127"/>
      <c r="I280" s="119"/>
      <c r="J280" s="119"/>
      <c r="K280" s="119"/>
    </row>
    <row r="281" spans="2:11">
      <c r="B281" s="118"/>
      <c r="C281" s="118"/>
      <c r="D281" s="127"/>
      <c r="E281" s="127"/>
      <c r="F281" s="127"/>
      <c r="G281" s="127"/>
      <c r="H281" s="127"/>
      <c r="I281" s="119"/>
      <c r="J281" s="119"/>
      <c r="K281" s="119"/>
    </row>
    <row r="282" spans="2:11">
      <c r="B282" s="118"/>
      <c r="C282" s="118"/>
      <c r="D282" s="127"/>
      <c r="E282" s="127"/>
      <c r="F282" s="127"/>
      <c r="G282" s="127"/>
      <c r="H282" s="127"/>
      <c r="I282" s="119"/>
      <c r="J282" s="119"/>
      <c r="K282" s="119"/>
    </row>
    <row r="283" spans="2:11">
      <c r="B283" s="118"/>
      <c r="C283" s="118"/>
      <c r="D283" s="127"/>
      <c r="E283" s="127"/>
      <c r="F283" s="127"/>
      <c r="G283" s="127"/>
      <c r="H283" s="127"/>
      <c r="I283" s="119"/>
      <c r="J283" s="119"/>
      <c r="K283" s="119"/>
    </row>
    <row r="284" spans="2:11">
      <c r="B284" s="118"/>
      <c r="C284" s="118"/>
      <c r="D284" s="127"/>
      <c r="E284" s="127"/>
      <c r="F284" s="127"/>
      <c r="G284" s="127"/>
      <c r="H284" s="127"/>
      <c r="I284" s="119"/>
      <c r="J284" s="119"/>
      <c r="K284" s="119"/>
    </row>
    <row r="285" spans="2:11">
      <c r="B285" s="118"/>
      <c r="C285" s="118"/>
      <c r="D285" s="127"/>
      <c r="E285" s="127"/>
      <c r="F285" s="127"/>
      <c r="G285" s="127"/>
      <c r="H285" s="127"/>
      <c r="I285" s="119"/>
      <c r="J285" s="119"/>
      <c r="K285" s="119"/>
    </row>
    <row r="286" spans="2:11">
      <c r="B286" s="118"/>
      <c r="C286" s="118"/>
      <c r="D286" s="127"/>
      <c r="E286" s="127"/>
      <c r="F286" s="127"/>
      <c r="G286" s="127"/>
      <c r="H286" s="127"/>
      <c r="I286" s="119"/>
      <c r="J286" s="119"/>
      <c r="K286" s="119"/>
    </row>
    <row r="287" spans="2:11">
      <c r="B287" s="118"/>
      <c r="C287" s="118"/>
      <c r="D287" s="127"/>
      <c r="E287" s="127"/>
      <c r="F287" s="127"/>
      <c r="G287" s="127"/>
      <c r="H287" s="127"/>
      <c r="I287" s="119"/>
      <c r="J287" s="119"/>
      <c r="K287" s="119"/>
    </row>
    <row r="288" spans="2:11">
      <c r="B288" s="118"/>
      <c r="C288" s="118"/>
      <c r="D288" s="127"/>
      <c r="E288" s="127"/>
      <c r="F288" s="127"/>
      <c r="G288" s="127"/>
      <c r="H288" s="127"/>
      <c r="I288" s="119"/>
      <c r="J288" s="119"/>
      <c r="K288" s="119"/>
    </row>
    <row r="289" spans="2:11">
      <c r="B289" s="118"/>
      <c r="C289" s="118"/>
      <c r="D289" s="127"/>
      <c r="E289" s="127"/>
      <c r="F289" s="127"/>
      <c r="G289" s="127"/>
      <c r="H289" s="127"/>
      <c r="I289" s="119"/>
      <c r="J289" s="119"/>
      <c r="K289" s="119"/>
    </row>
    <row r="290" spans="2:11">
      <c r="B290" s="118"/>
      <c r="C290" s="118"/>
      <c r="D290" s="127"/>
      <c r="E290" s="127"/>
      <c r="F290" s="127"/>
      <c r="G290" s="127"/>
      <c r="H290" s="127"/>
      <c r="I290" s="119"/>
      <c r="J290" s="119"/>
      <c r="K290" s="119"/>
    </row>
    <row r="291" spans="2:11">
      <c r="B291" s="118"/>
      <c r="C291" s="118"/>
      <c r="D291" s="127"/>
      <c r="E291" s="127"/>
      <c r="F291" s="127"/>
      <c r="G291" s="127"/>
      <c r="H291" s="127"/>
      <c r="I291" s="119"/>
      <c r="J291" s="119"/>
      <c r="K291" s="119"/>
    </row>
    <row r="292" spans="2:11">
      <c r="B292" s="118"/>
      <c r="C292" s="118"/>
      <c r="D292" s="127"/>
      <c r="E292" s="127"/>
      <c r="F292" s="127"/>
      <c r="G292" s="127"/>
      <c r="H292" s="127"/>
      <c r="I292" s="119"/>
      <c r="J292" s="119"/>
      <c r="K292" s="119"/>
    </row>
    <row r="293" spans="2:11">
      <c r="B293" s="118"/>
      <c r="C293" s="118"/>
      <c r="D293" s="127"/>
      <c r="E293" s="127"/>
      <c r="F293" s="127"/>
      <c r="G293" s="127"/>
      <c r="H293" s="127"/>
      <c r="I293" s="119"/>
      <c r="J293" s="119"/>
      <c r="K293" s="119"/>
    </row>
    <row r="294" spans="2:11">
      <c r="B294" s="118"/>
      <c r="C294" s="118"/>
      <c r="D294" s="127"/>
      <c r="E294" s="127"/>
      <c r="F294" s="127"/>
      <c r="G294" s="127"/>
      <c r="H294" s="127"/>
      <c r="I294" s="119"/>
      <c r="J294" s="119"/>
      <c r="K294" s="119"/>
    </row>
    <row r="295" spans="2:11">
      <c r="B295" s="118"/>
      <c r="C295" s="118"/>
      <c r="D295" s="127"/>
      <c r="E295" s="127"/>
      <c r="F295" s="127"/>
      <c r="G295" s="127"/>
      <c r="H295" s="127"/>
      <c r="I295" s="119"/>
      <c r="J295" s="119"/>
      <c r="K295" s="119"/>
    </row>
    <row r="296" spans="2:11">
      <c r="B296" s="118"/>
      <c r="C296" s="118"/>
      <c r="D296" s="127"/>
      <c r="E296" s="127"/>
      <c r="F296" s="127"/>
      <c r="G296" s="127"/>
      <c r="H296" s="127"/>
      <c r="I296" s="119"/>
      <c r="J296" s="119"/>
      <c r="K296" s="119"/>
    </row>
    <row r="297" spans="2:11">
      <c r="B297" s="118"/>
      <c r="C297" s="118"/>
      <c r="D297" s="127"/>
      <c r="E297" s="127"/>
      <c r="F297" s="127"/>
      <c r="G297" s="127"/>
      <c r="H297" s="127"/>
      <c r="I297" s="119"/>
      <c r="J297" s="119"/>
      <c r="K297" s="119"/>
    </row>
    <row r="298" spans="2:11">
      <c r="B298" s="118"/>
      <c r="C298" s="118"/>
      <c r="D298" s="127"/>
      <c r="E298" s="127"/>
      <c r="F298" s="127"/>
      <c r="G298" s="127"/>
      <c r="H298" s="127"/>
      <c r="I298" s="119"/>
      <c r="J298" s="119"/>
      <c r="K298" s="119"/>
    </row>
    <row r="299" spans="2:11">
      <c r="B299" s="118"/>
      <c r="C299" s="118"/>
      <c r="D299" s="127"/>
      <c r="E299" s="127"/>
      <c r="F299" s="127"/>
      <c r="G299" s="127"/>
      <c r="H299" s="127"/>
      <c r="I299" s="119"/>
      <c r="J299" s="119"/>
      <c r="K299" s="119"/>
    </row>
    <row r="300" spans="2:11">
      <c r="B300" s="118"/>
      <c r="C300" s="118"/>
      <c r="D300" s="127"/>
      <c r="E300" s="127"/>
      <c r="F300" s="127"/>
      <c r="G300" s="127"/>
      <c r="H300" s="127"/>
      <c r="I300" s="119"/>
      <c r="J300" s="119"/>
      <c r="K300" s="119"/>
    </row>
    <row r="301" spans="2:11">
      <c r="B301" s="118"/>
      <c r="C301" s="118"/>
      <c r="D301" s="127"/>
      <c r="E301" s="127"/>
      <c r="F301" s="127"/>
      <c r="G301" s="127"/>
      <c r="H301" s="127"/>
      <c r="I301" s="119"/>
      <c r="J301" s="119"/>
      <c r="K301" s="119"/>
    </row>
    <row r="302" spans="2:11">
      <c r="B302" s="118"/>
      <c r="C302" s="118"/>
      <c r="D302" s="127"/>
      <c r="E302" s="127"/>
      <c r="F302" s="127"/>
      <c r="G302" s="127"/>
      <c r="H302" s="127"/>
      <c r="I302" s="119"/>
      <c r="J302" s="119"/>
      <c r="K302" s="119"/>
    </row>
    <row r="303" spans="2:11">
      <c r="B303" s="118"/>
      <c r="C303" s="118"/>
      <c r="D303" s="127"/>
      <c r="E303" s="127"/>
      <c r="F303" s="127"/>
      <c r="G303" s="127"/>
      <c r="H303" s="127"/>
      <c r="I303" s="119"/>
      <c r="J303" s="119"/>
      <c r="K303" s="119"/>
    </row>
    <row r="304" spans="2:11">
      <c r="B304" s="118"/>
      <c r="C304" s="118"/>
      <c r="D304" s="127"/>
      <c r="E304" s="127"/>
      <c r="F304" s="127"/>
      <c r="G304" s="127"/>
      <c r="H304" s="127"/>
      <c r="I304" s="119"/>
      <c r="J304" s="119"/>
      <c r="K304" s="119"/>
    </row>
    <row r="305" spans="2:11">
      <c r="B305" s="118"/>
      <c r="C305" s="118"/>
      <c r="D305" s="127"/>
      <c r="E305" s="127"/>
      <c r="F305" s="127"/>
      <c r="G305" s="127"/>
      <c r="H305" s="127"/>
      <c r="I305" s="119"/>
      <c r="J305" s="119"/>
      <c r="K305" s="119"/>
    </row>
    <row r="306" spans="2:11">
      <c r="B306" s="118"/>
      <c r="C306" s="118"/>
      <c r="D306" s="127"/>
      <c r="E306" s="127"/>
      <c r="F306" s="127"/>
      <c r="G306" s="127"/>
      <c r="H306" s="127"/>
      <c r="I306" s="119"/>
      <c r="J306" s="119"/>
      <c r="K306" s="119"/>
    </row>
    <row r="307" spans="2:11">
      <c r="B307" s="118"/>
      <c r="C307" s="118"/>
      <c r="D307" s="127"/>
      <c r="E307" s="127"/>
      <c r="F307" s="127"/>
      <c r="G307" s="127"/>
      <c r="H307" s="127"/>
      <c r="I307" s="119"/>
      <c r="J307" s="119"/>
      <c r="K307" s="119"/>
    </row>
    <row r="308" spans="2:11">
      <c r="B308" s="118"/>
      <c r="C308" s="118"/>
      <c r="D308" s="127"/>
      <c r="E308" s="127"/>
      <c r="F308" s="127"/>
      <c r="G308" s="127"/>
      <c r="H308" s="127"/>
      <c r="I308" s="119"/>
      <c r="J308" s="119"/>
      <c r="K308" s="119"/>
    </row>
    <row r="309" spans="2:11">
      <c r="B309" s="118"/>
      <c r="C309" s="118"/>
      <c r="D309" s="127"/>
      <c r="E309" s="127"/>
      <c r="F309" s="127"/>
      <c r="G309" s="127"/>
      <c r="H309" s="127"/>
      <c r="I309" s="119"/>
      <c r="J309" s="119"/>
      <c r="K309" s="119"/>
    </row>
    <row r="310" spans="2:11">
      <c r="B310" s="118"/>
      <c r="C310" s="118"/>
      <c r="D310" s="127"/>
      <c r="E310" s="127"/>
      <c r="F310" s="127"/>
      <c r="G310" s="127"/>
      <c r="H310" s="127"/>
      <c r="I310" s="119"/>
      <c r="J310" s="119"/>
      <c r="K310" s="119"/>
    </row>
    <row r="311" spans="2:11">
      <c r="B311" s="118"/>
      <c r="C311" s="118"/>
      <c r="D311" s="127"/>
      <c r="E311" s="127"/>
      <c r="F311" s="127"/>
      <c r="G311" s="127"/>
      <c r="H311" s="127"/>
      <c r="I311" s="119"/>
      <c r="J311" s="119"/>
      <c r="K311" s="119"/>
    </row>
    <row r="312" spans="2:11">
      <c r="B312" s="118"/>
      <c r="C312" s="118"/>
      <c r="D312" s="127"/>
      <c r="E312" s="127"/>
      <c r="F312" s="127"/>
      <c r="G312" s="127"/>
      <c r="H312" s="127"/>
      <c r="I312" s="119"/>
      <c r="J312" s="119"/>
      <c r="K312" s="119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34.1406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9.71093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141</v>
      </c>
      <c r="C1" s="67" t="s" vm="1">
        <v>219</v>
      </c>
    </row>
    <row r="2" spans="2:15">
      <c r="B2" s="46" t="s">
        <v>140</v>
      </c>
      <c r="C2" s="67" t="s">
        <v>220</v>
      </c>
    </row>
    <row r="3" spans="2:15">
      <c r="B3" s="46" t="s">
        <v>142</v>
      </c>
      <c r="C3" s="67" t="s">
        <v>221</v>
      </c>
    </row>
    <row r="4" spans="2:15">
      <c r="B4" s="46" t="s">
        <v>143</v>
      </c>
      <c r="C4" s="67">
        <v>8602</v>
      </c>
    </row>
    <row r="6" spans="2:15" ht="26.25" customHeight="1">
      <c r="B6" s="157" t="s">
        <v>174</v>
      </c>
      <c r="C6" s="158"/>
      <c r="D6" s="158"/>
      <c r="E6" s="158"/>
      <c r="F6" s="158"/>
      <c r="G6" s="158"/>
      <c r="H6" s="158"/>
      <c r="I6" s="158"/>
      <c r="J6" s="158"/>
      <c r="K6" s="159"/>
    </row>
    <row r="7" spans="2:15" s="3" customFormat="1" ht="63">
      <c r="B7" s="47" t="s">
        <v>111</v>
      </c>
      <c r="C7" s="49" t="s">
        <v>43</v>
      </c>
      <c r="D7" s="49" t="s">
        <v>14</v>
      </c>
      <c r="E7" s="49" t="s">
        <v>15</v>
      </c>
      <c r="F7" s="49" t="s">
        <v>56</v>
      </c>
      <c r="G7" s="49" t="s">
        <v>98</v>
      </c>
      <c r="H7" s="49" t="s">
        <v>53</v>
      </c>
      <c r="I7" s="49" t="s">
        <v>106</v>
      </c>
      <c r="J7" s="49" t="s">
        <v>144</v>
      </c>
      <c r="K7" s="51" t="s">
        <v>145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199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9" t="s">
        <v>2507</v>
      </c>
      <c r="C10" s="68"/>
      <c r="D10" s="68"/>
      <c r="E10" s="68"/>
      <c r="F10" s="68"/>
      <c r="G10" s="68"/>
      <c r="H10" s="68"/>
      <c r="I10" s="130">
        <f>I11</f>
        <v>-1.3893375290000003</v>
      </c>
      <c r="J10" s="131">
        <f>IFERROR(I10/$I$10,0)</f>
        <v>1</v>
      </c>
      <c r="K10" s="131">
        <f>I10/'סכום נכסי הקרן'!$C$42</f>
        <v>-1.8253554761298026E-5</v>
      </c>
      <c r="O10" s="1"/>
    </row>
    <row r="11" spans="2:15" ht="21" customHeight="1">
      <c r="B11" s="143" t="s">
        <v>190</v>
      </c>
      <c r="C11" s="143"/>
      <c r="D11" s="143"/>
      <c r="E11" s="143"/>
      <c r="F11" s="143"/>
      <c r="G11" s="143"/>
      <c r="H11" s="144"/>
      <c r="I11" s="76">
        <f>I13+I12</f>
        <v>-1.3893375290000003</v>
      </c>
      <c r="J11" s="131">
        <f t="shared" ref="J11:J13" si="0">IFERROR(I11/$I$10,0)</f>
        <v>1</v>
      </c>
      <c r="K11" s="131">
        <f>I11/'סכום נכסי הקרן'!$C$42</f>
        <v>-1.8253554761298026E-5</v>
      </c>
    </row>
    <row r="12" spans="2:15">
      <c r="B12" s="145" t="s">
        <v>464</v>
      </c>
      <c r="C12" s="145" t="s">
        <v>465</v>
      </c>
      <c r="D12" s="145" t="s">
        <v>467</v>
      </c>
      <c r="E12" s="145"/>
      <c r="F12" s="146">
        <v>0</v>
      </c>
      <c r="G12" s="145" t="s">
        <v>128</v>
      </c>
      <c r="H12" s="146">
        <v>0</v>
      </c>
      <c r="I12" s="147">
        <v>-1.2754249220000002</v>
      </c>
      <c r="J12" s="148">
        <f t="shared" si="0"/>
        <v>0.91800940763329797</v>
      </c>
      <c r="K12" s="131">
        <f>I12/'סכום נכסי הקרן'!$C$42</f>
        <v>-1.6756934993621165E-5</v>
      </c>
    </row>
    <row r="13" spans="2:15">
      <c r="B13" s="145" t="s">
        <v>988</v>
      </c>
      <c r="C13" s="145" t="s">
        <v>989</v>
      </c>
      <c r="D13" s="145" t="s">
        <v>467</v>
      </c>
      <c r="E13" s="145"/>
      <c r="F13" s="146">
        <v>0</v>
      </c>
      <c r="G13" s="145" t="s">
        <v>128</v>
      </c>
      <c r="H13" s="146">
        <v>0</v>
      </c>
      <c r="I13" s="149">
        <v>-0.11391260700000001</v>
      </c>
      <c r="J13" s="148">
        <f t="shared" si="0"/>
        <v>8.1990592366701975E-2</v>
      </c>
      <c r="K13" s="131">
        <f>I13/'סכום נכסי הקרן'!$C$42</f>
        <v>-1.4966197676768583E-6</v>
      </c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18"/>
      <c r="C110" s="119"/>
      <c r="D110" s="127"/>
      <c r="E110" s="127"/>
      <c r="F110" s="127"/>
      <c r="G110" s="127"/>
      <c r="H110" s="127"/>
      <c r="I110" s="119"/>
      <c r="J110" s="119"/>
      <c r="K110" s="119"/>
    </row>
    <row r="111" spans="2:11">
      <c r="B111" s="118"/>
      <c r="C111" s="119"/>
      <c r="D111" s="127"/>
      <c r="E111" s="127"/>
      <c r="F111" s="127"/>
      <c r="G111" s="127"/>
      <c r="H111" s="127"/>
      <c r="I111" s="119"/>
      <c r="J111" s="119"/>
      <c r="K111" s="119"/>
    </row>
    <row r="112" spans="2:11">
      <c r="B112" s="118"/>
      <c r="C112" s="119"/>
      <c r="D112" s="127"/>
      <c r="E112" s="127"/>
      <c r="F112" s="127"/>
      <c r="G112" s="127"/>
      <c r="H112" s="127"/>
      <c r="I112" s="119"/>
      <c r="J112" s="119"/>
      <c r="K112" s="119"/>
    </row>
    <row r="113" spans="2:11">
      <c r="B113" s="118"/>
      <c r="C113" s="119"/>
      <c r="D113" s="127"/>
      <c r="E113" s="127"/>
      <c r="F113" s="127"/>
      <c r="G113" s="127"/>
      <c r="H113" s="127"/>
      <c r="I113" s="119"/>
      <c r="J113" s="119"/>
      <c r="K113" s="119"/>
    </row>
    <row r="114" spans="2:11">
      <c r="B114" s="118"/>
      <c r="C114" s="119"/>
      <c r="D114" s="127"/>
      <c r="E114" s="127"/>
      <c r="F114" s="127"/>
      <c r="G114" s="127"/>
      <c r="H114" s="127"/>
      <c r="I114" s="119"/>
      <c r="J114" s="119"/>
      <c r="K114" s="119"/>
    </row>
    <row r="115" spans="2:11">
      <c r="B115" s="118"/>
      <c r="C115" s="119"/>
      <c r="D115" s="127"/>
      <c r="E115" s="127"/>
      <c r="F115" s="127"/>
      <c r="G115" s="127"/>
      <c r="H115" s="127"/>
      <c r="I115" s="119"/>
      <c r="J115" s="119"/>
      <c r="K115" s="119"/>
    </row>
    <row r="116" spans="2:11">
      <c r="B116" s="118"/>
      <c r="C116" s="119"/>
      <c r="D116" s="127"/>
      <c r="E116" s="127"/>
      <c r="F116" s="127"/>
      <c r="G116" s="127"/>
      <c r="H116" s="127"/>
      <c r="I116" s="119"/>
      <c r="J116" s="119"/>
      <c r="K116" s="119"/>
    </row>
    <row r="117" spans="2:11">
      <c r="B117" s="118"/>
      <c r="C117" s="119"/>
      <c r="D117" s="127"/>
      <c r="E117" s="127"/>
      <c r="F117" s="127"/>
      <c r="G117" s="127"/>
      <c r="H117" s="127"/>
      <c r="I117" s="119"/>
      <c r="J117" s="119"/>
      <c r="K117" s="119"/>
    </row>
    <row r="118" spans="2:11">
      <c r="B118" s="118"/>
      <c r="C118" s="119"/>
      <c r="D118" s="127"/>
      <c r="E118" s="127"/>
      <c r="F118" s="127"/>
      <c r="G118" s="127"/>
      <c r="H118" s="127"/>
      <c r="I118" s="119"/>
      <c r="J118" s="119"/>
      <c r="K118" s="119"/>
    </row>
    <row r="119" spans="2:11">
      <c r="B119" s="118"/>
      <c r="C119" s="119"/>
      <c r="D119" s="127"/>
      <c r="E119" s="127"/>
      <c r="F119" s="127"/>
      <c r="G119" s="127"/>
      <c r="H119" s="127"/>
      <c r="I119" s="119"/>
      <c r="J119" s="119"/>
      <c r="K119" s="119"/>
    </row>
    <row r="120" spans="2:11">
      <c r="B120" s="118"/>
      <c r="C120" s="119"/>
      <c r="D120" s="127"/>
      <c r="E120" s="127"/>
      <c r="F120" s="127"/>
      <c r="G120" s="127"/>
      <c r="H120" s="127"/>
      <c r="I120" s="119"/>
      <c r="J120" s="119"/>
      <c r="K120" s="119"/>
    </row>
    <row r="121" spans="2:11">
      <c r="B121" s="118"/>
      <c r="C121" s="119"/>
      <c r="D121" s="127"/>
      <c r="E121" s="127"/>
      <c r="F121" s="127"/>
      <c r="G121" s="127"/>
      <c r="H121" s="127"/>
      <c r="I121" s="119"/>
      <c r="J121" s="119"/>
      <c r="K121" s="119"/>
    </row>
    <row r="122" spans="2:11">
      <c r="B122" s="118"/>
      <c r="C122" s="119"/>
      <c r="D122" s="127"/>
      <c r="E122" s="127"/>
      <c r="F122" s="127"/>
      <c r="G122" s="127"/>
      <c r="H122" s="127"/>
      <c r="I122" s="119"/>
      <c r="J122" s="119"/>
      <c r="K122" s="119"/>
    </row>
    <row r="123" spans="2:11">
      <c r="B123" s="118"/>
      <c r="C123" s="119"/>
      <c r="D123" s="127"/>
      <c r="E123" s="127"/>
      <c r="F123" s="127"/>
      <c r="G123" s="127"/>
      <c r="H123" s="127"/>
      <c r="I123" s="119"/>
      <c r="J123" s="119"/>
      <c r="K123" s="119"/>
    </row>
    <row r="124" spans="2:11">
      <c r="B124" s="118"/>
      <c r="C124" s="119"/>
      <c r="D124" s="127"/>
      <c r="E124" s="127"/>
      <c r="F124" s="127"/>
      <c r="G124" s="127"/>
      <c r="H124" s="127"/>
      <c r="I124" s="119"/>
      <c r="J124" s="119"/>
      <c r="K124" s="119"/>
    </row>
    <row r="125" spans="2:11">
      <c r="B125" s="118"/>
      <c r="C125" s="119"/>
      <c r="D125" s="127"/>
      <c r="E125" s="127"/>
      <c r="F125" s="127"/>
      <c r="G125" s="127"/>
      <c r="H125" s="127"/>
      <c r="I125" s="119"/>
      <c r="J125" s="119"/>
      <c r="K125" s="119"/>
    </row>
    <row r="126" spans="2:11">
      <c r="B126" s="118"/>
      <c r="C126" s="119"/>
      <c r="D126" s="127"/>
      <c r="E126" s="127"/>
      <c r="F126" s="127"/>
      <c r="G126" s="127"/>
      <c r="H126" s="127"/>
      <c r="I126" s="119"/>
      <c r="J126" s="119"/>
      <c r="K126" s="119"/>
    </row>
    <row r="127" spans="2:11">
      <c r="B127" s="118"/>
      <c r="C127" s="119"/>
      <c r="D127" s="127"/>
      <c r="E127" s="127"/>
      <c r="F127" s="127"/>
      <c r="G127" s="127"/>
      <c r="H127" s="127"/>
      <c r="I127" s="119"/>
      <c r="J127" s="119"/>
      <c r="K127" s="119"/>
    </row>
    <row r="128" spans="2:11">
      <c r="B128" s="118"/>
      <c r="C128" s="119"/>
      <c r="D128" s="127"/>
      <c r="E128" s="127"/>
      <c r="F128" s="127"/>
      <c r="G128" s="127"/>
      <c r="H128" s="127"/>
      <c r="I128" s="119"/>
      <c r="J128" s="119"/>
      <c r="K128" s="119"/>
    </row>
    <row r="129" spans="2:11">
      <c r="B129" s="118"/>
      <c r="C129" s="119"/>
      <c r="D129" s="127"/>
      <c r="E129" s="127"/>
      <c r="F129" s="127"/>
      <c r="G129" s="127"/>
      <c r="H129" s="127"/>
      <c r="I129" s="119"/>
      <c r="J129" s="119"/>
      <c r="K129" s="119"/>
    </row>
    <row r="130" spans="2:11">
      <c r="B130" s="118"/>
      <c r="C130" s="119"/>
      <c r="D130" s="127"/>
      <c r="E130" s="127"/>
      <c r="F130" s="127"/>
      <c r="G130" s="127"/>
      <c r="H130" s="127"/>
      <c r="I130" s="119"/>
      <c r="J130" s="119"/>
      <c r="K130" s="119"/>
    </row>
    <row r="131" spans="2:11">
      <c r="B131" s="118"/>
      <c r="C131" s="119"/>
      <c r="D131" s="127"/>
      <c r="E131" s="127"/>
      <c r="F131" s="127"/>
      <c r="G131" s="127"/>
      <c r="H131" s="127"/>
      <c r="I131" s="119"/>
      <c r="J131" s="119"/>
      <c r="K131" s="119"/>
    </row>
    <row r="132" spans="2:11">
      <c r="B132" s="118"/>
      <c r="C132" s="119"/>
      <c r="D132" s="127"/>
      <c r="E132" s="127"/>
      <c r="F132" s="127"/>
      <c r="G132" s="127"/>
      <c r="H132" s="127"/>
      <c r="I132" s="119"/>
      <c r="J132" s="119"/>
      <c r="K132" s="119"/>
    </row>
    <row r="133" spans="2:11">
      <c r="B133" s="118"/>
      <c r="C133" s="119"/>
      <c r="D133" s="127"/>
      <c r="E133" s="127"/>
      <c r="F133" s="127"/>
      <c r="G133" s="127"/>
      <c r="H133" s="127"/>
      <c r="I133" s="119"/>
      <c r="J133" s="119"/>
      <c r="K133" s="119"/>
    </row>
    <row r="134" spans="2:11">
      <c r="B134" s="118"/>
      <c r="C134" s="119"/>
      <c r="D134" s="127"/>
      <c r="E134" s="127"/>
      <c r="F134" s="127"/>
      <c r="G134" s="127"/>
      <c r="H134" s="127"/>
      <c r="I134" s="119"/>
      <c r="J134" s="119"/>
      <c r="K134" s="119"/>
    </row>
    <row r="135" spans="2:11">
      <c r="B135" s="118"/>
      <c r="C135" s="119"/>
      <c r="D135" s="127"/>
      <c r="E135" s="127"/>
      <c r="F135" s="127"/>
      <c r="G135" s="127"/>
      <c r="H135" s="127"/>
      <c r="I135" s="119"/>
      <c r="J135" s="119"/>
      <c r="K135" s="119"/>
    </row>
    <row r="136" spans="2:11">
      <c r="B136" s="118"/>
      <c r="C136" s="119"/>
      <c r="D136" s="127"/>
      <c r="E136" s="127"/>
      <c r="F136" s="127"/>
      <c r="G136" s="127"/>
      <c r="H136" s="127"/>
      <c r="I136" s="119"/>
      <c r="J136" s="119"/>
      <c r="K136" s="119"/>
    </row>
    <row r="137" spans="2:11">
      <c r="B137" s="118"/>
      <c r="C137" s="119"/>
      <c r="D137" s="127"/>
      <c r="E137" s="127"/>
      <c r="F137" s="127"/>
      <c r="G137" s="127"/>
      <c r="H137" s="127"/>
      <c r="I137" s="119"/>
      <c r="J137" s="119"/>
      <c r="K137" s="119"/>
    </row>
    <row r="138" spans="2:11">
      <c r="B138" s="118"/>
      <c r="C138" s="119"/>
      <c r="D138" s="127"/>
      <c r="E138" s="127"/>
      <c r="F138" s="127"/>
      <c r="G138" s="127"/>
      <c r="H138" s="127"/>
      <c r="I138" s="119"/>
      <c r="J138" s="119"/>
      <c r="K138" s="119"/>
    </row>
    <row r="139" spans="2:11">
      <c r="B139" s="118"/>
      <c r="C139" s="119"/>
      <c r="D139" s="127"/>
      <c r="E139" s="127"/>
      <c r="F139" s="127"/>
      <c r="G139" s="127"/>
      <c r="H139" s="127"/>
      <c r="I139" s="119"/>
      <c r="J139" s="119"/>
      <c r="K139" s="119"/>
    </row>
    <row r="140" spans="2:11">
      <c r="B140" s="118"/>
      <c r="C140" s="119"/>
      <c r="D140" s="127"/>
      <c r="E140" s="127"/>
      <c r="F140" s="127"/>
      <c r="G140" s="127"/>
      <c r="H140" s="127"/>
      <c r="I140" s="119"/>
      <c r="J140" s="119"/>
      <c r="K140" s="119"/>
    </row>
    <row r="141" spans="2:11">
      <c r="B141" s="118"/>
      <c r="C141" s="119"/>
      <c r="D141" s="127"/>
      <c r="E141" s="127"/>
      <c r="F141" s="127"/>
      <c r="G141" s="127"/>
      <c r="H141" s="127"/>
      <c r="I141" s="119"/>
      <c r="J141" s="119"/>
      <c r="K141" s="119"/>
    </row>
    <row r="142" spans="2:11">
      <c r="B142" s="118"/>
      <c r="C142" s="119"/>
      <c r="D142" s="127"/>
      <c r="E142" s="127"/>
      <c r="F142" s="127"/>
      <c r="G142" s="127"/>
      <c r="H142" s="127"/>
      <c r="I142" s="119"/>
      <c r="J142" s="119"/>
      <c r="K142" s="119"/>
    </row>
    <row r="143" spans="2:11">
      <c r="B143" s="118"/>
      <c r="C143" s="119"/>
      <c r="D143" s="127"/>
      <c r="E143" s="127"/>
      <c r="F143" s="127"/>
      <c r="G143" s="127"/>
      <c r="H143" s="127"/>
      <c r="I143" s="119"/>
      <c r="J143" s="119"/>
      <c r="K143" s="119"/>
    </row>
    <row r="144" spans="2:11">
      <c r="B144" s="118"/>
      <c r="C144" s="119"/>
      <c r="D144" s="127"/>
      <c r="E144" s="127"/>
      <c r="F144" s="127"/>
      <c r="G144" s="127"/>
      <c r="H144" s="127"/>
      <c r="I144" s="119"/>
      <c r="J144" s="119"/>
      <c r="K144" s="119"/>
    </row>
    <row r="145" spans="2:11">
      <c r="B145" s="118"/>
      <c r="C145" s="119"/>
      <c r="D145" s="127"/>
      <c r="E145" s="127"/>
      <c r="F145" s="127"/>
      <c r="G145" s="127"/>
      <c r="H145" s="127"/>
      <c r="I145" s="119"/>
      <c r="J145" s="119"/>
      <c r="K145" s="119"/>
    </row>
    <row r="146" spans="2:11">
      <c r="B146" s="118"/>
      <c r="C146" s="119"/>
      <c r="D146" s="127"/>
      <c r="E146" s="127"/>
      <c r="F146" s="127"/>
      <c r="G146" s="127"/>
      <c r="H146" s="127"/>
      <c r="I146" s="119"/>
      <c r="J146" s="119"/>
      <c r="K146" s="119"/>
    </row>
    <row r="147" spans="2:11">
      <c r="B147" s="118"/>
      <c r="C147" s="119"/>
      <c r="D147" s="127"/>
      <c r="E147" s="127"/>
      <c r="F147" s="127"/>
      <c r="G147" s="127"/>
      <c r="H147" s="127"/>
      <c r="I147" s="119"/>
      <c r="J147" s="119"/>
      <c r="K147" s="119"/>
    </row>
    <row r="148" spans="2:11">
      <c r="B148" s="118"/>
      <c r="C148" s="119"/>
      <c r="D148" s="127"/>
      <c r="E148" s="127"/>
      <c r="F148" s="127"/>
      <c r="G148" s="127"/>
      <c r="H148" s="127"/>
      <c r="I148" s="119"/>
      <c r="J148" s="119"/>
      <c r="K148" s="119"/>
    </row>
    <row r="149" spans="2:11">
      <c r="B149" s="118"/>
      <c r="C149" s="119"/>
      <c r="D149" s="127"/>
      <c r="E149" s="127"/>
      <c r="F149" s="127"/>
      <c r="G149" s="127"/>
      <c r="H149" s="127"/>
      <c r="I149" s="119"/>
      <c r="J149" s="119"/>
      <c r="K149" s="119"/>
    </row>
    <row r="150" spans="2:11">
      <c r="B150" s="118"/>
      <c r="C150" s="119"/>
      <c r="D150" s="127"/>
      <c r="E150" s="127"/>
      <c r="F150" s="127"/>
      <c r="G150" s="127"/>
      <c r="H150" s="127"/>
      <c r="I150" s="119"/>
      <c r="J150" s="119"/>
      <c r="K150" s="119"/>
    </row>
    <row r="151" spans="2:11">
      <c r="B151" s="118"/>
      <c r="C151" s="119"/>
      <c r="D151" s="127"/>
      <c r="E151" s="127"/>
      <c r="F151" s="127"/>
      <c r="G151" s="127"/>
      <c r="H151" s="127"/>
      <c r="I151" s="119"/>
      <c r="J151" s="119"/>
      <c r="K151" s="119"/>
    </row>
    <row r="152" spans="2:11">
      <c r="B152" s="118"/>
      <c r="C152" s="119"/>
      <c r="D152" s="127"/>
      <c r="E152" s="127"/>
      <c r="F152" s="127"/>
      <c r="G152" s="127"/>
      <c r="H152" s="127"/>
      <c r="I152" s="119"/>
      <c r="J152" s="119"/>
      <c r="K152" s="119"/>
    </row>
    <row r="153" spans="2:11">
      <c r="B153" s="118"/>
      <c r="C153" s="119"/>
      <c r="D153" s="127"/>
      <c r="E153" s="127"/>
      <c r="F153" s="127"/>
      <c r="G153" s="127"/>
      <c r="H153" s="127"/>
      <c r="I153" s="119"/>
      <c r="J153" s="119"/>
      <c r="K153" s="119"/>
    </row>
    <row r="154" spans="2:11">
      <c r="B154" s="118"/>
      <c r="C154" s="119"/>
      <c r="D154" s="127"/>
      <c r="E154" s="127"/>
      <c r="F154" s="127"/>
      <c r="G154" s="127"/>
      <c r="H154" s="127"/>
      <c r="I154" s="119"/>
      <c r="J154" s="119"/>
      <c r="K154" s="119"/>
    </row>
    <row r="155" spans="2:11">
      <c r="B155" s="118"/>
      <c r="C155" s="119"/>
      <c r="D155" s="127"/>
      <c r="E155" s="127"/>
      <c r="F155" s="127"/>
      <c r="G155" s="127"/>
      <c r="H155" s="127"/>
      <c r="I155" s="119"/>
      <c r="J155" s="119"/>
      <c r="K155" s="119"/>
    </row>
    <row r="156" spans="2:11">
      <c r="B156" s="118"/>
      <c r="C156" s="119"/>
      <c r="D156" s="127"/>
      <c r="E156" s="127"/>
      <c r="F156" s="127"/>
      <c r="G156" s="127"/>
      <c r="H156" s="127"/>
      <c r="I156" s="119"/>
      <c r="J156" s="119"/>
      <c r="K156" s="119"/>
    </row>
    <row r="157" spans="2:11">
      <c r="B157" s="118"/>
      <c r="C157" s="119"/>
      <c r="D157" s="127"/>
      <c r="E157" s="127"/>
      <c r="F157" s="127"/>
      <c r="G157" s="127"/>
      <c r="H157" s="127"/>
      <c r="I157" s="119"/>
      <c r="J157" s="119"/>
      <c r="K157" s="119"/>
    </row>
    <row r="158" spans="2:11">
      <c r="B158" s="118"/>
      <c r="C158" s="119"/>
      <c r="D158" s="127"/>
      <c r="E158" s="127"/>
      <c r="F158" s="127"/>
      <c r="G158" s="127"/>
      <c r="H158" s="127"/>
      <c r="I158" s="119"/>
      <c r="J158" s="119"/>
      <c r="K158" s="119"/>
    </row>
    <row r="159" spans="2:11">
      <c r="B159" s="118"/>
      <c r="C159" s="119"/>
      <c r="D159" s="127"/>
      <c r="E159" s="127"/>
      <c r="F159" s="127"/>
      <c r="G159" s="127"/>
      <c r="H159" s="127"/>
      <c r="I159" s="119"/>
      <c r="J159" s="119"/>
      <c r="K159" s="119"/>
    </row>
    <row r="160" spans="2:11">
      <c r="B160" s="118"/>
      <c r="C160" s="119"/>
      <c r="D160" s="127"/>
      <c r="E160" s="127"/>
      <c r="F160" s="127"/>
      <c r="G160" s="127"/>
      <c r="H160" s="127"/>
      <c r="I160" s="119"/>
      <c r="J160" s="119"/>
      <c r="K160" s="119"/>
    </row>
    <row r="161" spans="2:11">
      <c r="B161" s="118"/>
      <c r="C161" s="119"/>
      <c r="D161" s="127"/>
      <c r="E161" s="127"/>
      <c r="F161" s="127"/>
      <c r="G161" s="127"/>
      <c r="H161" s="127"/>
      <c r="I161" s="119"/>
      <c r="J161" s="119"/>
      <c r="K161" s="119"/>
    </row>
    <row r="162" spans="2:11">
      <c r="B162" s="118"/>
      <c r="C162" s="119"/>
      <c r="D162" s="127"/>
      <c r="E162" s="127"/>
      <c r="F162" s="127"/>
      <c r="G162" s="127"/>
      <c r="H162" s="127"/>
      <c r="I162" s="119"/>
      <c r="J162" s="119"/>
      <c r="K162" s="119"/>
    </row>
    <row r="163" spans="2:11">
      <c r="B163" s="118"/>
      <c r="C163" s="119"/>
      <c r="D163" s="127"/>
      <c r="E163" s="127"/>
      <c r="F163" s="127"/>
      <c r="G163" s="127"/>
      <c r="H163" s="127"/>
      <c r="I163" s="119"/>
      <c r="J163" s="119"/>
      <c r="K163" s="119"/>
    </row>
    <row r="164" spans="2:11">
      <c r="B164" s="118"/>
      <c r="C164" s="119"/>
      <c r="D164" s="127"/>
      <c r="E164" s="127"/>
      <c r="F164" s="127"/>
      <c r="G164" s="127"/>
      <c r="H164" s="127"/>
      <c r="I164" s="119"/>
      <c r="J164" s="119"/>
      <c r="K164" s="119"/>
    </row>
    <row r="165" spans="2:11">
      <c r="B165" s="118"/>
      <c r="C165" s="119"/>
      <c r="D165" s="127"/>
      <c r="E165" s="127"/>
      <c r="F165" s="127"/>
      <c r="G165" s="127"/>
      <c r="H165" s="127"/>
      <c r="I165" s="119"/>
      <c r="J165" s="119"/>
      <c r="K165" s="119"/>
    </row>
    <row r="166" spans="2:11">
      <c r="B166" s="118"/>
      <c r="C166" s="119"/>
      <c r="D166" s="127"/>
      <c r="E166" s="127"/>
      <c r="F166" s="127"/>
      <c r="G166" s="127"/>
      <c r="H166" s="127"/>
      <c r="I166" s="119"/>
      <c r="J166" s="119"/>
      <c r="K166" s="119"/>
    </row>
    <row r="167" spans="2:11">
      <c r="B167" s="118"/>
      <c r="C167" s="119"/>
      <c r="D167" s="127"/>
      <c r="E167" s="127"/>
      <c r="F167" s="127"/>
      <c r="G167" s="127"/>
      <c r="H167" s="127"/>
      <c r="I167" s="119"/>
      <c r="J167" s="119"/>
      <c r="K167" s="119"/>
    </row>
    <row r="168" spans="2:11">
      <c r="B168" s="118"/>
      <c r="C168" s="119"/>
      <c r="D168" s="127"/>
      <c r="E168" s="127"/>
      <c r="F168" s="127"/>
      <c r="G168" s="127"/>
      <c r="H168" s="127"/>
      <c r="I168" s="119"/>
      <c r="J168" s="119"/>
      <c r="K168" s="119"/>
    </row>
    <row r="169" spans="2:11">
      <c r="B169" s="118"/>
      <c r="C169" s="119"/>
      <c r="D169" s="127"/>
      <c r="E169" s="127"/>
      <c r="F169" s="127"/>
      <c r="G169" s="127"/>
      <c r="H169" s="127"/>
      <c r="I169" s="119"/>
      <c r="J169" s="119"/>
      <c r="K169" s="119"/>
    </row>
    <row r="170" spans="2:11">
      <c r="B170" s="118"/>
      <c r="C170" s="119"/>
      <c r="D170" s="127"/>
      <c r="E170" s="127"/>
      <c r="F170" s="127"/>
      <c r="G170" s="127"/>
      <c r="H170" s="127"/>
      <c r="I170" s="119"/>
      <c r="J170" s="119"/>
      <c r="K170" s="119"/>
    </row>
    <row r="171" spans="2:11">
      <c r="B171" s="118"/>
      <c r="C171" s="119"/>
      <c r="D171" s="127"/>
      <c r="E171" s="127"/>
      <c r="F171" s="127"/>
      <c r="G171" s="127"/>
      <c r="H171" s="127"/>
      <c r="I171" s="119"/>
      <c r="J171" s="119"/>
      <c r="K171" s="119"/>
    </row>
    <row r="172" spans="2:11">
      <c r="B172" s="118"/>
      <c r="C172" s="119"/>
      <c r="D172" s="127"/>
      <c r="E172" s="127"/>
      <c r="F172" s="127"/>
      <c r="G172" s="127"/>
      <c r="H172" s="127"/>
      <c r="I172" s="119"/>
      <c r="J172" s="119"/>
      <c r="K172" s="119"/>
    </row>
    <row r="173" spans="2:11">
      <c r="B173" s="118"/>
      <c r="C173" s="119"/>
      <c r="D173" s="127"/>
      <c r="E173" s="127"/>
      <c r="F173" s="127"/>
      <c r="G173" s="127"/>
      <c r="H173" s="127"/>
      <c r="I173" s="119"/>
      <c r="J173" s="119"/>
      <c r="K173" s="119"/>
    </row>
    <row r="174" spans="2:11">
      <c r="B174" s="118"/>
      <c r="C174" s="119"/>
      <c r="D174" s="127"/>
      <c r="E174" s="127"/>
      <c r="F174" s="127"/>
      <c r="G174" s="127"/>
      <c r="H174" s="127"/>
      <c r="I174" s="119"/>
      <c r="J174" s="119"/>
      <c r="K174" s="119"/>
    </row>
    <row r="175" spans="2:11">
      <c r="B175" s="118"/>
      <c r="C175" s="119"/>
      <c r="D175" s="127"/>
      <c r="E175" s="127"/>
      <c r="F175" s="127"/>
      <c r="G175" s="127"/>
      <c r="H175" s="127"/>
      <c r="I175" s="119"/>
      <c r="J175" s="119"/>
      <c r="K175" s="119"/>
    </row>
    <row r="176" spans="2:11">
      <c r="B176" s="118"/>
      <c r="C176" s="119"/>
      <c r="D176" s="127"/>
      <c r="E176" s="127"/>
      <c r="F176" s="127"/>
      <c r="G176" s="127"/>
      <c r="H176" s="127"/>
      <c r="I176" s="119"/>
      <c r="J176" s="119"/>
      <c r="K176" s="119"/>
    </row>
    <row r="177" spans="2:11">
      <c r="B177" s="118"/>
      <c r="C177" s="119"/>
      <c r="D177" s="127"/>
      <c r="E177" s="127"/>
      <c r="F177" s="127"/>
      <c r="G177" s="127"/>
      <c r="H177" s="127"/>
      <c r="I177" s="119"/>
      <c r="J177" s="119"/>
      <c r="K177" s="119"/>
    </row>
    <row r="178" spans="2:11">
      <c r="B178" s="118"/>
      <c r="C178" s="119"/>
      <c r="D178" s="127"/>
      <c r="E178" s="127"/>
      <c r="F178" s="127"/>
      <c r="G178" s="127"/>
      <c r="H178" s="127"/>
      <c r="I178" s="119"/>
      <c r="J178" s="119"/>
      <c r="K178" s="119"/>
    </row>
    <row r="179" spans="2:11">
      <c r="B179" s="118"/>
      <c r="C179" s="119"/>
      <c r="D179" s="127"/>
      <c r="E179" s="127"/>
      <c r="F179" s="127"/>
      <c r="G179" s="127"/>
      <c r="H179" s="127"/>
      <c r="I179" s="119"/>
      <c r="J179" s="119"/>
      <c r="K179" s="119"/>
    </row>
    <row r="180" spans="2:11">
      <c r="B180" s="118"/>
      <c r="C180" s="119"/>
      <c r="D180" s="127"/>
      <c r="E180" s="127"/>
      <c r="F180" s="127"/>
      <c r="G180" s="127"/>
      <c r="H180" s="127"/>
      <c r="I180" s="119"/>
      <c r="J180" s="119"/>
      <c r="K180" s="119"/>
    </row>
    <row r="181" spans="2:11">
      <c r="B181" s="118"/>
      <c r="C181" s="119"/>
      <c r="D181" s="127"/>
      <c r="E181" s="127"/>
      <c r="F181" s="127"/>
      <c r="G181" s="127"/>
      <c r="H181" s="127"/>
      <c r="I181" s="119"/>
      <c r="J181" s="119"/>
      <c r="K181" s="119"/>
    </row>
    <row r="182" spans="2:11">
      <c r="B182" s="118"/>
      <c r="C182" s="119"/>
      <c r="D182" s="127"/>
      <c r="E182" s="127"/>
      <c r="F182" s="127"/>
      <c r="G182" s="127"/>
      <c r="H182" s="127"/>
      <c r="I182" s="119"/>
      <c r="J182" s="119"/>
      <c r="K182" s="119"/>
    </row>
    <row r="183" spans="2:11">
      <c r="B183" s="118"/>
      <c r="C183" s="119"/>
      <c r="D183" s="127"/>
      <c r="E183" s="127"/>
      <c r="F183" s="127"/>
      <c r="G183" s="127"/>
      <c r="H183" s="127"/>
      <c r="I183" s="119"/>
      <c r="J183" s="119"/>
      <c r="K183" s="119"/>
    </row>
    <row r="184" spans="2:11">
      <c r="B184" s="118"/>
      <c r="C184" s="119"/>
      <c r="D184" s="127"/>
      <c r="E184" s="127"/>
      <c r="F184" s="127"/>
      <c r="G184" s="127"/>
      <c r="H184" s="127"/>
      <c r="I184" s="119"/>
      <c r="J184" s="119"/>
      <c r="K184" s="119"/>
    </row>
    <row r="185" spans="2:11">
      <c r="B185" s="118"/>
      <c r="C185" s="119"/>
      <c r="D185" s="127"/>
      <c r="E185" s="127"/>
      <c r="F185" s="127"/>
      <c r="G185" s="127"/>
      <c r="H185" s="127"/>
      <c r="I185" s="119"/>
      <c r="J185" s="119"/>
      <c r="K185" s="119"/>
    </row>
    <row r="186" spans="2:11">
      <c r="B186" s="118"/>
      <c r="C186" s="119"/>
      <c r="D186" s="127"/>
      <c r="E186" s="127"/>
      <c r="F186" s="127"/>
      <c r="G186" s="127"/>
      <c r="H186" s="127"/>
      <c r="I186" s="119"/>
      <c r="J186" s="119"/>
      <c r="K186" s="119"/>
    </row>
    <row r="187" spans="2:11">
      <c r="B187" s="118"/>
      <c r="C187" s="119"/>
      <c r="D187" s="127"/>
      <c r="E187" s="127"/>
      <c r="F187" s="127"/>
      <c r="G187" s="127"/>
      <c r="H187" s="127"/>
      <c r="I187" s="119"/>
      <c r="J187" s="119"/>
      <c r="K187" s="119"/>
    </row>
    <row r="188" spans="2:11">
      <c r="B188" s="118"/>
      <c r="C188" s="119"/>
      <c r="D188" s="127"/>
      <c r="E188" s="127"/>
      <c r="F188" s="127"/>
      <c r="G188" s="127"/>
      <c r="H188" s="127"/>
      <c r="I188" s="119"/>
      <c r="J188" s="119"/>
      <c r="K188" s="119"/>
    </row>
    <row r="189" spans="2:11">
      <c r="B189" s="118"/>
      <c r="C189" s="119"/>
      <c r="D189" s="127"/>
      <c r="E189" s="127"/>
      <c r="F189" s="127"/>
      <c r="G189" s="127"/>
      <c r="H189" s="127"/>
      <c r="I189" s="119"/>
      <c r="J189" s="119"/>
      <c r="K189" s="119"/>
    </row>
    <row r="190" spans="2:11">
      <c r="B190" s="118"/>
      <c r="C190" s="119"/>
      <c r="D190" s="127"/>
      <c r="E190" s="127"/>
      <c r="F190" s="127"/>
      <c r="G190" s="127"/>
      <c r="H190" s="127"/>
      <c r="I190" s="119"/>
      <c r="J190" s="119"/>
      <c r="K190" s="119"/>
    </row>
    <row r="191" spans="2:11">
      <c r="B191" s="118"/>
      <c r="C191" s="119"/>
      <c r="D191" s="127"/>
      <c r="E191" s="127"/>
      <c r="F191" s="127"/>
      <c r="G191" s="127"/>
      <c r="H191" s="127"/>
      <c r="I191" s="119"/>
      <c r="J191" s="119"/>
      <c r="K191" s="119"/>
    </row>
    <row r="192" spans="2:11">
      <c r="B192" s="118"/>
      <c r="C192" s="119"/>
      <c r="D192" s="127"/>
      <c r="E192" s="127"/>
      <c r="F192" s="127"/>
      <c r="G192" s="127"/>
      <c r="H192" s="127"/>
      <c r="I192" s="119"/>
      <c r="J192" s="119"/>
      <c r="K192" s="119"/>
    </row>
    <row r="193" spans="2:11">
      <c r="B193" s="118"/>
      <c r="C193" s="119"/>
      <c r="D193" s="127"/>
      <c r="E193" s="127"/>
      <c r="F193" s="127"/>
      <c r="G193" s="127"/>
      <c r="H193" s="127"/>
      <c r="I193" s="119"/>
      <c r="J193" s="119"/>
      <c r="K193" s="119"/>
    </row>
    <row r="194" spans="2:11">
      <c r="B194" s="118"/>
      <c r="C194" s="119"/>
      <c r="D194" s="127"/>
      <c r="E194" s="127"/>
      <c r="F194" s="127"/>
      <c r="G194" s="127"/>
      <c r="H194" s="127"/>
      <c r="I194" s="119"/>
      <c r="J194" s="119"/>
      <c r="K194" s="119"/>
    </row>
    <row r="195" spans="2:11">
      <c r="B195" s="118"/>
      <c r="C195" s="119"/>
      <c r="D195" s="127"/>
      <c r="E195" s="127"/>
      <c r="F195" s="127"/>
      <c r="G195" s="127"/>
      <c r="H195" s="127"/>
      <c r="I195" s="119"/>
      <c r="J195" s="119"/>
      <c r="K195" s="119"/>
    </row>
    <row r="196" spans="2:11">
      <c r="B196" s="118"/>
      <c r="C196" s="119"/>
      <c r="D196" s="127"/>
      <c r="E196" s="127"/>
      <c r="F196" s="127"/>
      <c r="G196" s="127"/>
      <c r="H196" s="127"/>
      <c r="I196" s="119"/>
      <c r="J196" s="119"/>
      <c r="K196" s="119"/>
    </row>
    <row r="197" spans="2:11">
      <c r="B197" s="118"/>
      <c r="C197" s="119"/>
      <c r="D197" s="127"/>
      <c r="E197" s="127"/>
      <c r="F197" s="127"/>
      <c r="G197" s="127"/>
      <c r="H197" s="127"/>
      <c r="I197" s="119"/>
      <c r="J197" s="119"/>
      <c r="K197" s="119"/>
    </row>
    <row r="198" spans="2:11">
      <c r="B198" s="118"/>
      <c r="C198" s="119"/>
      <c r="D198" s="127"/>
      <c r="E198" s="127"/>
      <c r="F198" s="127"/>
      <c r="G198" s="127"/>
      <c r="H198" s="127"/>
      <c r="I198" s="119"/>
      <c r="J198" s="119"/>
      <c r="K198" s="119"/>
    </row>
    <row r="199" spans="2:11">
      <c r="B199" s="118"/>
      <c r="C199" s="119"/>
      <c r="D199" s="127"/>
      <c r="E199" s="127"/>
      <c r="F199" s="127"/>
      <c r="G199" s="127"/>
      <c r="H199" s="127"/>
      <c r="I199" s="119"/>
      <c r="J199" s="119"/>
      <c r="K199" s="119"/>
    </row>
    <row r="200" spans="2:11">
      <c r="B200" s="118"/>
      <c r="C200" s="119"/>
      <c r="D200" s="127"/>
      <c r="E200" s="127"/>
      <c r="F200" s="127"/>
      <c r="G200" s="127"/>
      <c r="H200" s="127"/>
      <c r="I200" s="119"/>
      <c r="J200" s="119"/>
      <c r="K200" s="119"/>
    </row>
    <row r="201" spans="2:11">
      <c r="B201" s="118"/>
      <c r="C201" s="119"/>
      <c r="D201" s="127"/>
      <c r="E201" s="127"/>
      <c r="F201" s="127"/>
      <c r="G201" s="127"/>
      <c r="H201" s="127"/>
      <c r="I201" s="119"/>
      <c r="J201" s="119"/>
      <c r="K201" s="119"/>
    </row>
    <row r="202" spans="2:11">
      <c r="B202" s="118"/>
      <c r="C202" s="119"/>
      <c r="D202" s="127"/>
      <c r="E202" s="127"/>
      <c r="F202" s="127"/>
      <c r="G202" s="127"/>
      <c r="H202" s="127"/>
      <c r="I202" s="119"/>
      <c r="J202" s="119"/>
      <c r="K202" s="119"/>
    </row>
    <row r="203" spans="2:11">
      <c r="B203" s="118"/>
      <c r="C203" s="119"/>
      <c r="D203" s="127"/>
      <c r="E203" s="127"/>
      <c r="F203" s="127"/>
      <c r="G203" s="127"/>
      <c r="H203" s="127"/>
      <c r="I203" s="119"/>
      <c r="J203" s="119"/>
      <c r="K203" s="119"/>
    </row>
    <row r="204" spans="2:11">
      <c r="B204" s="118"/>
      <c r="C204" s="119"/>
      <c r="D204" s="127"/>
      <c r="E204" s="127"/>
      <c r="F204" s="127"/>
      <c r="G204" s="127"/>
      <c r="H204" s="127"/>
      <c r="I204" s="119"/>
      <c r="J204" s="119"/>
      <c r="K204" s="119"/>
    </row>
    <row r="205" spans="2:11">
      <c r="B205" s="118"/>
      <c r="C205" s="119"/>
      <c r="D205" s="127"/>
      <c r="E205" s="127"/>
      <c r="F205" s="127"/>
      <c r="G205" s="127"/>
      <c r="H205" s="127"/>
      <c r="I205" s="119"/>
      <c r="J205" s="119"/>
      <c r="K205" s="119"/>
    </row>
    <row r="206" spans="2:11">
      <c r="B206" s="118"/>
      <c r="C206" s="119"/>
      <c r="D206" s="127"/>
      <c r="E206" s="127"/>
      <c r="F206" s="127"/>
      <c r="G206" s="127"/>
      <c r="H206" s="127"/>
      <c r="I206" s="119"/>
      <c r="J206" s="119"/>
      <c r="K206" s="119"/>
    </row>
    <row r="207" spans="2:11">
      <c r="B207" s="118"/>
      <c r="C207" s="119"/>
      <c r="D207" s="127"/>
      <c r="E207" s="127"/>
      <c r="F207" s="127"/>
      <c r="G207" s="127"/>
      <c r="H207" s="127"/>
      <c r="I207" s="119"/>
      <c r="J207" s="119"/>
      <c r="K207" s="119"/>
    </row>
    <row r="208" spans="2:11">
      <c r="B208" s="118"/>
      <c r="C208" s="119"/>
      <c r="D208" s="127"/>
      <c r="E208" s="127"/>
      <c r="F208" s="127"/>
      <c r="G208" s="127"/>
      <c r="H208" s="127"/>
      <c r="I208" s="119"/>
      <c r="J208" s="119"/>
      <c r="K208" s="119"/>
    </row>
    <row r="209" spans="2:11">
      <c r="B209" s="118"/>
      <c r="C209" s="119"/>
      <c r="D209" s="127"/>
      <c r="E209" s="127"/>
      <c r="F209" s="127"/>
      <c r="G209" s="127"/>
      <c r="H209" s="127"/>
      <c r="I209" s="119"/>
      <c r="J209" s="119"/>
      <c r="K209" s="119"/>
    </row>
    <row r="210" spans="2:11">
      <c r="B210" s="118"/>
      <c r="C210" s="119"/>
      <c r="D210" s="127"/>
      <c r="E210" s="127"/>
      <c r="F210" s="127"/>
      <c r="G210" s="127"/>
      <c r="H210" s="127"/>
      <c r="I210" s="119"/>
      <c r="J210" s="119"/>
      <c r="K210" s="119"/>
    </row>
    <row r="211" spans="2:11">
      <c r="B211" s="118"/>
      <c r="C211" s="119"/>
      <c r="D211" s="127"/>
      <c r="E211" s="127"/>
      <c r="F211" s="127"/>
      <c r="G211" s="127"/>
      <c r="H211" s="127"/>
      <c r="I211" s="119"/>
      <c r="J211" s="119"/>
      <c r="K211" s="119"/>
    </row>
    <row r="212" spans="2:11">
      <c r="B212" s="118"/>
      <c r="C212" s="119"/>
      <c r="D212" s="127"/>
      <c r="E212" s="127"/>
      <c r="F212" s="127"/>
      <c r="G212" s="127"/>
      <c r="H212" s="127"/>
      <c r="I212" s="119"/>
      <c r="J212" s="119"/>
      <c r="K212" s="119"/>
    </row>
    <row r="213" spans="2:11">
      <c r="B213" s="118"/>
      <c r="C213" s="119"/>
      <c r="D213" s="127"/>
      <c r="E213" s="127"/>
      <c r="F213" s="127"/>
      <c r="G213" s="127"/>
      <c r="H213" s="127"/>
      <c r="I213" s="119"/>
      <c r="J213" s="119"/>
      <c r="K213" s="119"/>
    </row>
    <row r="214" spans="2:11">
      <c r="B214" s="118"/>
      <c r="C214" s="119"/>
      <c r="D214" s="127"/>
      <c r="E214" s="127"/>
      <c r="F214" s="127"/>
      <c r="G214" s="127"/>
      <c r="H214" s="127"/>
      <c r="I214" s="119"/>
      <c r="J214" s="119"/>
      <c r="K214" s="119"/>
    </row>
    <row r="215" spans="2:11">
      <c r="B215" s="118"/>
      <c r="C215" s="119"/>
      <c r="D215" s="127"/>
      <c r="E215" s="127"/>
      <c r="F215" s="127"/>
      <c r="G215" s="127"/>
      <c r="H215" s="127"/>
      <c r="I215" s="119"/>
      <c r="J215" s="119"/>
      <c r="K215" s="119"/>
    </row>
    <row r="216" spans="2:11">
      <c r="B216" s="118"/>
      <c r="C216" s="119"/>
      <c r="D216" s="127"/>
      <c r="E216" s="127"/>
      <c r="F216" s="127"/>
      <c r="G216" s="127"/>
      <c r="H216" s="127"/>
      <c r="I216" s="119"/>
      <c r="J216" s="119"/>
      <c r="K216" s="119"/>
    </row>
    <row r="217" spans="2:11">
      <c r="B217" s="118"/>
      <c r="C217" s="119"/>
      <c r="D217" s="127"/>
      <c r="E217" s="127"/>
      <c r="F217" s="127"/>
      <c r="G217" s="127"/>
      <c r="H217" s="127"/>
      <c r="I217" s="119"/>
      <c r="J217" s="119"/>
      <c r="K217" s="119"/>
    </row>
    <row r="218" spans="2:11">
      <c r="B218" s="118"/>
      <c r="C218" s="119"/>
      <c r="D218" s="127"/>
      <c r="E218" s="127"/>
      <c r="F218" s="127"/>
      <c r="G218" s="127"/>
      <c r="H218" s="127"/>
      <c r="I218" s="119"/>
      <c r="J218" s="119"/>
      <c r="K218" s="119"/>
    </row>
    <row r="219" spans="2:11">
      <c r="B219" s="118"/>
      <c r="C219" s="119"/>
      <c r="D219" s="127"/>
      <c r="E219" s="127"/>
      <c r="F219" s="127"/>
      <c r="G219" s="127"/>
      <c r="H219" s="127"/>
      <c r="I219" s="119"/>
      <c r="J219" s="119"/>
      <c r="K219" s="119"/>
    </row>
    <row r="220" spans="2:11">
      <c r="B220" s="118"/>
      <c r="C220" s="119"/>
      <c r="D220" s="127"/>
      <c r="E220" s="127"/>
      <c r="F220" s="127"/>
      <c r="G220" s="127"/>
      <c r="H220" s="127"/>
      <c r="I220" s="119"/>
      <c r="J220" s="119"/>
      <c r="K220" s="119"/>
    </row>
    <row r="221" spans="2:11">
      <c r="B221" s="118"/>
      <c r="C221" s="119"/>
      <c r="D221" s="127"/>
      <c r="E221" s="127"/>
      <c r="F221" s="127"/>
      <c r="G221" s="127"/>
      <c r="H221" s="127"/>
      <c r="I221" s="119"/>
      <c r="J221" s="119"/>
      <c r="K221" s="119"/>
    </row>
    <row r="222" spans="2:11">
      <c r="B222" s="118"/>
      <c r="C222" s="119"/>
      <c r="D222" s="127"/>
      <c r="E222" s="127"/>
      <c r="F222" s="127"/>
      <c r="G222" s="127"/>
      <c r="H222" s="127"/>
      <c r="I222" s="119"/>
      <c r="J222" s="119"/>
      <c r="K222" s="119"/>
    </row>
    <row r="223" spans="2:11">
      <c r="B223" s="118"/>
      <c r="C223" s="119"/>
      <c r="D223" s="127"/>
      <c r="E223" s="127"/>
      <c r="F223" s="127"/>
      <c r="G223" s="127"/>
      <c r="H223" s="127"/>
      <c r="I223" s="119"/>
      <c r="J223" s="119"/>
      <c r="K223" s="119"/>
    </row>
    <row r="224" spans="2:11">
      <c r="B224" s="118"/>
      <c r="C224" s="119"/>
      <c r="D224" s="127"/>
      <c r="E224" s="127"/>
      <c r="F224" s="127"/>
      <c r="G224" s="127"/>
      <c r="H224" s="127"/>
      <c r="I224" s="119"/>
      <c r="J224" s="119"/>
      <c r="K224" s="119"/>
    </row>
    <row r="225" spans="2:11">
      <c r="B225" s="118"/>
      <c r="C225" s="119"/>
      <c r="D225" s="127"/>
      <c r="E225" s="127"/>
      <c r="F225" s="127"/>
      <c r="G225" s="127"/>
      <c r="H225" s="127"/>
      <c r="I225" s="119"/>
      <c r="J225" s="119"/>
      <c r="K225" s="119"/>
    </row>
    <row r="226" spans="2:11">
      <c r="B226" s="118"/>
      <c r="C226" s="119"/>
      <c r="D226" s="127"/>
      <c r="E226" s="127"/>
      <c r="F226" s="127"/>
      <c r="G226" s="127"/>
      <c r="H226" s="127"/>
      <c r="I226" s="119"/>
      <c r="J226" s="119"/>
      <c r="K226" s="119"/>
    </row>
    <row r="227" spans="2:11">
      <c r="B227" s="118"/>
      <c r="C227" s="119"/>
      <c r="D227" s="127"/>
      <c r="E227" s="127"/>
      <c r="F227" s="127"/>
      <c r="G227" s="127"/>
      <c r="H227" s="127"/>
      <c r="I227" s="119"/>
      <c r="J227" s="119"/>
      <c r="K227" s="119"/>
    </row>
    <row r="228" spans="2:11">
      <c r="B228" s="118"/>
      <c r="C228" s="119"/>
      <c r="D228" s="127"/>
      <c r="E228" s="127"/>
      <c r="F228" s="127"/>
      <c r="G228" s="127"/>
      <c r="H228" s="127"/>
      <c r="I228" s="119"/>
      <c r="J228" s="119"/>
      <c r="K228" s="119"/>
    </row>
    <row r="229" spans="2:11">
      <c r="B229" s="118"/>
      <c r="C229" s="119"/>
      <c r="D229" s="127"/>
      <c r="E229" s="127"/>
      <c r="F229" s="127"/>
      <c r="G229" s="127"/>
      <c r="H229" s="127"/>
      <c r="I229" s="119"/>
      <c r="J229" s="119"/>
      <c r="K229" s="119"/>
    </row>
    <row r="230" spans="2:11">
      <c r="B230" s="118"/>
      <c r="C230" s="119"/>
      <c r="D230" s="127"/>
      <c r="E230" s="127"/>
      <c r="F230" s="127"/>
      <c r="G230" s="127"/>
      <c r="H230" s="127"/>
      <c r="I230" s="119"/>
      <c r="J230" s="119"/>
      <c r="K230" s="119"/>
    </row>
    <row r="231" spans="2:11">
      <c r="B231" s="118"/>
      <c r="C231" s="119"/>
      <c r="D231" s="127"/>
      <c r="E231" s="127"/>
      <c r="F231" s="127"/>
      <c r="G231" s="127"/>
      <c r="H231" s="127"/>
      <c r="I231" s="119"/>
      <c r="J231" s="119"/>
      <c r="K231" s="119"/>
    </row>
    <row r="232" spans="2:11">
      <c r="B232" s="118"/>
      <c r="C232" s="119"/>
      <c r="D232" s="127"/>
      <c r="E232" s="127"/>
      <c r="F232" s="127"/>
      <c r="G232" s="127"/>
      <c r="H232" s="127"/>
      <c r="I232" s="119"/>
      <c r="J232" s="119"/>
      <c r="K232" s="119"/>
    </row>
    <row r="233" spans="2:11">
      <c r="B233" s="118"/>
      <c r="C233" s="119"/>
      <c r="D233" s="127"/>
      <c r="E233" s="127"/>
      <c r="F233" s="127"/>
      <c r="G233" s="127"/>
      <c r="H233" s="127"/>
      <c r="I233" s="119"/>
      <c r="J233" s="119"/>
      <c r="K233" s="119"/>
    </row>
    <row r="234" spans="2:11">
      <c r="B234" s="118"/>
      <c r="C234" s="119"/>
      <c r="D234" s="127"/>
      <c r="E234" s="127"/>
      <c r="F234" s="127"/>
      <c r="G234" s="127"/>
      <c r="H234" s="127"/>
      <c r="I234" s="119"/>
      <c r="J234" s="119"/>
      <c r="K234" s="119"/>
    </row>
    <row r="235" spans="2:11">
      <c r="B235" s="118"/>
      <c r="C235" s="119"/>
      <c r="D235" s="127"/>
      <c r="E235" s="127"/>
      <c r="F235" s="127"/>
      <c r="G235" s="127"/>
      <c r="H235" s="127"/>
      <c r="I235" s="119"/>
      <c r="J235" s="119"/>
      <c r="K235" s="119"/>
    </row>
    <row r="236" spans="2:11">
      <c r="B236" s="118"/>
      <c r="C236" s="119"/>
      <c r="D236" s="127"/>
      <c r="E236" s="127"/>
      <c r="F236" s="127"/>
      <c r="G236" s="127"/>
      <c r="H236" s="127"/>
      <c r="I236" s="119"/>
      <c r="J236" s="119"/>
      <c r="K236" s="119"/>
    </row>
    <row r="237" spans="2:11">
      <c r="B237" s="118"/>
      <c r="C237" s="119"/>
      <c r="D237" s="127"/>
      <c r="E237" s="127"/>
      <c r="F237" s="127"/>
      <c r="G237" s="127"/>
      <c r="H237" s="127"/>
      <c r="I237" s="119"/>
      <c r="J237" s="119"/>
      <c r="K237" s="119"/>
    </row>
    <row r="238" spans="2:11">
      <c r="B238" s="118"/>
      <c r="C238" s="119"/>
      <c r="D238" s="127"/>
      <c r="E238" s="127"/>
      <c r="F238" s="127"/>
      <c r="G238" s="127"/>
      <c r="H238" s="127"/>
      <c r="I238" s="119"/>
      <c r="J238" s="119"/>
      <c r="K238" s="119"/>
    </row>
    <row r="239" spans="2:11">
      <c r="B239" s="118"/>
      <c r="C239" s="119"/>
      <c r="D239" s="127"/>
      <c r="E239" s="127"/>
      <c r="F239" s="127"/>
      <c r="G239" s="127"/>
      <c r="H239" s="127"/>
      <c r="I239" s="119"/>
      <c r="J239" s="119"/>
      <c r="K239" s="119"/>
    </row>
    <row r="240" spans="2:11">
      <c r="B240" s="118"/>
      <c r="C240" s="119"/>
      <c r="D240" s="127"/>
      <c r="E240" s="127"/>
      <c r="F240" s="127"/>
      <c r="G240" s="127"/>
      <c r="H240" s="127"/>
      <c r="I240" s="119"/>
      <c r="J240" s="119"/>
      <c r="K240" s="119"/>
    </row>
    <row r="241" spans="2:11">
      <c r="B241" s="118"/>
      <c r="C241" s="119"/>
      <c r="D241" s="127"/>
      <c r="E241" s="127"/>
      <c r="F241" s="127"/>
      <c r="G241" s="127"/>
      <c r="H241" s="127"/>
      <c r="I241" s="119"/>
      <c r="J241" s="119"/>
      <c r="K241" s="119"/>
    </row>
    <row r="242" spans="2:11">
      <c r="B242" s="118"/>
      <c r="C242" s="119"/>
      <c r="D242" s="127"/>
      <c r="E242" s="127"/>
      <c r="F242" s="127"/>
      <c r="G242" s="127"/>
      <c r="H242" s="127"/>
      <c r="I242" s="119"/>
      <c r="J242" s="119"/>
      <c r="K242" s="119"/>
    </row>
    <row r="243" spans="2:11">
      <c r="B243" s="118"/>
      <c r="C243" s="119"/>
      <c r="D243" s="127"/>
      <c r="E243" s="127"/>
      <c r="F243" s="127"/>
      <c r="G243" s="127"/>
      <c r="H243" s="127"/>
      <c r="I243" s="119"/>
      <c r="J243" s="119"/>
      <c r="K243" s="119"/>
    </row>
    <row r="244" spans="2:11">
      <c r="B244" s="118"/>
      <c r="C244" s="119"/>
      <c r="D244" s="127"/>
      <c r="E244" s="127"/>
      <c r="F244" s="127"/>
      <c r="G244" s="127"/>
      <c r="H244" s="127"/>
      <c r="I244" s="119"/>
      <c r="J244" s="119"/>
      <c r="K244" s="119"/>
    </row>
    <row r="245" spans="2:11">
      <c r="B245" s="118"/>
      <c r="C245" s="119"/>
      <c r="D245" s="127"/>
      <c r="E245" s="127"/>
      <c r="F245" s="127"/>
      <c r="G245" s="127"/>
      <c r="H245" s="127"/>
      <c r="I245" s="119"/>
      <c r="J245" s="119"/>
      <c r="K245" s="119"/>
    </row>
    <row r="246" spans="2:11">
      <c r="B246" s="118"/>
      <c r="C246" s="119"/>
      <c r="D246" s="127"/>
      <c r="E246" s="127"/>
      <c r="F246" s="127"/>
      <c r="G246" s="127"/>
      <c r="H246" s="127"/>
      <c r="I246" s="119"/>
      <c r="J246" s="119"/>
      <c r="K246" s="119"/>
    </row>
    <row r="247" spans="2:11">
      <c r="B247" s="118"/>
      <c r="C247" s="119"/>
      <c r="D247" s="127"/>
      <c r="E247" s="127"/>
      <c r="F247" s="127"/>
      <c r="G247" s="127"/>
      <c r="H247" s="127"/>
      <c r="I247" s="119"/>
      <c r="J247" s="119"/>
      <c r="K247" s="119"/>
    </row>
    <row r="248" spans="2:11">
      <c r="B248" s="118"/>
      <c r="C248" s="119"/>
      <c r="D248" s="127"/>
      <c r="E248" s="127"/>
      <c r="F248" s="127"/>
      <c r="G248" s="127"/>
      <c r="H248" s="127"/>
      <c r="I248" s="119"/>
      <c r="J248" s="119"/>
      <c r="K248" s="119"/>
    </row>
    <row r="249" spans="2:11">
      <c r="B249" s="118"/>
      <c r="C249" s="119"/>
      <c r="D249" s="127"/>
      <c r="E249" s="127"/>
      <c r="F249" s="127"/>
      <c r="G249" s="127"/>
      <c r="H249" s="127"/>
      <c r="I249" s="119"/>
      <c r="J249" s="119"/>
      <c r="K249" s="119"/>
    </row>
    <row r="250" spans="2:11">
      <c r="B250" s="118"/>
      <c r="C250" s="119"/>
      <c r="D250" s="127"/>
      <c r="E250" s="127"/>
      <c r="F250" s="127"/>
      <c r="G250" s="127"/>
      <c r="H250" s="127"/>
      <c r="I250" s="119"/>
      <c r="J250" s="119"/>
      <c r="K250" s="119"/>
    </row>
    <row r="251" spans="2:11">
      <c r="B251" s="118"/>
      <c r="C251" s="119"/>
      <c r="D251" s="127"/>
      <c r="E251" s="127"/>
      <c r="F251" s="127"/>
      <c r="G251" s="127"/>
      <c r="H251" s="127"/>
      <c r="I251" s="119"/>
      <c r="J251" s="119"/>
      <c r="K251" s="119"/>
    </row>
    <row r="252" spans="2:11">
      <c r="B252" s="118"/>
      <c r="C252" s="119"/>
      <c r="D252" s="127"/>
      <c r="E252" s="127"/>
      <c r="F252" s="127"/>
      <c r="G252" s="127"/>
      <c r="H252" s="127"/>
      <c r="I252" s="119"/>
      <c r="J252" s="119"/>
      <c r="K252" s="119"/>
    </row>
    <row r="253" spans="2:11">
      <c r="B253" s="118"/>
      <c r="C253" s="119"/>
      <c r="D253" s="127"/>
      <c r="E253" s="127"/>
      <c r="F253" s="127"/>
      <c r="G253" s="127"/>
      <c r="H253" s="127"/>
      <c r="I253" s="119"/>
      <c r="J253" s="119"/>
      <c r="K253" s="119"/>
    </row>
    <row r="254" spans="2:11">
      <c r="B254" s="118"/>
      <c r="C254" s="119"/>
      <c r="D254" s="127"/>
      <c r="E254" s="127"/>
      <c r="F254" s="127"/>
      <c r="G254" s="127"/>
      <c r="H254" s="127"/>
      <c r="I254" s="119"/>
      <c r="J254" s="119"/>
      <c r="K254" s="119"/>
    </row>
    <row r="255" spans="2:11">
      <c r="B255" s="118"/>
      <c r="C255" s="119"/>
      <c r="D255" s="127"/>
      <c r="E255" s="127"/>
      <c r="F255" s="127"/>
      <c r="G255" s="127"/>
      <c r="H255" s="127"/>
      <c r="I255" s="119"/>
      <c r="J255" s="119"/>
      <c r="K255" s="119"/>
    </row>
    <row r="256" spans="2:11">
      <c r="B256" s="118"/>
      <c r="C256" s="119"/>
      <c r="D256" s="127"/>
      <c r="E256" s="127"/>
      <c r="F256" s="127"/>
      <c r="G256" s="127"/>
      <c r="H256" s="127"/>
      <c r="I256" s="119"/>
      <c r="J256" s="119"/>
      <c r="K256" s="119"/>
    </row>
    <row r="257" spans="2:11">
      <c r="B257" s="118"/>
      <c r="C257" s="119"/>
      <c r="D257" s="127"/>
      <c r="E257" s="127"/>
      <c r="F257" s="127"/>
      <c r="G257" s="127"/>
      <c r="H257" s="127"/>
      <c r="I257" s="119"/>
      <c r="J257" s="119"/>
      <c r="K257" s="119"/>
    </row>
    <row r="258" spans="2:11">
      <c r="B258" s="118"/>
      <c r="C258" s="119"/>
      <c r="D258" s="127"/>
      <c r="E258" s="127"/>
      <c r="F258" s="127"/>
      <c r="G258" s="127"/>
      <c r="H258" s="127"/>
      <c r="I258" s="119"/>
      <c r="J258" s="119"/>
      <c r="K258" s="119"/>
    </row>
    <row r="259" spans="2:11">
      <c r="B259" s="118"/>
      <c r="C259" s="119"/>
      <c r="D259" s="127"/>
      <c r="E259" s="127"/>
      <c r="F259" s="127"/>
      <c r="G259" s="127"/>
      <c r="H259" s="127"/>
      <c r="I259" s="119"/>
      <c r="J259" s="119"/>
      <c r="K259" s="119"/>
    </row>
    <row r="260" spans="2:11">
      <c r="B260" s="118"/>
      <c r="C260" s="119"/>
      <c r="D260" s="127"/>
      <c r="E260" s="127"/>
      <c r="F260" s="127"/>
      <c r="G260" s="127"/>
      <c r="H260" s="127"/>
      <c r="I260" s="119"/>
      <c r="J260" s="119"/>
      <c r="K260" s="119"/>
    </row>
    <row r="261" spans="2:11">
      <c r="B261" s="118"/>
      <c r="C261" s="119"/>
      <c r="D261" s="127"/>
      <c r="E261" s="127"/>
      <c r="F261" s="127"/>
      <c r="G261" s="127"/>
      <c r="H261" s="127"/>
      <c r="I261" s="119"/>
      <c r="J261" s="119"/>
      <c r="K261" s="119"/>
    </row>
    <row r="262" spans="2:11">
      <c r="B262" s="118"/>
      <c r="C262" s="119"/>
      <c r="D262" s="127"/>
      <c r="E262" s="127"/>
      <c r="F262" s="127"/>
      <c r="G262" s="127"/>
      <c r="H262" s="127"/>
      <c r="I262" s="119"/>
      <c r="J262" s="119"/>
      <c r="K262" s="119"/>
    </row>
    <row r="263" spans="2:11">
      <c r="B263" s="118"/>
      <c r="C263" s="119"/>
      <c r="D263" s="127"/>
      <c r="E263" s="127"/>
      <c r="F263" s="127"/>
      <c r="G263" s="127"/>
      <c r="H263" s="127"/>
      <c r="I263" s="119"/>
      <c r="J263" s="119"/>
      <c r="K263" s="119"/>
    </row>
    <row r="264" spans="2:11">
      <c r="B264" s="118"/>
      <c r="C264" s="119"/>
      <c r="D264" s="127"/>
      <c r="E264" s="127"/>
      <c r="F264" s="127"/>
      <c r="G264" s="127"/>
      <c r="H264" s="127"/>
      <c r="I264" s="119"/>
      <c r="J264" s="119"/>
      <c r="K264" s="119"/>
    </row>
    <row r="265" spans="2:11">
      <c r="B265" s="118"/>
      <c r="C265" s="119"/>
      <c r="D265" s="127"/>
      <c r="E265" s="127"/>
      <c r="F265" s="127"/>
      <c r="G265" s="127"/>
      <c r="H265" s="127"/>
      <c r="I265" s="119"/>
      <c r="J265" s="119"/>
      <c r="K265" s="119"/>
    </row>
    <row r="266" spans="2:11">
      <c r="B266" s="118"/>
      <c r="C266" s="119"/>
      <c r="D266" s="127"/>
      <c r="E266" s="127"/>
      <c r="F266" s="127"/>
      <c r="G266" s="127"/>
      <c r="H266" s="127"/>
      <c r="I266" s="119"/>
      <c r="J266" s="119"/>
      <c r="K266" s="119"/>
    </row>
    <row r="267" spans="2:11">
      <c r="B267" s="118"/>
      <c r="C267" s="119"/>
      <c r="D267" s="127"/>
      <c r="E267" s="127"/>
      <c r="F267" s="127"/>
      <c r="G267" s="127"/>
      <c r="H267" s="127"/>
      <c r="I267" s="119"/>
      <c r="J267" s="119"/>
      <c r="K267" s="119"/>
    </row>
    <row r="268" spans="2:11">
      <c r="B268" s="118"/>
      <c r="C268" s="119"/>
      <c r="D268" s="127"/>
      <c r="E268" s="127"/>
      <c r="F268" s="127"/>
      <c r="G268" s="127"/>
      <c r="H268" s="127"/>
      <c r="I268" s="119"/>
      <c r="J268" s="119"/>
      <c r="K268" s="119"/>
    </row>
    <row r="269" spans="2:11">
      <c r="B269" s="118"/>
      <c r="C269" s="119"/>
      <c r="D269" s="127"/>
      <c r="E269" s="127"/>
      <c r="F269" s="127"/>
      <c r="G269" s="127"/>
      <c r="H269" s="127"/>
      <c r="I269" s="119"/>
      <c r="J269" s="119"/>
      <c r="K269" s="119"/>
    </row>
    <row r="270" spans="2:11">
      <c r="B270" s="118"/>
      <c r="C270" s="119"/>
      <c r="D270" s="127"/>
      <c r="E270" s="127"/>
      <c r="F270" s="127"/>
      <c r="G270" s="127"/>
      <c r="H270" s="127"/>
      <c r="I270" s="119"/>
      <c r="J270" s="119"/>
      <c r="K270" s="119"/>
    </row>
    <row r="271" spans="2:11">
      <c r="B271" s="118"/>
      <c r="C271" s="119"/>
      <c r="D271" s="127"/>
      <c r="E271" s="127"/>
      <c r="F271" s="127"/>
      <c r="G271" s="127"/>
      <c r="H271" s="127"/>
      <c r="I271" s="119"/>
      <c r="J271" s="119"/>
      <c r="K271" s="119"/>
    </row>
    <row r="272" spans="2:11">
      <c r="B272" s="118"/>
      <c r="C272" s="119"/>
      <c r="D272" s="127"/>
      <c r="E272" s="127"/>
      <c r="F272" s="127"/>
      <c r="G272" s="127"/>
      <c r="H272" s="127"/>
      <c r="I272" s="119"/>
      <c r="J272" s="119"/>
      <c r="K272" s="119"/>
    </row>
    <row r="273" spans="2:11">
      <c r="B273" s="118"/>
      <c r="C273" s="119"/>
      <c r="D273" s="127"/>
      <c r="E273" s="127"/>
      <c r="F273" s="127"/>
      <c r="G273" s="127"/>
      <c r="H273" s="127"/>
      <c r="I273" s="119"/>
      <c r="J273" s="119"/>
      <c r="K273" s="119"/>
    </row>
    <row r="274" spans="2:11">
      <c r="B274" s="118"/>
      <c r="C274" s="119"/>
      <c r="D274" s="127"/>
      <c r="E274" s="127"/>
      <c r="F274" s="127"/>
      <c r="G274" s="127"/>
      <c r="H274" s="127"/>
      <c r="I274" s="119"/>
      <c r="J274" s="119"/>
      <c r="K274" s="119"/>
    </row>
    <row r="275" spans="2:11">
      <c r="B275" s="118"/>
      <c r="C275" s="119"/>
      <c r="D275" s="127"/>
      <c r="E275" s="127"/>
      <c r="F275" s="127"/>
      <c r="G275" s="127"/>
      <c r="H275" s="127"/>
      <c r="I275" s="119"/>
      <c r="J275" s="119"/>
      <c r="K275" s="119"/>
    </row>
    <row r="276" spans="2:11">
      <c r="B276" s="118"/>
      <c r="C276" s="119"/>
      <c r="D276" s="127"/>
      <c r="E276" s="127"/>
      <c r="F276" s="127"/>
      <c r="G276" s="127"/>
      <c r="H276" s="127"/>
      <c r="I276" s="119"/>
      <c r="J276" s="119"/>
      <c r="K276" s="119"/>
    </row>
    <row r="277" spans="2:11">
      <c r="B277" s="118"/>
      <c r="C277" s="119"/>
      <c r="D277" s="127"/>
      <c r="E277" s="127"/>
      <c r="F277" s="127"/>
      <c r="G277" s="127"/>
      <c r="H277" s="127"/>
      <c r="I277" s="119"/>
      <c r="J277" s="119"/>
      <c r="K277" s="119"/>
    </row>
    <row r="278" spans="2:11">
      <c r="B278" s="118"/>
      <c r="C278" s="119"/>
      <c r="D278" s="127"/>
      <c r="E278" s="127"/>
      <c r="F278" s="127"/>
      <c r="G278" s="127"/>
      <c r="H278" s="127"/>
      <c r="I278" s="119"/>
      <c r="J278" s="119"/>
      <c r="K278" s="119"/>
    </row>
    <row r="279" spans="2:11">
      <c r="B279" s="118"/>
      <c r="C279" s="119"/>
      <c r="D279" s="127"/>
      <c r="E279" s="127"/>
      <c r="F279" s="127"/>
      <c r="G279" s="127"/>
      <c r="H279" s="127"/>
      <c r="I279" s="119"/>
      <c r="J279" s="119"/>
      <c r="K279" s="119"/>
    </row>
    <row r="280" spans="2:11">
      <c r="B280" s="118"/>
      <c r="C280" s="119"/>
      <c r="D280" s="127"/>
      <c r="E280" s="127"/>
      <c r="F280" s="127"/>
      <c r="G280" s="127"/>
      <c r="H280" s="127"/>
      <c r="I280" s="119"/>
      <c r="J280" s="119"/>
      <c r="K280" s="119"/>
    </row>
    <row r="281" spans="2:11">
      <c r="B281" s="118"/>
      <c r="C281" s="119"/>
      <c r="D281" s="127"/>
      <c r="E281" s="127"/>
      <c r="F281" s="127"/>
      <c r="G281" s="127"/>
      <c r="H281" s="127"/>
      <c r="I281" s="119"/>
      <c r="J281" s="119"/>
      <c r="K281" s="119"/>
    </row>
    <row r="282" spans="2:11">
      <c r="B282" s="118"/>
      <c r="C282" s="119"/>
      <c r="D282" s="127"/>
      <c r="E282" s="127"/>
      <c r="F282" s="127"/>
      <c r="G282" s="127"/>
      <c r="H282" s="127"/>
      <c r="I282" s="119"/>
      <c r="J282" s="119"/>
      <c r="K282" s="119"/>
    </row>
    <row r="283" spans="2:11">
      <c r="B283" s="118"/>
      <c r="C283" s="119"/>
      <c r="D283" s="127"/>
      <c r="E283" s="127"/>
      <c r="F283" s="127"/>
      <c r="G283" s="127"/>
      <c r="H283" s="127"/>
      <c r="I283" s="119"/>
      <c r="J283" s="119"/>
      <c r="K283" s="119"/>
    </row>
    <row r="284" spans="2:11">
      <c r="B284" s="118"/>
      <c r="C284" s="119"/>
      <c r="D284" s="127"/>
      <c r="E284" s="127"/>
      <c r="F284" s="127"/>
      <c r="G284" s="127"/>
      <c r="H284" s="127"/>
      <c r="I284" s="119"/>
      <c r="J284" s="119"/>
      <c r="K284" s="119"/>
    </row>
    <row r="285" spans="2:11">
      <c r="B285" s="118"/>
      <c r="C285" s="119"/>
      <c r="D285" s="127"/>
      <c r="E285" s="127"/>
      <c r="F285" s="127"/>
      <c r="G285" s="127"/>
      <c r="H285" s="127"/>
      <c r="I285" s="119"/>
      <c r="J285" s="119"/>
      <c r="K285" s="119"/>
    </row>
    <row r="286" spans="2:11">
      <c r="B286" s="118"/>
      <c r="C286" s="119"/>
      <c r="D286" s="127"/>
      <c r="E286" s="127"/>
      <c r="F286" s="127"/>
      <c r="G286" s="127"/>
      <c r="H286" s="127"/>
      <c r="I286" s="119"/>
      <c r="J286" s="119"/>
      <c r="K286" s="119"/>
    </row>
    <row r="287" spans="2:11">
      <c r="B287" s="118"/>
      <c r="C287" s="119"/>
      <c r="D287" s="127"/>
      <c r="E287" s="127"/>
      <c r="F287" s="127"/>
      <c r="G287" s="127"/>
      <c r="H287" s="127"/>
      <c r="I287" s="119"/>
      <c r="J287" s="119"/>
      <c r="K287" s="119"/>
    </row>
    <row r="288" spans="2:11">
      <c r="B288" s="118"/>
      <c r="C288" s="119"/>
      <c r="D288" s="127"/>
      <c r="E288" s="127"/>
      <c r="F288" s="127"/>
      <c r="G288" s="127"/>
      <c r="H288" s="127"/>
      <c r="I288" s="119"/>
      <c r="J288" s="119"/>
      <c r="K288" s="119"/>
    </row>
    <row r="289" spans="2:11">
      <c r="B289" s="118"/>
      <c r="C289" s="119"/>
      <c r="D289" s="127"/>
      <c r="E289" s="127"/>
      <c r="F289" s="127"/>
      <c r="G289" s="127"/>
      <c r="H289" s="127"/>
      <c r="I289" s="119"/>
      <c r="J289" s="119"/>
      <c r="K289" s="119"/>
    </row>
    <row r="290" spans="2:11">
      <c r="B290" s="118"/>
      <c r="C290" s="119"/>
      <c r="D290" s="127"/>
      <c r="E290" s="127"/>
      <c r="F290" s="127"/>
      <c r="G290" s="127"/>
      <c r="H290" s="127"/>
      <c r="I290" s="119"/>
      <c r="J290" s="119"/>
      <c r="K290" s="119"/>
    </row>
    <row r="291" spans="2:11">
      <c r="B291" s="118"/>
      <c r="C291" s="119"/>
      <c r="D291" s="127"/>
      <c r="E291" s="127"/>
      <c r="F291" s="127"/>
      <c r="G291" s="127"/>
      <c r="H291" s="127"/>
      <c r="I291" s="119"/>
      <c r="J291" s="119"/>
      <c r="K291" s="119"/>
    </row>
    <row r="292" spans="2:11">
      <c r="B292" s="118"/>
      <c r="C292" s="119"/>
      <c r="D292" s="127"/>
      <c r="E292" s="127"/>
      <c r="F292" s="127"/>
      <c r="G292" s="127"/>
      <c r="H292" s="127"/>
      <c r="I292" s="119"/>
      <c r="J292" s="119"/>
      <c r="K292" s="119"/>
    </row>
    <row r="293" spans="2:11">
      <c r="B293" s="118"/>
      <c r="C293" s="119"/>
      <c r="D293" s="127"/>
      <c r="E293" s="127"/>
      <c r="F293" s="127"/>
      <c r="G293" s="127"/>
      <c r="H293" s="127"/>
      <c r="I293" s="119"/>
      <c r="J293" s="119"/>
      <c r="K293" s="119"/>
    </row>
    <row r="294" spans="2:11">
      <c r="B294" s="118"/>
      <c r="C294" s="119"/>
      <c r="D294" s="127"/>
      <c r="E294" s="127"/>
      <c r="F294" s="127"/>
      <c r="G294" s="127"/>
      <c r="H294" s="127"/>
      <c r="I294" s="119"/>
      <c r="J294" s="119"/>
      <c r="K294" s="119"/>
    </row>
    <row r="295" spans="2:11">
      <c r="B295" s="118"/>
      <c r="C295" s="119"/>
      <c r="D295" s="127"/>
      <c r="E295" s="127"/>
      <c r="F295" s="127"/>
      <c r="G295" s="127"/>
      <c r="H295" s="127"/>
      <c r="I295" s="119"/>
      <c r="J295" s="119"/>
      <c r="K295" s="119"/>
    </row>
    <row r="296" spans="2:11">
      <c r="B296" s="118"/>
      <c r="C296" s="119"/>
      <c r="D296" s="127"/>
      <c r="E296" s="127"/>
      <c r="F296" s="127"/>
      <c r="G296" s="127"/>
      <c r="H296" s="127"/>
      <c r="I296" s="119"/>
      <c r="J296" s="119"/>
      <c r="K296" s="119"/>
    </row>
    <row r="297" spans="2:11">
      <c r="B297" s="118"/>
      <c r="C297" s="119"/>
      <c r="D297" s="127"/>
      <c r="E297" s="127"/>
      <c r="F297" s="127"/>
      <c r="G297" s="127"/>
      <c r="H297" s="127"/>
      <c r="I297" s="119"/>
      <c r="J297" s="119"/>
      <c r="K297" s="119"/>
    </row>
    <row r="298" spans="2:11">
      <c r="B298" s="118"/>
      <c r="C298" s="119"/>
      <c r="D298" s="127"/>
      <c r="E298" s="127"/>
      <c r="F298" s="127"/>
      <c r="G298" s="127"/>
      <c r="H298" s="127"/>
      <c r="I298" s="119"/>
      <c r="J298" s="119"/>
      <c r="K298" s="119"/>
    </row>
    <row r="299" spans="2:11">
      <c r="B299" s="118"/>
      <c r="C299" s="119"/>
      <c r="D299" s="127"/>
      <c r="E299" s="127"/>
      <c r="F299" s="127"/>
      <c r="G299" s="127"/>
      <c r="H299" s="127"/>
      <c r="I299" s="119"/>
      <c r="J299" s="119"/>
      <c r="K299" s="119"/>
    </row>
    <row r="300" spans="2:11">
      <c r="B300" s="118"/>
      <c r="C300" s="119"/>
      <c r="D300" s="127"/>
      <c r="E300" s="127"/>
      <c r="F300" s="127"/>
      <c r="G300" s="127"/>
      <c r="H300" s="127"/>
      <c r="I300" s="119"/>
      <c r="J300" s="119"/>
      <c r="K300" s="119"/>
    </row>
    <row r="301" spans="2:11">
      <c r="B301" s="118"/>
      <c r="C301" s="119"/>
      <c r="D301" s="127"/>
      <c r="E301" s="127"/>
      <c r="F301" s="127"/>
      <c r="G301" s="127"/>
      <c r="H301" s="127"/>
      <c r="I301" s="119"/>
      <c r="J301" s="119"/>
      <c r="K301" s="119"/>
    </row>
    <row r="302" spans="2:11">
      <c r="B302" s="118"/>
      <c r="C302" s="119"/>
      <c r="D302" s="127"/>
      <c r="E302" s="127"/>
      <c r="F302" s="127"/>
      <c r="G302" s="127"/>
      <c r="H302" s="127"/>
      <c r="I302" s="119"/>
      <c r="J302" s="119"/>
      <c r="K302" s="119"/>
    </row>
    <row r="303" spans="2:11">
      <c r="B303" s="118"/>
      <c r="C303" s="119"/>
      <c r="D303" s="127"/>
      <c r="E303" s="127"/>
      <c r="F303" s="127"/>
      <c r="G303" s="127"/>
      <c r="H303" s="127"/>
      <c r="I303" s="119"/>
      <c r="J303" s="119"/>
      <c r="K303" s="119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D14:K27 D1:K9 A1:B1048576 C5:C1048576 I13 I10:I11 D10:H13 J10:K13 L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4.85546875" style="1" bestFit="1" customWidth="1"/>
    <col min="4" max="4" width="11.85546875" style="1" customWidth="1"/>
    <col min="5" max="16384" width="9.140625" style="1"/>
  </cols>
  <sheetData>
    <row r="1" spans="2:6">
      <c r="B1" s="46" t="s">
        <v>141</v>
      </c>
      <c r="C1" s="67" t="s" vm="1">
        <v>219</v>
      </c>
    </row>
    <row r="2" spans="2:6">
      <c r="B2" s="46" t="s">
        <v>140</v>
      </c>
      <c r="C2" s="67" t="s">
        <v>220</v>
      </c>
    </row>
    <row r="3" spans="2:6">
      <c r="B3" s="46" t="s">
        <v>142</v>
      </c>
      <c r="C3" s="67" t="s">
        <v>221</v>
      </c>
    </row>
    <row r="4" spans="2:6">
      <c r="B4" s="46" t="s">
        <v>143</v>
      </c>
      <c r="C4" s="67">
        <v>8602</v>
      </c>
    </row>
    <row r="6" spans="2:6" ht="26.25" customHeight="1">
      <c r="B6" s="157" t="s">
        <v>175</v>
      </c>
      <c r="C6" s="158"/>
      <c r="D6" s="159"/>
    </row>
    <row r="7" spans="2:6" s="3" customFormat="1" ht="31.5">
      <c r="B7" s="47" t="s">
        <v>111</v>
      </c>
      <c r="C7" s="52" t="s">
        <v>103</v>
      </c>
      <c r="D7" s="53" t="s">
        <v>102</v>
      </c>
    </row>
    <row r="8" spans="2:6" s="3" customFormat="1">
      <c r="B8" s="14"/>
      <c r="C8" s="31" t="s">
        <v>199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85" t="s">
        <v>2508</v>
      </c>
      <c r="C10" s="79">
        <f>C11+C26</f>
        <v>195.70239398708435</v>
      </c>
      <c r="D10" s="85"/>
    </row>
    <row r="11" spans="2:6">
      <c r="B11" s="70" t="s">
        <v>24</v>
      </c>
      <c r="C11" s="79">
        <v>195.47307832790329</v>
      </c>
      <c r="D11" s="110"/>
    </row>
    <row r="12" spans="2:6">
      <c r="B12" s="150" t="s">
        <v>2514</v>
      </c>
      <c r="C12" s="76">
        <v>34.523092856364578</v>
      </c>
      <c r="D12" s="151">
        <v>46698</v>
      </c>
      <c r="E12" s="3"/>
      <c r="F12" s="3"/>
    </row>
    <row r="13" spans="2:6">
      <c r="B13" s="150" t="s">
        <v>2515</v>
      </c>
      <c r="C13" s="76">
        <v>4.3310922322289995</v>
      </c>
      <c r="D13" s="151">
        <v>46022</v>
      </c>
      <c r="E13" s="3"/>
      <c r="F13" s="3"/>
    </row>
    <row r="14" spans="2:6">
      <c r="B14" s="150" t="s">
        <v>2516</v>
      </c>
      <c r="C14" s="76">
        <v>3.0376825810145101</v>
      </c>
      <c r="D14" s="151">
        <v>45383</v>
      </c>
    </row>
    <row r="15" spans="2:6">
      <c r="B15" s="150" t="s">
        <v>2517</v>
      </c>
      <c r="C15" s="76">
        <v>83.610004617576323</v>
      </c>
      <c r="D15" s="151">
        <v>46871</v>
      </c>
      <c r="E15" s="3"/>
      <c r="F15" s="3"/>
    </row>
    <row r="16" spans="2:6">
      <c r="B16" s="150" t="s">
        <v>2518</v>
      </c>
      <c r="C16" s="76">
        <v>2.8159875931358602</v>
      </c>
      <c r="D16" s="151">
        <v>48482</v>
      </c>
      <c r="E16" s="3"/>
      <c r="F16" s="3"/>
    </row>
    <row r="17" spans="2:4">
      <c r="B17" s="150" t="s">
        <v>2519</v>
      </c>
      <c r="C17" s="76">
        <v>26.002033478966091</v>
      </c>
      <c r="D17" s="151">
        <v>45473</v>
      </c>
    </row>
    <row r="18" spans="2:4">
      <c r="B18" s="150" t="s">
        <v>2520</v>
      </c>
      <c r="C18" s="76">
        <v>3.4726849522847498</v>
      </c>
      <c r="D18" s="151">
        <v>46022</v>
      </c>
    </row>
    <row r="19" spans="2:4">
      <c r="B19" s="150" t="s">
        <v>2521</v>
      </c>
      <c r="C19" s="76">
        <v>1.048900936239</v>
      </c>
      <c r="D19" s="151">
        <v>48844</v>
      </c>
    </row>
    <row r="20" spans="2:4">
      <c r="B20" s="150" t="s">
        <v>2522</v>
      </c>
      <c r="C20" s="76">
        <v>2.00053561273891</v>
      </c>
      <c r="D20" s="151">
        <v>45340</v>
      </c>
    </row>
    <row r="21" spans="2:4">
      <c r="B21" s="150" t="s">
        <v>2523</v>
      </c>
      <c r="C21" s="76">
        <v>5.1644500000000004</v>
      </c>
      <c r="D21" s="151">
        <v>45838</v>
      </c>
    </row>
    <row r="22" spans="2:4">
      <c r="B22" s="150" t="s">
        <v>2524</v>
      </c>
      <c r="C22" s="76">
        <v>4.9522124168487496</v>
      </c>
      <c r="D22" s="151">
        <v>45935</v>
      </c>
    </row>
    <row r="23" spans="2:4">
      <c r="B23" s="150" t="s">
        <v>2525</v>
      </c>
      <c r="C23" s="76">
        <v>9.5369715234862493</v>
      </c>
      <c r="D23" s="151">
        <v>47391</v>
      </c>
    </row>
    <row r="24" spans="2:4">
      <c r="B24" s="150" t="s">
        <v>2526</v>
      </c>
      <c r="C24" s="76">
        <v>4.2709545270193097</v>
      </c>
      <c r="D24" s="151">
        <v>52047</v>
      </c>
    </row>
    <row r="25" spans="2:4">
      <c r="B25" s="150" t="s">
        <v>2527</v>
      </c>
      <c r="C25" s="76">
        <v>10.706475000000001</v>
      </c>
      <c r="D25" s="151">
        <v>45363</v>
      </c>
    </row>
    <row r="26" spans="2:4">
      <c r="B26" s="152" t="s">
        <v>39</v>
      </c>
      <c r="C26" s="79">
        <f>SUM(C27:C30)</f>
        <v>0.22931565918105001</v>
      </c>
      <c r="D26" s="153"/>
    </row>
    <row r="27" spans="2:4">
      <c r="B27" s="150" t="s">
        <v>2528</v>
      </c>
      <c r="C27" s="76">
        <v>2.0978685841099999E-2</v>
      </c>
      <c r="D27" s="151">
        <v>45515</v>
      </c>
    </row>
    <row r="28" spans="2:4">
      <c r="B28" s="150" t="s">
        <v>2529</v>
      </c>
      <c r="C28" s="76">
        <v>0.10485516408250001</v>
      </c>
      <c r="D28" s="151">
        <v>46418</v>
      </c>
    </row>
    <row r="29" spans="2:4">
      <c r="B29" s="150" t="s">
        <v>2530</v>
      </c>
      <c r="C29" s="76">
        <v>4.3769199347900009E-2</v>
      </c>
      <c r="D29" s="151">
        <v>45553</v>
      </c>
    </row>
    <row r="30" spans="2:4">
      <c r="B30" s="150" t="s">
        <v>2531</v>
      </c>
      <c r="C30" s="76">
        <v>5.9712609909550012E-2</v>
      </c>
      <c r="D30" s="151">
        <v>45602</v>
      </c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118"/>
      <c r="C109" s="119"/>
      <c r="D109" s="119"/>
    </row>
    <row r="110" spans="2:4">
      <c r="B110" s="118"/>
      <c r="C110" s="119"/>
      <c r="D110" s="119"/>
    </row>
    <row r="111" spans="2:4">
      <c r="B111" s="118"/>
      <c r="C111" s="119"/>
      <c r="D111" s="119"/>
    </row>
    <row r="112" spans="2:4">
      <c r="B112" s="118"/>
      <c r="C112" s="119"/>
      <c r="D112" s="119"/>
    </row>
    <row r="113" spans="2:4">
      <c r="B113" s="118"/>
      <c r="C113" s="119"/>
      <c r="D113" s="119"/>
    </row>
    <row r="114" spans="2:4">
      <c r="B114" s="118"/>
      <c r="C114" s="119"/>
      <c r="D114" s="119"/>
    </row>
    <row r="115" spans="2:4">
      <c r="B115" s="118"/>
      <c r="C115" s="119"/>
      <c r="D115" s="119"/>
    </row>
    <row r="116" spans="2:4">
      <c r="B116" s="118"/>
      <c r="C116" s="119"/>
      <c r="D116" s="119"/>
    </row>
    <row r="117" spans="2:4">
      <c r="B117" s="118"/>
      <c r="C117" s="119"/>
      <c r="D117" s="119"/>
    </row>
    <row r="118" spans="2:4">
      <c r="B118" s="118"/>
      <c r="C118" s="119"/>
      <c r="D118" s="119"/>
    </row>
    <row r="119" spans="2:4">
      <c r="B119" s="118"/>
      <c r="C119" s="119"/>
      <c r="D119" s="119"/>
    </row>
    <row r="120" spans="2:4">
      <c r="B120" s="118"/>
      <c r="C120" s="119"/>
      <c r="D120" s="119"/>
    </row>
    <row r="121" spans="2:4">
      <c r="B121" s="118"/>
      <c r="C121" s="119"/>
      <c r="D121" s="119"/>
    </row>
    <row r="122" spans="2:4">
      <c r="B122" s="118"/>
      <c r="C122" s="119"/>
      <c r="D122" s="119"/>
    </row>
    <row r="123" spans="2:4">
      <c r="B123" s="118"/>
      <c r="C123" s="119"/>
      <c r="D123" s="119"/>
    </row>
    <row r="124" spans="2:4">
      <c r="B124" s="118"/>
      <c r="C124" s="119"/>
      <c r="D124" s="119"/>
    </row>
    <row r="125" spans="2:4">
      <c r="B125" s="118"/>
      <c r="C125" s="119"/>
      <c r="D125" s="119"/>
    </row>
    <row r="126" spans="2:4">
      <c r="B126" s="118"/>
      <c r="C126" s="119"/>
      <c r="D126" s="119"/>
    </row>
    <row r="127" spans="2:4">
      <c r="B127" s="118"/>
      <c r="C127" s="119"/>
      <c r="D127" s="119"/>
    </row>
    <row r="128" spans="2:4">
      <c r="B128" s="118"/>
      <c r="C128" s="119"/>
      <c r="D128" s="119"/>
    </row>
    <row r="129" spans="2:4">
      <c r="B129" s="118"/>
      <c r="C129" s="119"/>
      <c r="D129" s="119"/>
    </row>
    <row r="130" spans="2:4">
      <c r="B130" s="118"/>
      <c r="C130" s="119"/>
      <c r="D130" s="119"/>
    </row>
    <row r="131" spans="2:4">
      <c r="B131" s="118"/>
      <c r="C131" s="119"/>
      <c r="D131" s="119"/>
    </row>
    <row r="132" spans="2:4">
      <c r="B132" s="118"/>
      <c r="C132" s="119"/>
      <c r="D132" s="119"/>
    </row>
    <row r="133" spans="2:4">
      <c r="B133" s="118"/>
      <c r="C133" s="119"/>
      <c r="D133" s="119"/>
    </row>
    <row r="134" spans="2:4">
      <c r="B134" s="118"/>
      <c r="C134" s="119"/>
      <c r="D134" s="119"/>
    </row>
    <row r="135" spans="2:4">
      <c r="B135" s="118"/>
      <c r="C135" s="119"/>
      <c r="D135" s="119"/>
    </row>
    <row r="136" spans="2:4">
      <c r="B136" s="118"/>
      <c r="C136" s="119"/>
      <c r="D136" s="119"/>
    </row>
    <row r="137" spans="2:4">
      <c r="B137" s="118"/>
      <c r="C137" s="119"/>
      <c r="D137" s="119"/>
    </row>
    <row r="138" spans="2:4">
      <c r="B138" s="118"/>
      <c r="C138" s="119"/>
      <c r="D138" s="119"/>
    </row>
    <row r="139" spans="2:4">
      <c r="B139" s="118"/>
      <c r="C139" s="119"/>
      <c r="D139" s="119"/>
    </row>
    <row r="140" spans="2:4">
      <c r="B140" s="118"/>
      <c r="C140" s="119"/>
      <c r="D140" s="119"/>
    </row>
    <row r="141" spans="2:4">
      <c r="B141" s="118"/>
      <c r="C141" s="119"/>
      <c r="D141" s="119"/>
    </row>
    <row r="142" spans="2:4">
      <c r="B142" s="118"/>
      <c r="C142" s="119"/>
      <c r="D142" s="119"/>
    </row>
    <row r="143" spans="2:4">
      <c r="B143" s="118"/>
      <c r="C143" s="119"/>
      <c r="D143" s="119"/>
    </row>
    <row r="144" spans="2:4">
      <c r="B144" s="118"/>
      <c r="C144" s="119"/>
      <c r="D144" s="119"/>
    </row>
    <row r="145" spans="2:4">
      <c r="B145" s="118"/>
      <c r="C145" s="119"/>
      <c r="D145" s="119"/>
    </row>
    <row r="146" spans="2:4">
      <c r="B146" s="118"/>
      <c r="C146" s="119"/>
      <c r="D146" s="119"/>
    </row>
    <row r="147" spans="2:4">
      <c r="B147" s="118"/>
      <c r="C147" s="119"/>
      <c r="D147" s="119"/>
    </row>
    <row r="148" spans="2:4">
      <c r="B148" s="118"/>
      <c r="C148" s="119"/>
      <c r="D148" s="119"/>
    </row>
    <row r="149" spans="2:4">
      <c r="B149" s="118"/>
      <c r="C149" s="119"/>
      <c r="D149" s="119"/>
    </row>
    <row r="150" spans="2:4">
      <c r="B150" s="118"/>
      <c r="C150" s="119"/>
      <c r="D150" s="119"/>
    </row>
    <row r="151" spans="2:4">
      <c r="B151" s="118"/>
      <c r="C151" s="119"/>
      <c r="D151" s="119"/>
    </row>
    <row r="152" spans="2:4">
      <c r="B152" s="118"/>
      <c r="C152" s="119"/>
      <c r="D152" s="119"/>
    </row>
    <row r="153" spans="2:4">
      <c r="B153" s="118"/>
      <c r="C153" s="119"/>
      <c r="D153" s="119"/>
    </row>
    <row r="154" spans="2:4">
      <c r="B154" s="118"/>
      <c r="C154" s="119"/>
      <c r="D154" s="119"/>
    </row>
    <row r="155" spans="2:4">
      <c r="B155" s="118"/>
      <c r="C155" s="119"/>
      <c r="D155" s="119"/>
    </row>
    <row r="156" spans="2:4">
      <c r="B156" s="118"/>
      <c r="C156" s="119"/>
      <c r="D156" s="119"/>
    </row>
    <row r="157" spans="2:4">
      <c r="B157" s="118"/>
      <c r="C157" s="119"/>
      <c r="D157" s="119"/>
    </row>
    <row r="158" spans="2:4">
      <c r="B158" s="118"/>
      <c r="C158" s="119"/>
      <c r="D158" s="119"/>
    </row>
    <row r="159" spans="2:4">
      <c r="B159" s="118"/>
      <c r="C159" s="119"/>
      <c r="D159" s="119"/>
    </row>
    <row r="160" spans="2:4">
      <c r="B160" s="118"/>
      <c r="C160" s="119"/>
      <c r="D160" s="119"/>
    </row>
    <row r="161" spans="2:4">
      <c r="B161" s="118"/>
      <c r="C161" s="119"/>
      <c r="D161" s="119"/>
    </row>
    <row r="162" spans="2:4">
      <c r="B162" s="118"/>
      <c r="C162" s="119"/>
      <c r="D162" s="119"/>
    </row>
    <row r="163" spans="2:4">
      <c r="B163" s="118"/>
      <c r="C163" s="119"/>
      <c r="D163" s="119"/>
    </row>
    <row r="164" spans="2:4">
      <c r="B164" s="118"/>
      <c r="C164" s="119"/>
      <c r="D164" s="119"/>
    </row>
    <row r="165" spans="2:4">
      <c r="B165" s="118"/>
      <c r="C165" s="119"/>
      <c r="D165" s="119"/>
    </row>
    <row r="166" spans="2:4">
      <c r="B166" s="118"/>
      <c r="C166" s="119"/>
      <c r="D166" s="119"/>
    </row>
    <row r="167" spans="2:4">
      <c r="B167" s="118"/>
      <c r="C167" s="119"/>
      <c r="D167" s="119"/>
    </row>
    <row r="168" spans="2:4">
      <c r="B168" s="118"/>
      <c r="C168" s="119"/>
      <c r="D168" s="119"/>
    </row>
    <row r="169" spans="2:4">
      <c r="B169" s="118"/>
      <c r="C169" s="119"/>
      <c r="D169" s="119"/>
    </row>
    <row r="170" spans="2:4">
      <c r="B170" s="118"/>
      <c r="C170" s="119"/>
      <c r="D170" s="119"/>
    </row>
    <row r="171" spans="2:4">
      <c r="B171" s="118"/>
      <c r="C171" s="119"/>
      <c r="D171" s="119"/>
    </row>
    <row r="172" spans="2:4">
      <c r="B172" s="118"/>
      <c r="C172" s="119"/>
      <c r="D172" s="119"/>
    </row>
    <row r="173" spans="2:4">
      <c r="B173" s="118"/>
      <c r="C173" s="119"/>
      <c r="D173" s="119"/>
    </row>
    <row r="174" spans="2:4">
      <c r="B174" s="118"/>
      <c r="C174" s="119"/>
      <c r="D174" s="119"/>
    </row>
    <row r="175" spans="2:4">
      <c r="B175" s="118"/>
      <c r="C175" s="119"/>
      <c r="D175" s="119"/>
    </row>
    <row r="176" spans="2:4">
      <c r="B176" s="118"/>
      <c r="C176" s="119"/>
      <c r="D176" s="119"/>
    </row>
    <row r="177" spans="2:4">
      <c r="B177" s="118"/>
      <c r="C177" s="119"/>
      <c r="D177" s="119"/>
    </row>
    <row r="178" spans="2:4">
      <c r="B178" s="118"/>
      <c r="C178" s="119"/>
      <c r="D178" s="119"/>
    </row>
    <row r="179" spans="2:4">
      <c r="B179" s="118"/>
      <c r="C179" s="119"/>
      <c r="D179" s="119"/>
    </row>
    <row r="180" spans="2:4">
      <c r="B180" s="118"/>
      <c r="C180" s="119"/>
      <c r="D180" s="119"/>
    </row>
    <row r="181" spans="2:4">
      <c r="B181" s="118"/>
      <c r="C181" s="119"/>
      <c r="D181" s="119"/>
    </row>
    <row r="182" spans="2:4">
      <c r="B182" s="118"/>
      <c r="C182" s="119"/>
      <c r="D182" s="119"/>
    </row>
    <row r="183" spans="2:4">
      <c r="B183" s="118"/>
      <c r="C183" s="119"/>
      <c r="D183" s="119"/>
    </row>
    <row r="184" spans="2:4">
      <c r="B184" s="118"/>
      <c r="C184" s="119"/>
      <c r="D184" s="119"/>
    </row>
    <row r="185" spans="2:4">
      <c r="B185" s="118"/>
      <c r="C185" s="119"/>
      <c r="D185" s="119"/>
    </row>
    <row r="186" spans="2:4">
      <c r="B186" s="118"/>
      <c r="C186" s="119"/>
      <c r="D186" s="119"/>
    </row>
    <row r="187" spans="2:4">
      <c r="B187" s="118"/>
      <c r="C187" s="119"/>
      <c r="D187" s="119"/>
    </row>
    <row r="188" spans="2:4">
      <c r="B188" s="118"/>
      <c r="C188" s="119"/>
      <c r="D188" s="119"/>
    </row>
    <row r="189" spans="2:4">
      <c r="B189" s="118"/>
      <c r="C189" s="119"/>
      <c r="D189" s="119"/>
    </row>
    <row r="190" spans="2:4">
      <c r="B190" s="118"/>
      <c r="C190" s="119"/>
      <c r="D190" s="119"/>
    </row>
    <row r="191" spans="2:4">
      <c r="B191" s="118"/>
      <c r="C191" s="119"/>
      <c r="D191" s="119"/>
    </row>
    <row r="192" spans="2:4">
      <c r="B192" s="118"/>
      <c r="C192" s="119"/>
      <c r="D192" s="119"/>
    </row>
    <row r="193" spans="2:4">
      <c r="B193" s="118"/>
      <c r="C193" s="119"/>
      <c r="D193" s="119"/>
    </row>
    <row r="194" spans="2:4">
      <c r="B194" s="118"/>
      <c r="C194" s="119"/>
      <c r="D194" s="119"/>
    </row>
    <row r="195" spans="2:4">
      <c r="B195" s="118"/>
      <c r="C195" s="119"/>
      <c r="D195" s="119"/>
    </row>
    <row r="196" spans="2:4">
      <c r="B196" s="118"/>
      <c r="C196" s="119"/>
      <c r="D196" s="119"/>
    </row>
    <row r="197" spans="2:4">
      <c r="B197" s="118"/>
      <c r="C197" s="119"/>
      <c r="D197" s="119"/>
    </row>
    <row r="198" spans="2:4">
      <c r="B198" s="118"/>
      <c r="C198" s="119"/>
      <c r="D198" s="119"/>
    </row>
    <row r="199" spans="2:4">
      <c r="B199" s="118"/>
      <c r="C199" s="119"/>
      <c r="D199" s="119"/>
    </row>
    <row r="200" spans="2:4">
      <c r="B200" s="118"/>
      <c r="C200" s="119"/>
      <c r="D200" s="119"/>
    </row>
    <row r="201" spans="2:4">
      <c r="B201" s="118"/>
      <c r="C201" s="119"/>
      <c r="D201" s="119"/>
    </row>
    <row r="202" spans="2:4">
      <c r="B202" s="118"/>
      <c r="C202" s="119"/>
      <c r="D202" s="119"/>
    </row>
    <row r="203" spans="2:4">
      <c r="B203" s="118"/>
      <c r="C203" s="119"/>
      <c r="D203" s="119"/>
    </row>
    <row r="204" spans="2:4">
      <c r="B204" s="118"/>
      <c r="C204" s="119"/>
      <c r="D204" s="119"/>
    </row>
    <row r="205" spans="2:4">
      <c r="B205" s="118"/>
      <c r="C205" s="119"/>
      <c r="D205" s="119"/>
    </row>
    <row r="206" spans="2:4">
      <c r="B206" s="118"/>
      <c r="C206" s="119"/>
      <c r="D206" s="119"/>
    </row>
    <row r="207" spans="2:4">
      <c r="B207" s="118"/>
      <c r="C207" s="119"/>
      <c r="D207" s="119"/>
    </row>
    <row r="208" spans="2:4">
      <c r="B208" s="118"/>
      <c r="C208" s="119"/>
      <c r="D208" s="119"/>
    </row>
    <row r="209" spans="2:4">
      <c r="B209" s="118"/>
      <c r="C209" s="119"/>
      <c r="D209" s="119"/>
    </row>
    <row r="210" spans="2:4">
      <c r="B210" s="118"/>
      <c r="C210" s="119"/>
      <c r="D210" s="119"/>
    </row>
    <row r="211" spans="2:4">
      <c r="B211" s="118"/>
      <c r="C211" s="119"/>
      <c r="D211" s="119"/>
    </row>
    <row r="212" spans="2:4">
      <c r="B212" s="118"/>
      <c r="C212" s="119"/>
      <c r="D212" s="119"/>
    </row>
    <row r="213" spans="2:4">
      <c r="B213" s="118"/>
      <c r="C213" s="119"/>
      <c r="D213" s="119"/>
    </row>
    <row r="214" spans="2:4">
      <c r="B214" s="118"/>
      <c r="C214" s="119"/>
      <c r="D214" s="119"/>
    </row>
    <row r="215" spans="2:4">
      <c r="B215" s="118"/>
      <c r="C215" s="119"/>
      <c r="D215" s="119"/>
    </row>
    <row r="216" spans="2:4">
      <c r="B216" s="118"/>
      <c r="C216" s="119"/>
      <c r="D216" s="119"/>
    </row>
    <row r="217" spans="2:4">
      <c r="B217" s="118"/>
      <c r="C217" s="119"/>
      <c r="D217" s="119"/>
    </row>
    <row r="218" spans="2:4">
      <c r="B218" s="118"/>
      <c r="C218" s="119"/>
      <c r="D218" s="119"/>
    </row>
    <row r="219" spans="2:4">
      <c r="B219" s="118"/>
      <c r="C219" s="119"/>
      <c r="D219" s="119"/>
    </row>
    <row r="220" spans="2:4">
      <c r="B220" s="118"/>
      <c r="C220" s="119"/>
      <c r="D220" s="119"/>
    </row>
    <row r="221" spans="2:4">
      <c r="B221" s="118"/>
      <c r="C221" s="119"/>
      <c r="D221" s="119"/>
    </row>
    <row r="222" spans="2:4">
      <c r="B222" s="118"/>
      <c r="C222" s="119"/>
      <c r="D222" s="119"/>
    </row>
    <row r="223" spans="2:4">
      <c r="B223" s="118"/>
      <c r="C223" s="119"/>
      <c r="D223" s="119"/>
    </row>
    <row r="224" spans="2:4">
      <c r="B224" s="118"/>
      <c r="C224" s="119"/>
      <c r="D224" s="119"/>
    </row>
    <row r="225" spans="2:4">
      <c r="B225" s="118"/>
      <c r="C225" s="119"/>
      <c r="D225" s="119"/>
    </row>
    <row r="226" spans="2:4">
      <c r="B226" s="118"/>
      <c r="C226" s="119"/>
      <c r="D226" s="119"/>
    </row>
    <row r="227" spans="2:4">
      <c r="B227" s="118"/>
      <c r="C227" s="119"/>
      <c r="D227" s="119"/>
    </row>
    <row r="228" spans="2:4">
      <c r="B228" s="118"/>
      <c r="C228" s="119"/>
      <c r="D228" s="119"/>
    </row>
    <row r="229" spans="2:4">
      <c r="B229" s="118"/>
      <c r="C229" s="119"/>
      <c r="D229" s="119"/>
    </row>
    <row r="230" spans="2:4">
      <c r="B230" s="118"/>
      <c r="C230" s="119"/>
      <c r="D230" s="119"/>
    </row>
    <row r="231" spans="2:4">
      <c r="B231" s="118"/>
      <c r="C231" s="119"/>
      <c r="D231" s="119"/>
    </row>
    <row r="232" spans="2:4">
      <c r="B232" s="118"/>
      <c r="C232" s="119"/>
      <c r="D232" s="119"/>
    </row>
    <row r="233" spans="2:4">
      <c r="B233" s="118"/>
      <c r="C233" s="119"/>
      <c r="D233" s="119"/>
    </row>
    <row r="234" spans="2:4">
      <c r="B234" s="118"/>
      <c r="C234" s="119"/>
      <c r="D234" s="119"/>
    </row>
    <row r="235" spans="2:4">
      <c r="B235" s="118"/>
      <c r="C235" s="119"/>
      <c r="D235" s="119"/>
    </row>
    <row r="236" spans="2:4">
      <c r="B236" s="118"/>
      <c r="C236" s="119"/>
      <c r="D236" s="119"/>
    </row>
    <row r="237" spans="2:4">
      <c r="B237" s="118"/>
      <c r="C237" s="119"/>
      <c r="D237" s="119"/>
    </row>
    <row r="238" spans="2:4">
      <c r="B238" s="118"/>
      <c r="C238" s="119"/>
      <c r="D238" s="119"/>
    </row>
    <row r="239" spans="2:4">
      <c r="B239" s="118"/>
      <c r="C239" s="119"/>
      <c r="D239" s="119"/>
    </row>
    <row r="240" spans="2:4">
      <c r="B240" s="118"/>
      <c r="C240" s="119"/>
      <c r="D240" s="119"/>
    </row>
    <row r="241" spans="2:4">
      <c r="B241" s="118"/>
      <c r="C241" s="119"/>
      <c r="D241" s="119"/>
    </row>
    <row r="242" spans="2:4">
      <c r="B242" s="118"/>
      <c r="C242" s="119"/>
      <c r="D242" s="119"/>
    </row>
    <row r="243" spans="2:4">
      <c r="B243" s="118"/>
      <c r="C243" s="119"/>
      <c r="D243" s="119"/>
    </row>
    <row r="244" spans="2:4">
      <c r="B244" s="118"/>
      <c r="C244" s="119"/>
      <c r="D244" s="119"/>
    </row>
    <row r="245" spans="2:4">
      <c r="B245" s="118"/>
      <c r="C245" s="119"/>
      <c r="D245" s="119"/>
    </row>
    <row r="246" spans="2:4">
      <c r="B246" s="118"/>
      <c r="C246" s="119"/>
      <c r="D246" s="119"/>
    </row>
    <row r="247" spans="2:4">
      <c r="B247" s="118"/>
      <c r="C247" s="119"/>
      <c r="D247" s="119"/>
    </row>
    <row r="248" spans="2:4">
      <c r="B248" s="118"/>
      <c r="C248" s="119"/>
      <c r="D248" s="119"/>
    </row>
    <row r="249" spans="2:4">
      <c r="B249" s="118"/>
      <c r="C249" s="119"/>
      <c r="D249" s="119"/>
    </row>
    <row r="250" spans="2:4">
      <c r="B250" s="118"/>
      <c r="C250" s="119"/>
      <c r="D250" s="119"/>
    </row>
    <row r="251" spans="2:4">
      <c r="B251" s="118"/>
      <c r="C251" s="119"/>
      <c r="D251" s="119"/>
    </row>
    <row r="252" spans="2:4">
      <c r="B252" s="118"/>
      <c r="C252" s="119"/>
      <c r="D252" s="119"/>
    </row>
    <row r="253" spans="2:4">
      <c r="B253" s="118"/>
      <c r="C253" s="119"/>
      <c r="D253" s="119"/>
    </row>
    <row r="254" spans="2:4">
      <c r="B254" s="118"/>
      <c r="C254" s="119"/>
      <c r="D254" s="119"/>
    </row>
    <row r="255" spans="2:4">
      <c r="B255" s="118"/>
      <c r="C255" s="119"/>
      <c r="D255" s="119"/>
    </row>
    <row r="256" spans="2:4">
      <c r="B256" s="118"/>
      <c r="C256" s="119"/>
      <c r="D256" s="119"/>
    </row>
    <row r="257" spans="2:4">
      <c r="B257" s="118"/>
      <c r="C257" s="119"/>
      <c r="D257" s="119"/>
    </row>
    <row r="258" spans="2:4">
      <c r="B258" s="118"/>
      <c r="C258" s="119"/>
      <c r="D258" s="119"/>
    </row>
    <row r="259" spans="2:4">
      <c r="B259" s="118"/>
      <c r="C259" s="119"/>
      <c r="D259" s="119"/>
    </row>
    <row r="260" spans="2:4">
      <c r="B260" s="118"/>
      <c r="C260" s="119"/>
      <c r="D260" s="119"/>
    </row>
    <row r="261" spans="2:4">
      <c r="B261" s="118"/>
      <c r="C261" s="119"/>
      <c r="D261" s="119"/>
    </row>
    <row r="262" spans="2:4">
      <c r="B262" s="118"/>
      <c r="C262" s="119"/>
      <c r="D262" s="119"/>
    </row>
    <row r="263" spans="2:4">
      <c r="B263" s="118"/>
      <c r="C263" s="119"/>
      <c r="D263" s="119"/>
    </row>
    <row r="264" spans="2:4">
      <c r="B264" s="118"/>
      <c r="C264" s="119"/>
      <c r="D264" s="119"/>
    </row>
    <row r="265" spans="2:4">
      <c r="B265" s="118"/>
      <c r="C265" s="119"/>
      <c r="D265" s="119"/>
    </row>
    <row r="266" spans="2:4">
      <c r="B266" s="118"/>
      <c r="C266" s="119"/>
      <c r="D266" s="119"/>
    </row>
    <row r="267" spans="2:4">
      <c r="B267" s="118"/>
      <c r="C267" s="119"/>
      <c r="D267" s="119"/>
    </row>
    <row r="268" spans="2:4">
      <c r="B268" s="118"/>
      <c r="C268" s="119"/>
      <c r="D268" s="119"/>
    </row>
    <row r="269" spans="2:4">
      <c r="B269" s="118"/>
      <c r="C269" s="119"/>
      <c r="D269" s="119"/>
    </row>
    <row r="270" spans="2:4">
      <c r="B270" s="118"/>
      <c r="C270" s="119"/>
      <c r="D270" s="119"/>
    </row>
    <row r="271" spans="2:4">
      <c r="B271" s="118"/>
      <c r="C271" s="119"/>
      <c r="D271" s="119"/>
    </row>
    <row r="272" spans="2:4">
      <c r="B272" s="118"/>
      <c r="C272" s="119"/>
      <c r="D272" s="119"/>
    </row>
    <row r="273" spans="2:4">
      <c r="B273" s="118"/>
      <c r="C273" s="119"/>
      <c r="D273" s="119"/>
    </row>
    <row r="274" spans="2:4">
      <c r="B274" s="118"/>
      <c r="C274" s="119"/>
      <c r="D274" s="119"/>
    </row>
    <row r="275" spans="2:4">
      <c r="B275" s="118"/>
      <c r="C275" s="119"/>
      <c r="D275" s="119"/>
    </row>
    <row r="276" spans="2:4">
      <c r="B276" s="118"/>
      <c r="C276" s="119"/>
      <c r="D276" s="119"/>
    </row>
    <row r="277" spans="2:4">
      <c r="B277" s="118"/>
      <c r="C277" s="119"/>
      <c r="D277" s="119"/>
    </row>
    <row r="278" spans="2:4">
      <c r="B278" s="118"/>
      <c r="C278" s="119"/>
      <c r="D278" s="119"/>
    </row>
    <row r="279" spans="2:4">
      <c r="B279" s="118"/>
      <c r="C279" s="119"/>
      <c r="D279" s="119"/>
    </row>
    <row r="280" spans="2:4">
      <c r="B280" s="118"/>
      <c r="C280" s="119"/>
      <c r="D280" s="119"/>
    </row>
    <row r="281" spans="2:4">
      <c r="B281" s="118"/>
      <c r="C281" s="119"/>
      <c r="D281" s="119"/>
    </row>
    <row r="282" spans="2:4">
      <c r="B282" s="118"/>
      <c r="C282" s="119"/>
      <c r="D282" s="119"/>
    </row>
    <row r="283" spans="2:4">
      <c r="B283" s="118"/>
      <c r="C283" s="119"/>
      <c r="D283" s="119"/>
    </row>
    <row r="284" spans="2:4">
      <c r="B284" s="118"/>
      <c r="C284" s="119"/>
      <c r="D284" s="119"/>
    </row>
    <row r="285" spans="2:4">
      <c r="B285" s="118"/>
      <c r="C285" s="119"/>
      <c r="D285" s="119"/>
    </row>
    <row r="286" spans="2:4">
      <c r="B286" s="118"/>
      <c r="C286" s="119"/>
      <c r="D286" s="119"/>
    </row>
    <row r="287" spans="2:4">
      <c r="B287" s="118"/>
      <c r="C287" s="119"/>
      <c r="D287" s="119"/>
    </row>
    <row r="288" spans="2:4">
      <c r="B288" s="118"/>
      <c r="C288" s="119"/>
      <c r="D288" s="119"/>
    </row>
    <row r="289" spans="2:4">
      <c r="B289" s="118"/>
      <c r="C289" s="119"/>
      <c r="D289" s="119"/>
    </row>
    <row r="290" spans="2:4">
      <c r="B290" s="118"/>
      <c r="C290" s="119"/>
      <c r="D290" s="119"/>
    </row>
    <row r="291" spans="2:4">
      <c r="B291" s="118"/>
      <c r="C291" s="119"/>
      <c r="D291" s="119"/>
    </row>
    <row r="292" spans="2:4">
      <c r="B292" s="118"/>
      <c r="C292" s="119"/>
      <c r="D292" s="119"/>
    </row>
    <row r="293" spans="2:4">
      <c r="B293" s="118"/>
      <c r="C293" s="119"/>
      <c r="D293" s="119"/>
    </row>
    <row r="294" spans="2:4">
      <c r="B294" s="118"/>
      <c r="C294" s="119"/>
      <c r="D294" s="119"/>
    </row>
    <row r="295" spans="2:4">
      <c r="B295" s="118"/>
      <c r="C295" s="119"/>
      <c r="D295" s="119"/>
    </row>
    <row r="296" spans="2:4">
      <c r="B296" s="118"/>
      <c r="C296" s="119"/>
      <c r="D296" s="119"/>
    </row>
    <row r="297" spans="2:4">
      <c r="B297" s="118"/>
      <c r="C297" s="119"/>
      <c r="D297" s="119"/>
    </row>
    <row r="298" spans="2:4">
      <c r="B298" s="118"/>
      <c r="C298" s="119"/>
      <c r="D298" s="119"/>
    </row>
    <row r="299" spans="2:4">
      <c r="B299" s="118"/>
      <c r="C299" s="119"/>
      <c r="D299" s="119"/>
    </row>
    <row r="300" spans="2:4">
      <c r="B300" s="118"/>
      <c r="C300" s="119"/>
      <c r="D300" s="119"/>
    </row>
    <row r="301" spans="2:4">
      <c r="B301" s="118"/>
      <c r="C301" s="119"/>
      <c r="D301" s="119"/>
    </row>
    <row r="302" spans="2:4">
      <c r="B302" s="118"/>
      <c r="C302" s="119"/>
      <c r="D302" s="119"/>
    </row>
    <row r="303" spans="2:4">
      <c r="B303" s="118"/>
      <c r="C303" s="119"/>
      <c r="D303" s="119"/>
    </row>
    <row r="304" spans="2:4">
      <c r="B304" s="118"/>
      <c r="C304" s="119"/>
      <c r="D304" s="119"/>
    </row>
    <row r="305" spans="2:4">
      <c r="B305" s="118"/>
      <c r="C305" s="119"/>
      <c r="D305" s="119"/>
    </row>
    <row r="306" spans="2:4">
      <c r="B306" s="118"/>
      <c r="C306" s="119"/>
      <c r="D306" s="119"/>
    </row>
    <row r="307" spans="2:4">
      <c r="B307" s="118"/>
      <c r="C307" s="119"/>
      <c r="D307" s="119"/>
    </row>
    <row r="308" spans="2:4">
      <c r="B308" s="118"/>
      <c r="C308" s="119"/>
      <c r="D308" s="119"/>
    </row>
    <row r="309" spans="2:4">
      <c r="B309" s="118"/>
      <c r="C309" s="119"/>
      <c r="D309" s="119"/>
    </row>
    <row r="310" spans="2:4">
      <c r="B310" s="118"/>
      <c r="C310" s="119"/>
      <c r="D310" s="119"/>
    </row>
    <row r="311" spans="2:4">
      <c r="B311" s="118"/>
      <c r="C311" s="119"/>
      <c r="D311" s="119"/>
    </row>
    <row r="312" spans="2:4">
      <c r="B312" s="118"/>
      <c r="C312" s="119"/>
      <c r="D312" s="119"/>
    </row>
    <row r="313" spans="2:4">
      <c r="B313" s="118"/>
      <c r="C313" s="119"/>
      <c r="D313" s="119"/>
    </row>
    <row r="314" spans="2:4">
      <c r="B314" s="118"/>
      <c r="C314" s="119"/>
      <c r="D314" s="119"/>
    </row>
    <row r="315" spans="2:4">
      <c r="B315" s="118"/>
      <c r="C315" s="119"/>
      <c r="D315" s="119"/>
    </row>
    <row r="316" spans="2:4">
      <c r="B316" s="118"/>
      <c r="C316" s="119"/>
      <c r="D316" s="119"/>
    </row>
    <row r="317" spans="2:4">
      <c r="B317" s="118"/>
      <c r="C317" s="119"/>
      <c r="D317" s="119"/>
    </row>
    <row r="318" spans="2:4">
      <c r="B318" s="118"/>
      <c r="C318" s="119"/>
      <c r="D318" s="119"/>
    </row>
    <row r="319" spans="2:4">
      <c r="B319" s="118"/>
      <c r="C319" s="119"/>
      <c r="D319" s="119"/>
    </row>
    <row r="320" spans="2:4">
      <c r="B320" s="118"/>
      <c r="C320" s="119"/>
      <c r="D320" s="119"/>
    </row>
    <row r="321" spans="2:4">
      <c r="B321" s="118"/>
      <c r="C321" s="119"/>
      <c r="D321" s="119"/>
    </row>
    <row r="322" spans="2:4">
      <c r="B322" s="118"/>
      <c r="C322" s="119"/>
      <c r="D322" s="119"/>
    </row>
    <row r="323" spans="2:4">
      <c r="B323" s="118"/>
      <c r="C323" s="119"/>
      <c r="D323" s="119"/>
    </row>
    <row r="324" spans="2:4">
      <c r="B324" s="118"/>
      <c r="C324" s="119"/>
      <c r="D324" s="119"/>
    </row>
    <row r="325" spans="2:4">
      <c r="B325" s="118"/>
      <c r="C325" s="119"/>
      <c r="D325" s="119"/>
    </row>
    <row r="326" spans="2:4">
      <c r="B326" s="118"/>
      <c r="C326" s="119"/>
      <c r="D326" s="119"/>
    </row>
    <row r="327" spans="2:4">
      <c r="B327" s="118"/>
      <c r="C327" s="119"/>
      <c r="D327" s="119"/>
    </row>
    <row r="328" spans="2:4">
      <c r="B328" s="118"/>
      <c r="C328" s="119"/>
      <c r="D328" s="119"/>
    </row>
    <row r="329" spans="2:4">
      <c r="B329" s="118"/>
      <c r="C329" s="119"/>
      <c r="D329" s="119"/>
    </row>
    <row r="330" spans="2:4">
      <c r="B330" s="118"/>
      <c r="C330" s="119"/>
      <c r="D330" s="119"/>
    </row>
    <row r="331" spans="2:4">
      <c r="B331" s="118"/>
      <c r="C331" s="119"/>
      <c r="D331" s="119"/>
    </row>
    <row r="332" spans="2:4">
      <c r="B332" s="118"/>
      <c r="C332" s="119"/>
      <c r="D332" s="119"/>
    </row>
    <row r="333" spans="2:4">
      <c r="B333" s="118"/>
      <c r="C333" s="119"/>
      <c r="D333" s="119"/>
    </row>
    <row r="334" spans="2:4">
      <c r="B334" s="118"/>
      <c r="C334" s="119"/>
      <c r="D334" s="119"/>
    </row>
    <row r="335" spans="2:4">
      <c r="B335" s="118"/>
      <c r="C335" s="119"/>
      <c r="D335" s="119"/>
    </row>
    <row r="336" spans="2:4">
      <c r="B336" s="118"/>
      <c r="C336" s="119"/>
      <c r="D336" s="119"/>
    </row>
    <row r="337" spans="2:4">
      <c r="B337" s="118"/>
      <c r="C337" s="119"/>
      <c r="D337" s="119"/>
    </row>
    <row r="338" spans="2:4">
      <c r="B338" s="118"/>
      <c r="C338" s="119"/>
      <c r="D338" s="119"/>
    </row>
    <row r="339" spans="2:4">
      <c r="B339" s="118"/>
      <c r="C339" s="119"/>
      <c r="D339" s="119"/>
    </row>
    <row r="340" spans="2:4">
      <c r="B340" s="118"/>
      <c r="C340" s="119"/>
      <c r="D340" s="119"/>
    </row>
    <row r="341" spans="2:4">
      <c r="B341" s="118"/>
      <c r="C341" s="119"/>
      <c r="D341" s="119"/>
    </row>
    <row r="342" spans="2:4">
      <c r="B342" s="118"/>
      <c r="C342" s="119"/>
      <c r="D342" s="119"/>
    </row>
    <row r="343" spans="2:4">
      <c r="B343" s="118"/>
      <c r="C343" s="119"/>
      <c r="D343" s="119"/>
    </row>
    <row r="344" spans="2:4">
      <c r="B344" s="118"/>
      <c r="C344" s="119"/>
      <c r="D344" s="119"/>
    </row>
    <row r="345" spans="2:4">
      <c r="B345" s="118"/>
      <c r="C345" s="119"/>
      <c r="D345" s="119"/>
    </row>
    <row r="346" spans="2:4">
      <c r="B346" s="118"/>
      <c r="C346" s="119"/>
      <c r="D346" s="119"/>
    </row>
    <row r="347" spans="2:4">
      <c r="B347" s="118"/>
      <c r="C347" s="119"/>
      <c r="D347" s="119"/>
    </row>
    <row r="348" spans="2:4">
      <c r="B348" s="118"/>
      <c r="C348" s="119"/>
      <c r="D348" s="119"/>
    </row>
    <row r="349" spans="2:4">
      <c r="B349" s="118"/>
      <c r="C349" s="119"/>
      <c r="D349" s="119"/>
    </row>
    <row r="350" spans="2:4">
      <c r="B350" s="118"/>
      <c r="C350" s="119"/>
      <c r="D350" s="119"/>
    </row>
    <row r="351" spans="2:4">
      <c r="B351" s="118"/>
      <c r="C351" s="119"/>
      <c r="D351" s="119"/>
    </row>
    <row r="352" spans="2:4">
      <c r="B352" s="118"/>
      <c r="C352" s="119"/>
      <c r="D352" s="119"/>
    </row>
    <row r="353" spans="2:4">
      <c r="B353" s="118"/>
      <c r="C353" s="119"/>
      <c r="D353" s="119"/>
    </row>
    <row r="354" spans="2:4">
      <c r="B354" s="118"/>
      <c r="C354" s="119"/>
      <c r="D354" s="119"/>
    </row>
    <row r="355" spans="2:4">
      <c r="B355" s="118"/>
      <c r="C355" s="119"/>
      <c r="D355" s="119"/>
    </row>
    <row r="356" spans="2:4">
      <c r="B356" s="118"/>
      <c r="C356" s="119"/>
      <c r="D356" s="119"/>
    </row>
    <row r="357" spans="2:4">
      <c r="B357" s="118"/>
      <c r="C357" s="119"/>
      <c r="D357" s="119"/>
    </row>
    <row r="358" spans="2:4">
      <c r="B358" s="118"/>
      <c r="C358" s="119"/>
      <c r="D358" s="119"/>
    </row>
    <row r="359" spans="2:4">
      <c r="B359" s="118"/>
      <c r="C359" s="119"/>
      <c r="D359" s="119"/>
    </row>
    <row r="360" spans="2:4">
      <c r="B360" s="118"/>
      <c r="C360" s="119"/>
      <c r="D360" s="119"/>
    </row>
    <row r="361" spans="2:4">
      <c r="B361" s="118"/>
      <c r="C361" s="119"/>
      <c r="D361" s="119"/>
    </row>
    <row r="362" spans="2:4">
      <c r="B362" s="118"/>
      <c r="C362" s="119"/>
      <c r="D362" s="119"/>
    </row>
    <row r="363" spans="2:4">
      <c r="B363" s="118"/>
      <c r="C363" s="119"/>
      <c r="D363" s="119"/>
    </row>
    <row r="364" spans="2:4">
      <c r="B364" s="118"/>
      <c r="C364" s="119"/>
      <c r="D364" s="119"/>
    </row>
    <row r="365" spans="2:4">
      <c r="B365" s="118"/>
      <c r="C365" s="119"/>
      <c r="D365" s="119"/>
    </row>
    <row r="366" spans="2:4">
      <c r="B366" s="118"/>
      <c r="C366" s="119"/>
      <c r="D366" s="119"/>
    </row>
    <row r="367" spans="2:4">
      <c r="B367" s="118"/>
      <c r="C367" s="119"/>
      <c r="D367" s="119"/>
    </row>
    <row r="368" spans="2:4">
      <c r="B368" s="118"/>
      <c r="C368" s="119"/>
      <c r="D368" s="119"/>
    </row>
    <row r="369" spans="2:4">
      <c r="B369" s="118"/>
      <c r="C369" s="119"/>
      <c r="D369" s="119"/>
    </row>
    <row r="370" spans="2:4">
      <c r="B370" s="118"/>
      <c r="C370" s="119"/>
      <c r="D370" s="119"/>
    </row>
    <row r="371" spans="2:4">
      <c r="B371" s="118"/>
      <c r="C371" s="119"/>
      <c r="D371" s="119"/>
    </row>
    <row r="372" spans="2:4">
      <c r="B372" s="118"/>
      <c r="C372" s="119"/>
      <c r="D372" s="119"/>
    </row>
    <row r="373" spans="2:4">
      <c r="B373" s="118"/>
      <c r="C373" s="119"/>
      <c r="D373" s="119"/>
    </row>
    <row r="374" spans="2:4">
      <c r="B374" s="118"/>
      <c r="C374" s="119"/>
      <c r="D374" s="119"/>
    </row>
    <row r="375" spans="2:4">
      <c r="B375" s="118"/>
      <c r="C375" s="119"/>
      <c r="D375" s="119"/>
    </row>
    <row r="376" spans="2:4">
      <c r="B376" s="118"/>
      <c r="C376" s="119"/>
      <c r="D376" s="119"/>
    </row>
    <row r="377" spans="2:4">
      <c r="B377" s="118"/>
      <c r="C377" s="119"/>
      <c r="D377" s="119"/>
    </row>
    <row r="378" spans="2:4">
      <c r="B378" s="118"/>
      <c r="C378" s="119"/>
      <c r="D378" s="119"/>
    </row>
    <row r="379" spans="2:4">
      <c r="B379" s="118"/>
      <c r="C379" s="119"/>
      <c r="D379" s="119"/>
    </row>
    <row r="380" spans="2:4">
      <c r="B380" s="118"/>
      <c r="C380" s="119"/>
      <c r="D380" s="119"/>
    </row>
    <row r="381" spans="2:4">
      <c r="B381" s="118"/>
      <c r="C381" s="119"/>
      <c r="D381" s="119"/>
    </row>
    <row r="382" spans="2:4">
      <c r="B382" s="118"/>
      <c r="C382" s="119"/>
      <c r="D382" s="119"/>
    </row>
    <row r="383" spans="2:4">
      <c r="B383" s="118"/>
      <c r="C383" s="119"/>
      <c r="D383" s="119"/>
    </row>
    <row r="384" spans="2:4">
      <c r="B384" s="118"/>
      <c r="C384" s="119"/>
      <c r="D384" s="119"/>
    </row>
    <row r="385" spans="2:4">
      <c r="B385" s="118"/>
      <c r="C385" s="119"/>
      <c r="D385" s="119"/>
    </row>
    <row r="386" spans="2:4">
      <c r="B386" s="118"/>
      <c r="C386" s="119"/>
      <c r="D386" s="119"/>
    </row>
    <row r="387" spans="2:4">
      <c r="B387" s="118"/>
      <c r="C387" s="119"/>
      <c r="D387" s="119"/>
    </row>
    <row r="388" spans="2:4">
      <c r="B388" s="118"/>
      <c r="C388" s="119"/>
      <c r="D388" s="119"/>
    </row>
    <row r="389" spans="2:4">
      <c r="B389" s="118"/>
      <c r="C389" s="119"/>
      <c r="D389" s="119"/>
    </row>
    <row r="390" spans="2:4">
      <c r="B390" s="118"/>
      <c r="C390" s="119"/>
      <c r="D390" s="119"/>
    </row>
    <row r="391" spans="2:4">
      <c r="B391" s="118"/>
      <c r="C391" s="119"/>
      <c r="D391" s="119"/>
    </row>
    <row r="392" spans="2:4">
      <c r="B392" s="118"/>
      <c r="C392" s="119"/>
      <c r="D392" s="119"/>
    </row>
    <row r="393" spans="2:4">
      <c r="B393" s="118"/>
      <c r="C393" s="119"/>
      <c r="D393" s="119"/>
    </row>
    <row r="394" spans="2:4">
      <c r="B394" s="118"/>
      <c r="C394" s="119"/>
      <c r="D394" s="119"/>
    </row>
    <row r="395" spans="2:4">
      <c r="B395" s="118"/>
      <c r="C395" s="119"/>
      <c r="D395" s="119"/>
    </row>
    <row r="396" spans="2:4">
      <c r="B396" s="118"/>
      <c r="C396" s="119"/>
      <c r="D396" s="119"/>
    </row>
    <row r="397" spans="2:4">
      <c r="B397" s="118"/>
      <c r="C397" s="119"/>
      <c r="D397" s="119"/>
    </row>
    <row r="398" spans="2:4">
      <c r="B398" s="118"/>
      <c r="C398" s="119"/>
      <c r="D398" s="119"/>
    </row>
    <row r="399" spans="2:4">
      <c r="B399" s="118"/>
      <c r="C399" s="119"/>
      <c r="D399" s="119"/>
    </row>
    <row r="400" spans="2:4">
      <c r="B400" s="118"/>
      <c r="C400" s="119"/>
      <c r="D400" s="119"/>
    </row>
    <row r="401" spans="2:4">
      <c r="B401" s="118"/>
      <c r="C401" s="119"/>
      <c r="D401" s="119"/>
    </row>
    <row r="402" spans="2:4">
      <c r="B402" s="118"/>
      <c r="C402" s="119"/>
      <c r="D402" s="119"/>
    </row>
    <row r="403" spans="2:4">
      <c r="B403" s="118"/>
      <c r="C403" s="119"/>
      <c r="D403" s="119"/>
    </row>
    <row r="404" spans="2:4">
      <c r="B404" s="118"/>
      <c r="C404" s="119"/>
      <c r="D404" s="119"/>
    </row>
    <row r="405" spans="2:4">
      <c r="B405" s="118"/>
      <c r="C405" s="119"/>
      <c r="D405" s="119"/>
    </row>
    <row r="406" spans="2:4">
      <c r="B406" s="118"/>
      <c r="C406" s="119"/>
      <c r="D406" s="119"/>
    </row>
    <row r="407" spans="2:4">
      <c r="B407" s="118"/>
      <c r="C407" s="119"/>
      <c r="D407" s="119"/>
    </row>
    <row r="408" spans="2:4">
      <c r="B408" s="118"/>
      <c r="C408" s="119"/>
      <c r="D408" s="119"/>
    </row>
    <row r="409" spans="2:4">
      <c r="B409" s="118"/>
      <c r="C409" s="119"/>
      <c r="D409" s="119"/>
    </row>
    <row r="410" spans="2:4">
      <c r="B410" s="118"/>
      <c r="C410" s="119"/>
      <c r="D410" s="119"/>
    </row>
    <row r="411" spans="2:4">
      <c r="B411" s="118"/>
      <c r="C411" s="119"/>
      <c r="D411" s="119"/>
    </row>
    <row r="412" spans="2:4">
      <c r="B412" s="118"/>
      <c r="C412" s="119"/>
      <c r="D412" s="119"/>
    </row>
    <row r="413" spans="2:4">
      <c r="B413" s="118"/>
      <c r="C413" s="119"/>
      <c r="D413" s="119"/>
    </row>
    <row r="414" spans="2:4">
      <c r="B414" s="118"/>
      <c r="C414" s="119"/>
      <c r="D414" s="119"/>
    </row>
    <row r="415" spans="2:4">
      <c r="B415" s="118"/>
      <c r="C415" s="119"/>
      <c r="D415" s="119"/>
    </row>
    <row r="416" spans="2:4">
      <c r="B416" s="118"/>
      <c r="C416" s="119"/>
      <c r="D416" s="119"/>
    </row>
    <row r="417" spans="2:4">
      <c r="B417" s="118"/>
      <c r="C417" s="119"/>
      <c r="D417" s="119"/>
    </row>
    <row r="418" spans="2:4">
      <c r="B418" s="118"/>
      <c r="C418" s="119"/>
      <c r="D418" s="119"/>
    </row>
    <row r="419" spans="2:4">
      <c r="B419" s="118"/>
      <c r="C419" s="119"/>
      <c r="D419" s="119"/>
    </row>
    <row r="420" spans="2:4">
      <c r="B420" s="118"/>
      <c r="C420" s="119"/>
      <c r="D420" s="119"/>
    </row>
    <row r="421" spans="2:4">
      <c r="B421" s="118"/>
      <c r="C421" s="119"/>
      <c r="D421" s="119"/>
    </row>
    <row r="422" spans="2:4">
      <c r="B422" s="118"/>
      <c r="C422" s="119"/>
      <c r="D422" s="119"/>
    </row>
    <row r="423" spans="2:4">
      <c r="B423" s="118"/>
      <c r="C423" s="119"/>
      <c r="D423" s="119"/>
    </row>
    <row r="424" spans="2:4">
      <c r="B424" s="118"/>
      <c r="C424" s="119"/>
      <c r="D424" s="119"/>
    </row>
    <row r="425" spans="2:4">
      <c r="B425" s="118"/>
      <c r="C425" s="119"/>
      <c r="D425" s="119"/>
    </row>
    <row r="426" spans="2:4">
      <c r="B426" s="118"/>
      <c r="C426" s="119"/>
      <c r="D426" s="119"/>
    </row>
    <row r="427" spans="2:4">
      <c r="B427" s="118"/>
      <c r="C427" s="119"/>
      <c r="D427" s="119"/>
    </row>
    <row r="428" spans="2:4">
      <c r="B428" s="118"/>
      <c r="C428" s="119"/>
      <c r="D428" s="119"/>
    </row>
    <row r="429" spans="2:4">
      <c r="B429" s="118"/>
      <c r="C429" s="119"/>
      <c r="D429" s="119"/>
    </row>
    <row r="430" spans="2:4">
      <c r="B430" s="118"/>
      <c r="C430" s="119"/>
      <c r="D430" s="119"/>
    </row>
    <row r="431" spans="2:4">
      <c r="B431" s="118"/>
      <c r="C431" s="119"/>
      <c r="D431" s="119"/>
    </row>
    <row r="432" spans="2:4">
      <c r="B432" s="118"/>
      <c r="C432" s="119"/>
      <c r="D432" s="119"/>
    </row>
    <row r="433" spans="2:4">
      <c r="B433" s="118"/>
      <c r="C433" s="119"/>
      <c r="D433" s="119"/>
    </row>
    <row r="434" spans="2:4">
      <c r="B434" s="118"/>
      <c r="C434" s="119"/>
      <c r="D434" s="119"/>
    </row>
    <row r="435" spans="2:4">
      <c r="B435" s="118"/>
      <c r="C435" s="119"/>
      <c r="D435" s="119"/>
    </row>
    <row r="436" spans="2:4">
      <c r="B436" s="118"/>
      <c r="C436" s="119"/>
      <c r="D436" s="119"/>
    </row>
    <row r="437" spans="2:4">
      <c r="B437" s="118"/>
      <c r="C437" s="119"/>
      <c r="D437" s="119"/>
    </row>
    <row r="438" spans="2:4">
      <c r="B438" s="118"/>
      <c r="C438" s="119"/>
      <c r="D438" s="119"/>
    </row>
    <row r="439" spans="2:4">
      <c r="B439" s="118"/>
      <c r="C439" s="119"/>
      <c r="D439" s="119"/>
    </row>
    <row r="440" spans="2:4">
      <c r="B440" s="118"/>
      <c r="C440" s="119"/>
      <c r="D440" s="119"/>
    </row>
    <row r="441" spans="2:4">
      <c r="B441" s="118"/>
      <c r="C441" s="119"/>
      <c r="D441" s="119"/>
    </row>
    <row r="442" spans="2:4">
      <c r="B442" s="118"/>
      <c r="C442" s="119"/>
      <c r="D442" s="119"/>
    </row>
    <row r="443" spans="2:4">
      <c r="B443" s="118"/>
      <c r="C443" s="119"/>
      <c r="D443" s="119"/>
    </row>
    <row r="444" spans="2:4">
      <c r="B444" s="118"/>
      <c r="C444" s="119"/>
      <c r="D444" s="119"/>
    </row>
    <row r="445" spans="2:4">
      <c r="B445" s="118"/>
      <c r="C445" s="119"/>
      <c r="D445" s="119"/>
    </row>
    <row r="446" spans="2:4">
      <c r="B446" s="118"/>
      <c r="C446" s="119"/>
      <c r="D446" s="119"/>
    </row>
    <row r="447" spans="2:4">
      <c r="B447" s="118"/>
      <c r="C447" s="119"/>
      <c r="D447" s="119"/>
    </row>
    <row r="448" spans="2:4">
      <c r="B448" s="118"/>
      <c r="C448" s="119"/>
      <c r="D448" s="119"/>
    </row>
    <row r="449" spans="2:4">
      <c r="B449" s="118"/>
      <c r="C449" s="119"/>
      <c r="D449" s="119"/>
    </row>
    <row r="450" spans="2:4">
      <c r="B450" s="118"/>
      <c r="C450" s="119"/>
      <c r="D450" s="119"/>
    </row>
    <row r="451" spans="2:4">
      <c r="B451" s="118"/>
      <c r="C451" s="119"/>
      <c r="D451" s="119"/>
    </row>
    <row r="452" spans="2:4">
      <c r="B452" s="118"/>
      <c r="C452" s="119"/>
      <c r="D452" s="119"/>
    </row>
    <row r="453" spans="2:4">
      <c r="B453" s="118"/>
      <c r="C453" s="119"/>
      <c r="D453" s="119"/>
    </row>
    <row r="454" spans="2:4">
      <c r="B454" s="118"/>
      <c r="C454" s="119"/>
      <c r="D454" s="119"/>
    </row>
    <row r="455" spans="2:4">
      <c r="B455" s="118"/>
      <c r="C455" s="119"/>
      <c r="D455" s="119"/>
    </row>
    <row r="456" spans="2:4">
      <c r="B456" s="118"/>
      <c r="C456" s="119"/>
      <c r="D456" s="119"/>
    </row>
    <row r="457" spans="2:4">
      <c r="B457" s="118"/>
      <c r="C457" s="119"/>
      <c r="D457" s="119"/>
    </row>
    <row r="458" spans="2:4">
      <c r="B458" s="118"/>
      <c r="C458" s="119"/>
      <c r="D458" s="119"/>
    </row>
    <row r="459" spans="2:4">
      <c r="B459" s="118"/>
      <c r="C459" s="119"/>
      <c r="D459" s="119"/>
    </row>
    <row r="460" spans="2:4">
      <c r="B460" s="118"/>
      <c r="C460" s="119"/>
      <c r="D460" s="119"/>
    </row>
    <row r="461" spans="2:4">
      <c r="B461" s="118"/>
      <c r="C461" s="119"/>
      <c r="D461" s="119"/>
    </row>
    <row r="462" spans="2:4">
      <c r="B462" s="118"/>
      <c r="C462" s="119"/>
      <c r="D462" s="119"/>
    </row>
    <row r="463" spans="2:4">
      <c r="B463" s="118"/>
      <c r="C463" s="119"/>
      <c r="D463" s="119"/>
    </row>
    <row r="464" spans="2:4">
      <c r="B464" s="118"/>
      <c r="C464" s="119"/>
      <c r="D464" s="119"/>
    </row>
    <row r="465" spans="2:4">
      <c r="B465" s="118"/>
      <c r="C465" s="119"/>
      <c r="D465" s="119"/>
    </row>
    <row r="466" spans="2:4">
      <c r="B466" s="118"/>
      <c r="C466" s="119"/>
      <c r="D466" s="119"/>
    </row>
    <row r="467" spans="2:4">
      <c r="B467" s="118"/>
      <c r="C467" s="119"/>
      <c r="D467" s="119"/>
    </row>
    <row r="468" spans="2:4">
      <c r="B468" s="118"/>
      <c r="C468" s="119"/>
      <c r="D468" s="119"/>
    </row>
    <row r="469" spans="2:4">
      <c r="B469" s="118"/>
      <c r="C469" s="119"/>
      <c r="D469" s="119"/>
    </row>
    <row r="470" spans="2:4">
      <c r="B470" s="118"/>
      <c r="C470" s="119"/>
      <c r="D470" s="119"/>
    </row>
    <row r="471" spans="2:4">
      <c r="B471" s="118"/>
      <c r="C471" s="119"/>
      <c r="D471" s="119"/>
    </row>
    <row r="472" spans="2:4">
      <c r="B472" s="118"/>
      <c r="C472" s="119"/>
      <c r="D472" s="119"/>
    </row>
    <row r="473" spans="2:4">
      <c r="B473" s="118"/>
      <c r="C473" s="119"/>
      <c r="D473" s="119"/>
    </row>
    <row r="474" spans="2:4">
      <c r="B474" s="118"/>
      <c r="C474" s="119"/>
      <c r="D474" s="119"/>
    </row>
    <row r="475" spans="2:4">
      <c r="B475" s="118"/>
      <c r="C475" s="119"/>
      <c r="D475" s="119"/>
    </row>
    <row r="476" spans="2:4">
      <c r="B476" s="118"/>
      <c r="C476" s="119"/>
      <c r="D476" s="119"/>
    </row>
    <row r="477" spans="2:4">
      <c r="B477" s="118"/>
      <c r="C477" s="119"/>
      <c r="D477" s="119"/>
    </row>
    <row r="478" spans="2:4">
      <c r="B478" s="118"/>
      <c r="C478" s="119"/>
      <c r="D478" s="119"/>
    </row>
    <row r="479" spans="2:4">
      <c r="B479" s="118"/>
      <c r="C479" s="119"/>
      <c r="D479" s="119"/>
    </row>
    <row r="480" spans="2:4">
      <c r="B480" s="118"/>
      <c r="C480" s="119"/>
      <c r="D480" s="119"/>
    </row>
    <row r="481" spans="2:4">
      <c r="B481" s="118"/>
      <c r="C481" s="119"/>
      <c r="D481" s="119"/>
    </row>
    <row r="482" spans="2:4">
      <c r="B482" s="118"/>
      <c r="C482" s="119"/>
      <c r="D482" s="119"/>
    </row>
    <row r="483" spans="2:4">
      <c r="B483" s="118"/>
      <c r="C483" s="119"/>
      <c r="D483" s="119"/>
    </row>
    <row r="484" spans="2:4">
      <c r="B484" s="118"/>
      <c r="C484" s="119"/>
      <c r="D484" s="119"/>
    </row>
    <row r="485" spans="2:4">
      <c r="B485" s="118"/>
      <c r="C485" s="119"/>
      <c r="D485" s="119"/>
    </row>
    <row r="486" spans="2:4">
      <c r="B486" s="118"/>
      <c r="C486" s="119"/>
      <c r="D486" s="119"/>
    </row>
    <row r="487" spans="2:4">
      <c r="B487" s="118"/>
      <c r="C487" s="119"/>
      <c r="D487" s="119"/>
    </row>
    <row r="488" spans="2:4">
      <c r="B488" s="118"/>
      <c r="C488" s="119"/>
      <c r="D488" s="119"/>
    </row>
    <row r="489" spans="2:4">
      <c r="B489" s="118"/>
      <c r="C489" s="119"/>
      <c r="D489" s="119"/>
    </row>
    <row r="490" spans="2:4">
      <c r="B490" s="118"/>
      <c r="C490" s="119"/>
      <c r="D490" s="119"/>
    </row>
    <row r="491" spans="2:4">
      <c r="B491" s="118"/>
      <c r="C491" s="119"/>
      <c r="D491" s="119"/>
    </row>
    <row r="492" spans="2:4">
      <c r="B492" s="118"/>
      <c r="C492" s="119"/>
      <c r="D492" s="119"/>
    </row>
    <row r="493" spans="2:4">
      <c r="B493" s="118"/>
      <c r="C493" s="119"/>
      <c r="D493" s="119"/>
    </row>
    <row r="494" spans="2:4">
      <c r="B494" s="118"/>
      <c r="C494" s="119"/>
      <c r="D494" s="119"/>
    </row>
    <row r="495" spans="2:4">
      <c r="B495" s="118"/>
      <c r="C495" s="119"/>
      <c r="D495" s="119"/>
    </row>
    <row r="496" spans="2:4">
      <c r="B496" s="118"/>
      <c r="C496" s="119"/>
      <c r="D496" s="119"/>
    </row>
    <row r="497" spans="2:4">
      <c r="B497" s="118"/>
      <c r="C497" s="119"/>
      <c r="D497" s="119"/>
    </row>
    <row r="498" spans="2:4">
      <c r="B498" s="118"/>
      <c r="C498" s="119"/>
      <c r="D498" s="119"/>
    </row>
    <row r="499" spans="2:4">
      <c r="B499" s="118"/>
      <c r="C499" s="119"/>
      <c r="D499" s="119"/>
    </row>
    <row r="500" spans="2:4">
      <c r="B500" s="118"/>
      <c r="C500" s="119"/>
      <c r="D500" s="119"/>
    </row>
    <row r="501" spans="2:4">
      <c r="B501" s="118"/>
      <c r="C501" s="119"/>
      <c r="D501" s="119"/>
    </row>
    <row r="502" spans="2:4">
      <c r="B502" s="118"/>
      <c r="C502" s="119"/>
      <c r="D502" s="119"/>
    </row>
    <row r="503" spans="2:4">
      <c r="B503" s="118"/>
      <c r="C503" s="119"/>
      <c r="D503" s="119"/>
    </row>
    <row r="504" spans="2:4">
      <c r="B504" s="118"/>
      <c r="C504" s="119"/>
      <c r="D504" s="119"/>
    </row>
    <row r="505" spans="2:4">
      <c r="B505" s="118"/>
      <c r="C505" s="119"/>
      <c r="D505" s="119"/>
    </row>
    <row r="506" spans="2:4">
      <c r="B506" s="118"/>
      <c r="C506" s="119"/>
      <c r="D506" s="119"/>
    </row>
    <row r="507" spans="2:4">
      <c r="B507" s="118"/>
      <c r="C507" s="119"/>
      <c r="D507" s="119"/>
    </row>
    <row r="508" spans="2:4">
      <c r="B508" s="118"/>
      <c r="C508" s="119"/>
      <c r="D508" s="119"/>
    </row>
    <row r="509" spans="2:4">
      <c r="B509" s="118"/>
      <c r="C509" s="119"/>
      <c r="D509" s="119"/>
    </row>
    <row r="510" spans="2:4">
      <c r="B510" s="118"/>
      <c r="C510" s="119"/>
      <c r="D510" s="119"/>
    </row>
    <row r="511" spans="2:4">
      <c r="B511" s="118"/>
      <c r="C511" s="119"/>
      <c r="D511" s="119"/>
    </row>
    <row r="512" spans="2:4">
      <c r="B512" s="118"/>
      <c r="C512" s="119"/>
      <c r="D512" s="119"/>
    </row>
    <row r="513" spans="2:4">
      <c r="B513" s="118"/>
      <c r="C513" s="119"/>
      <c r="D513" s="119"/>
    </row>
    <row r="514" spans="2:4">
      <c r="B514" s="118"/>
      <c r="C514" s="119"/>
      <c r="D514" s="119"/>
    </row>
    <row r="515" spans="2:4">
      <c r="B515" s="118"/>
      <c r="C515" s="119"/>
      <c r="D515" s="119"/>
    </row>
    <row r="516" spans="2:4">
      <c r="B516" s="118"/>
      <c r="C516" s="119"/>
      <c r="D516" s="119"/>
    </row>
    <row r="517" spans="2:4">
      <c r="B517" s="118"/>
      <c r="C517" s="119"/>
      <c r="D517" s="119"/>
    </row>
    <row r="518" spans="2:4">
      <c r="B518" s="118"/>
      <c r="C518" s="119"/>
      <c r="D518" s="119"/>
    </row>
    <row r="519" spans="2:4">
      <c r="B519" s="118"/>
      <c r="C519" s="119"/>
      <c r="D519" s="119"/>
    </row>
    <row r="520" spans="2:4">
      <c r="B520" s="118"/>
      <c r="C520" s="119"/>
      <c r="D520" s="119"/>
    </row>
    <row r="521" spans="2:4">
      <c r="B521" s="118"/>
      <c r="C521" s="119"/>
      <c r="D521" s="119"/>
    </row>
    <row r="522" spans="2:4">
      <c r="B522" s="118"/>
      <c r="C522" s="119"/>
      <c r="D522" s="119"/>
    </row>
    <row r="523" spans="2:4">
      <c r="B523" s="118"/>
      <c r="C523" s="119"/>
      <c r="D523" s="119"/>
    </row>
    <row r="524" spans="2:4">
      <c r="B524" s="118"/>
      <c r="C524" s="119"/>
      <c r="D524" s="119"/>
    </row>
    <row r="525" spans="2:4">
      <c r="B525" s="118"/>
      <c r="C525" s="119"/>
      <c r="D525" s="119"/>
    </row>
    <row r="526" spans="2:4">
      <c r="B526" s="118"/>
      <c r="C526" s="119"/>
      <c r="D526" s="119"/>
    </row>
    <row r="527" spans="2:4">
      <c r="B527" s="118"/>
      <c r="C527" s="119"/>
      <c r="D527" s="119"/>
    </row>
    <row r="528" spans="2:4">
      <c r="B528" s="118"/>
      <c r="C528" s="119"/>
      <c r="D528" s="119"/>
    </row>
    <row r="529" spans="2:4">
      <c r="B529" s="118"/>
      <c r="C529" s="119"/>
      <c r="D529" s="119"/>
    </row>
    <row r="530" spans="2:4">
      <c r="B530" s="118"/>
      <c r="C530" s="119"/>
      <c r="D530" s="119"/>
    </row>
    <row r="531" spans="2:4">
      <c r="B531" s="118"/>
      <c r="C531" s="119"/>
      <c r="D531" s="119"/>
    </row>
    <row r="532" spans="2:4">
      <c r="B532" s="118"/>
      <c r="C532" s="119"/>
      <c r="D532" s="119"/>
    </row>
    <row r="533" spans="2:4">
      <c r="B533" s="118"/>
      <c r="C533" s="119"/>
      <c r="D533" s="119"/>
    </row>
    <row r="534" spans="2:4">
      <c r="B534" s="118"/>
      <c r="C534" s="119"/>
      <c r="D534" s="119"/>
    </row>
    <row r="535" spans="2:4">
      <c r="B535" s="118"/>
      <c r="C535" s="119"/>
      <c r="D535" s="119"/>
    </row>
    <row r="536" spans="2:4">
      <c r="B536" s="118"/>
      <c r="C536" s="119"/>
      <c r="D536" s="119"/>
    </row>
    <row r="537" spans="2:4">
      <c r="B537" s="118"/>
      <c r="C537" s="119"/>
      <c r="D537" s="119"/>
    </row>
    <row r="538" spans="2:4">
      <c r="B538" s="118"/>
      <c r="C538" s="119"/>
      <c r="D538" s="119"/>
    </row>
    <row r="539" spans="2:4">
      <c r="B539" s="118"/>
      <c r="C539" s="119"/>
      <c r="D539" s="119"/>
    </row>
    <row r="540" spans="2:4">
      <c r="B540" s="118"/>
      <c r="C540" s="119"/>
      <c r="D540" s="119"/>
    </row>
    <row r="541" spans="2:4">
      <c r="B541" s="118"/>
      <c r="C541" s="119"/>
      <c r="D541" s="119"/>
    </row>
    <row r="542" spans="2:4">
      <c r="B542" s="118"/>
      <c r="C542" s="119"/>
      <c r="D542" s="119"/>
    </row>
    <row r="543" spans="2:4">
      <c r="B543" s="118"/>
      <c r="C543" s="119"/>
      <c r="D543" s="119"/>
    </row>
    <row r="544" spans="2:4">
      <c r="B544" s="118"/>
      <c r="C544" s="119"/>
      <c r="D544" s="119"/>
    </row>
    <row r="545" spans="2:4">
      <c r="B545" s="118"/>
      <c r="C545" s="119"/>
      <c r="D545" s="119"/>
    </row>
    <row r="546" spans="2:4">
      <c r="B546" s="118"/>
      <c r="C546" s="119"/>
      <c r="D546" s="119"/>
    </row>
    <row r="547" spans="2:4">
      <c r="B547" s="118"/>
      <c r="C547" s="119"/>
      <c r="D547" s="119"/>
    </row>
    <row r="548" spans="2:4">
      <c r="B548" s="118"/>
      <c r="C548" s="119"/>
      <c r="D548" s="119"/>
    </row>
    <row r="549" spans="2:4">
      <c r="B549" s="118"/>
      <c r="C549" s="119"/>
      <c r="D549" s="119"/>
    </row>
    <row r="550" spans="2:4">
      <c r="B550" s="118"/>
      <c r="C550" s="119"/>
      <c r="D550" s="119"/>
    </row>
    <row r="551" spans="2:4">
      <c r="B551" s="118"/>
      <c r="C551" s="119"/>
      <c r="D551" s="119"/>
    </row>
    <row r="552" spans="2:4">
      <c r="B552" s="118"/>
      <c r="C552" s="119"/>
      <c r="D552" s="119"/>
    </row>
    <row r="553" spans="2:4">
      <c r="B553" s="118"/>
      <c r="C553" s="119"/>
      <c r="D553" s="119"/>
    </row>
    <row r="554" spans="2:4">
      <c r="B554" s="118"/>
      <c r="C554" s="119"/>
      <c r="D554" s="119"/>
    </row>
    <row r="555" spans="2:4">
      <c r="B555" s="118"/>
      <c r="C555" s="119"/>
      <c r="D555" s="119"/>
    </row>
    <row r="556" spans="2:4">
      <c r="B556" s="118"/>
      <c r="C556" s="119"/>
      <c r="D556" s="119"/>
    </row>
    <row r="557" spans="2:4">
      <c r="B557" s="118"/>
      <c r="C557" s="119"/>
      <c r="D557" s="119"/>
    </row>
    <row r="558" spans="2:4">
      <c r="B558" s="118"/>
      <c r="C558" s="119"/>
      <c r="D558" s="119"/>
    </row>
    <row r="559" spans="2:4">
      <c r="B559" s="118"/>
      <c r="C559" s="119"/>
      <c r="D559" s="119"/>
    </row>
    <row r="560" spans="2:4">
      <c r="B560" s="118"/>
      <c r="C560" s="119"/>
      <c r="D560" s="119"/>
    </row>
    <row r="561" spans="2:4">
      <c r="B561" s="118"/>
      <c r="C561" s="119"/>
      <c r="D561" s="119"/>
    </row>
    <row r="562" spans="2:4">
      <c r="B562" s="118"/>
      <c r="C562" s="119"/>
      <c r="D562" s="119"/>
    </row>
    <row r="563" spans="2:4">
      <c r="B563" s="118"/>
      <c r="C563" s="119"/>
      <c r="D563" s="119"/>
    </row>
    <row r="564" spans="2:4">
      <c r="B564" s="118"/>
      <c r="C564" s="119"/>
      <c r="D564" s="119"/>
    </row>
    <row r="565" spans="2:4">
      <c r="B565" s="118"/>
      <c r="C565" s="119"/>
      <c r="D565" s="119"/>
    </row>
    <row r="566" spans="2:4">
      <c r="B566" s="118"/>
      <c r="C566" s="119"/>
      <c r="D566" s="119"/>
    </row>
    <row r="567" spans="2:4">
      <c r="B567" s="118"/>
      <c r="C567" s="119"/>
      <c r="D567" s="119"/>
    </row>
    <row r="568" spans="2:4">
      <c r="B568" s="118"/>
      <c r="C568" s="119"/>
      <c r="D568" s="119"/>
    </row>
    <row r="569" spans="2:4">
      <c r="B569" s="118"/>
      <c r="C569" s="119"/>
      <c r="D569" s="119"/>
    </row>
    <row r="570" spans="2:4">
      <c r="B570" s="118"/>
      <c r="C570" s="119"/>
      <c r="D570" s="119"/>
    </row>
    <row r="571" spans="2:4">
      <c r="B571" s="118"/>
      <c r="C571" s="119"/>
      <c r="D571" s="119"/>
    </row>
    <row r="572" spans="2:4">
      <c r="B572" s="118"/>
      <c r="C572" s="119"/>
      <c r="D572" s="119"/>
    </row>
    <row r="573" spans="2:4">
      <c r="B573" s="118"/>
      <c r="C573" s="119"/>
      <c r="D573" s="119"/>
    </row>
    <row r="574" spans="2:4">
      <c r="B574" s="118"/>
      <c r="C574" s="119"/>
      <c r="D574" s="119"/>
    </row>
    <row r="575" spans="2:4">
      <c r="B575" s="118"/>
      <c r="C575" s="119"/>
      <c r="D575" s="119"/>
    </row>
    <row r="576" spans="2:4">
      <c r="B576" s="118"/>
      <c r="C576" s="119"/>
      <c r="D576" s="119"/>
    </row>
    <row r="577" spans="2:4">
      <c r="B577" s="118"/>
      <c r="C577" s="119"/>
      <c r="D577" s="119"/>
    </row>
    <row r="578" spans="2:4">
      <c r="B578" s="118"/>
      <c r="C578" s="119"/>
      <c r="D578" s="119"/>
    </row>
    <row r="579" spans="2:4">
      <c r="B579" s="118"/>
      <c r="C579" s="119"/>
      <c r="D579" s="119"/>
    </row>
    <row r="580" spans="2:4">
      <c r="B580" s="118"/>
      <c r="C580" s="119"/>
      <c r="D580" s="119"/>
    </row>
    <row r="581" spans="2:4">
      <c r="B581" s="118"/>
      <c r="C581" s="119"/>
      <c r="D581" s="119"/>
    </row>
    <row r="582" spans="2:4">
      <c r="B582" s="118"/>
      <c r="C582" s="119"/>
      <c r="D582" s="119"/>
    </row>
    <row r="583" spans="2:4">
      <c r="B583" s="118"/>
      <c r="C583" s="119"/>
      <c r="D583" s="119"/>
    </row>
    <row r="584" spans="2:4">
      <c r="B584" s="118"/>
      <c r="C584" s="119"/>
      <c r="D584" s="119"/>
    </row>
    <row r="585" spans="2:4">
      <c r="B585" s="118"/>
      <c r="C585" s="119"/>
      <c r="D585" s="119"/>
    </row>
    <row r="586" spans="2:4">
      <c r="B586" s="118"/>
      <c r="C586" s="119"/>
      <c r="D586" s="119"/>
    </row>
    <row r="587" spans="2:4">
      <c r="B587" s="118"/>
      <c r="C587" s="119"/>
      <c r="D587" s="119"/>
    </row>
    <row r="588" spans="2:4">
      <c r="B588" s="118"/>
      <c r="C588" s="119"/>
      <c r="D588" s="119"/>
    </row>
    <row r="589" spans="2:4">
      <c r="B589" s="118"/>
      <c r="C589" s="119"/>
      <c r="D589" s="119"/>
    </row>
    <row r="590" spans="2:4">
      <c r="B590" s="118"/>
      <c r="C590" s="119"/>
      <c r="D590" s="119"/>
    </row>
    <row r="591" spans="2:4">
      <c r="B591" s="118"/>
      <c r="C591" s="119"/>
      <c r="D591" s="119"/>
    </row>
    <row r="592" spans="2:4">
      <c r="B592" s="118"/>
      <c r="C592" s="119"/>
      <c r="D592" s="119"/>
    </row>
    <row r="593" spans="2:4">
      <c r="B593" s="118"/>
      <c r="C593" s="119"/>
      <c r="D593" s="119"/>
    </row>
    <row r="594" spans="2:4">
      <c r="B594" s="118"/>
      <c r="C594" s="119"/>
      <c r="D594" s="119"/>
    </row>
    <row r="595" spans="2:4">
      <c r="B595" s="118"/>
      <c r="C595" s="119"/>
      <c r="D595" s="119"/>
    </row>
    <row r="596" spans="2:4">
      <c r="B596" s="118"/>
      <c r="C596" s="119"/>
      <c r="D596" s="119"/>
    </row>
    <row r="597" spans="2:4">
      <c r="B597" s="118"/>
      <c r="C597" s="119"/>
      <c r="D597" s="119"/>
    </row>
    <row r="598" spans="2:4">
      <c r="B598" s="118"/>
      <c r="C598" s="119"/>
      <c r="D598" s="119"/>
    </row>
    <row r="599" spans="2:4">
      <c r="B599" s="118"/>
      <c r="C599" s="119"/>
      <c r="D599" s="119"/>
    </row>
    <row r="600" spans="2:4">
      <c r="B600" s="118"/>
      <c r="C600" s="119"/>
      <c r="D600" s="119"/>
    </row>
    <row r="601" spans="2:4">
      <c r="B601" s="118"/>
      <c r="C601" s="119"/>
      <c r="D601" s="119"/>
    </row>
    <row r="602" spans="2:4">
      <c r="B602" s="118"/>
      <c r="C602" s="119"/>
      <c r="D602" s="119"/>
    </row>
    <row r="603" spans="2:4">
      <c r="B603" s="118"/>
      <c r="C603" s="119"/>
      <c r="D603" s="119"/>
    </row>
    <row r="604" spans="2:4">
      <c r="B604" s="118"/>
      <c r="C604" s="119"/>
      <c r="D604" s="119"/>
    </row>
    <row r="605" spans="2:4">
      <c r="B605" s="118"/>
      <c r="C605" s="119"/>
      <c r="D605" s="119"/>
    </row>
    <row r="606" spans="2:4">
      <c r="B606" s="118"/>
      <c r="C606" s="119"/>
      <c r="D606" s="119"/>
    </row>
    <row r="607" spans="2:4">
      <c r="B607" s="118"/>
      <c r="C607" s="119"/>
      <c r="D607" s="119"/>
    </row>
    <row r="608" spans="2:4">
      <c r="B608" s="118"/>
      <c r="C608" s="119"/>
      <c r="D608" s="119"/>
    </row>
    <row r="609" spans="2:4">
      <c r="B609" s="118"/>
      <c r="C609" s="119"/>
      <c r="D609" s="119"/>
    </row>
    <row r="610" spans="2:4">
      <c r="B610" s="118"/>
      <c r="C610" s="119"/>
      <c r="D610" s="119"/>
    </row>
    <row r="611" spans="2:4">
      <c r="B611" s="118"/>
      <c r="C611" s="119"/>
      <c r="D611" s="119"/>
    </row>
    <row r="612" spans="2:4">
      <c r="B612" s="118"/>
      <c r="C612" s="119"/>
      <c r="D612" s="119"/>
    </row>
    <row r="613" spans="2:4">
      <c r="B613" s="118"/>
      <c r="C613" s="119"/>
      <c r="D613" s="119"/>
    </row>
    <row r="614" spans="2:4">
      <c r="B614" s="118"/>
      <c r="C614" s="119"/>
      <c r="D614" s="119"/>
    </row>
    <row r="615" spans="2:4">
      <c r="B615" s="118"/>
      <c r="C615" s="119"/>
      <c r="D615" s="119"/>
    </row>
    <row r="616" spans="2:4">
      <c r="B616" s="118"/>
      <c r="C616" s="119"/>
      <c r="D616" s="119"/>
    </row>
    <row r="617" spans="2:4">
      <c r="B617" s="118"/>
      <c r="C617" s="119"/>
      <c r="D617" s="119"/>
    </row>
    <row r="618" spans="2:4">
      <c r="B618" s="118"/>
      <c r="C618" s="119"/>
      <c r="D618" s="119"/>
    </row>
    <row r="619" spans="2:4">
      <c r="B619" s="118"/>
      <c r="C619" s="119"/>
      <c r="D619" s="119"/>
    </row>
    <row r="620" spans="2:4">
      <c r="B620" s="118"/>
      <c r="C620" s="119"/>
      <c r="D620" s="119"/>
    </row>
    <row r="621" spans="2:4">
      <c r="B621" s="118"/>
      <c r="C621" s="119"/>
      <c r="D621" s="119"/>
    </row>
    <row r="622" spans="2:4">
      <c r="B622" s="118"/>
      <c r="C622" s="119"/>
      <c r="D622" s="119"/>
    </row>
    <row r="623" spans="2:4">
      <c r="B623" s="118"/>
      <c r="C623" s="119"/>
      <c r="D623" s="119"/>
    </row>
    <row r="624" spans="2:4">
      <c r="B624" s="118"/>
      <c r="C624" s="119"/>
      <c r="D624" s="119"/>
    </row>
    <row r="625" spans="2:4">
      <c r="B625" s="118"/>
      <c r="C625" s="119"/>
      <c r="D625" s="119"/>
    </row>
    <row r="626" spans="2:4">
      <c r="B626" s="118"/>
      <c r="C626" s="119"/>
      <c r="D626" s="119"/>
    </row>
    <row r="627" spans="2:4">
      <c r="B627" s="118"/>
      <c r="C627" s="119"/>
      <c r="D627" s="119"/>
    </row>
    <row r="628" spans="2:4">
      <c r="B628" s="118"/>
      <c r="C628" s="119"/>
      <c r="D628" s="119"/>
    </row>
    <row r="629" spans="2:4">
      <c r="B629" s="118"/>
      <c r="C629" s="119"/>
      <c r="D629" s="119"/>
    </row>
    <row r="630" spans="2:4">
      <c r="B630" s="118"/>
      <c r="C630" s="119"/>
      <c r="D630" s="119"/>
    </row>
    <row r="631" spans="2:4">
      <c r="B631" s="118"/>
      <c r="C631" s="119"/>
      <c r="D631" s="119"/>
    </row>
    <row r="632" spans="2:4">
      <c r="B632" s="118"/>
      <c r="C632" s="119"/>
      <c r="D632" s="119"/>
    </row>
    <row r="633" spans="2:4">
      <c r="B633" s="118"/>
      <c r="C633" s="119"/>
      <c r="D633" s="119"/>
    </row>
    <row r="634" spans="2:4">
      <c r="B634" s="118"/>
      <c r="C634" s="119"/>
      <c r="D634" s="119"/>
    </row>
    <row r="635" spans="2:4">
      <c r="B635" s="118"/>
      <c r="C635" s="119"/>
      <c r="D635" s="119"/>
    </row>
    <row r="636" spans="2:4">
      <c r="B636" s="118"/>
      <c r="C636" s="119"/>
      <c r="D636" s="119"/>
    </row>
    <row r="637" spans="2:4">
      <c r="B637" s="118"/>
      <c r="C637" s="119"/>
      <c r="D637" s="119"/>
    </row>
    <row r="638" spans="2:4">
      <c r="B638" s="118"/>
      <c r="C638" s="119"/>
      <c r="D638" s="119"/>
    </row>
    <row r="639" spans="2:4">
      <c r="B639" s="118"/>
      <c r="C639" s="119"/>
      <c r="D639" s="119"/>
    </row>
    <row r="640" spans="2:4">
      <c r="B640" s="118"/>
      <c r="C640" s="119"/>
      <c r="D640" s="119"/>
    </row>
    <row r="641" spans="2:4">
      <c r="B641" s="118"/>
      <c r="C641" s="119"/>
      <c r="D641" s="119"/>
    </row>
    <row r="642" spans="2:4">
      <c r="B642" s="118"/>
      <c r="C642" s="119"/>
      <c r="D642" s="119"/>
    </row>
    <row r="643" spans="2:4">
      <c r="B643" s="118"/>
      <c r="C643" s="119"/>
      <c r="D643" s="119"/>
    </row>
    <row r="644" spans="2:4">
      <c r="B644" s="118"/>
      <c r="C644" s="119"/>
      <c r="D644" s="119"/>
    </row>
    <row r="645" spans="2:4">
      <c r="B645" s="118"/>
      <c r="C645" s="119"/>
      <c r="D645" s="119"/>
    </row>
    <row r="646" spans="2:4">
      <c r="B646" s="118"/>
      <c r="C646" s="119"/>
      <c r="D646" s="119"/>
    </row>
    <row r="647" spans="2:4">
      <c r="B647" s="118"/>
      <c r="C647" s="119"/>
      <c r="D647" s="119"/>
    </row>
    <row r="648" spans="2:4">
      <c r="B648" s="118"/>
      <c r="C648" s="119"/>
      <c r="D648" s="119"/>
    </row>
    <row r="649" spans="2:4">
      <c r="B649" s="118"/>
      <c r="C649" s="119"/>
      <c r="D649" s="119"/>
    </row>
    <row r="650" spans="2:4">
      <c r="B650" s="118"/>
      <c r="C650" s="119"/>
      <c r="D650" s="119"/>
    </row>
    <row r="651" spans="2:4">
      <c r="B651" s="118"/>
      <c r="C651" s="119"/>
      <c r="D651" s="119"/>
    </row>
    <row r="652" spans="2:4">
      <c r="B652" s="118"/>
      <c r="C652" s="119"/>
      <c r="D652" s="119"/>
    </row>
    <row r="653" spans="2:4">
      <c r="B653" s="118"/>
      <c r="C653" s="119"/>
      <c r="D653" s="119"/>
    </row>
    <row r="654" spans="2:4">
      <c r="B654" s="118"/>
      <c r="C654" s="119"/>
      <c r="D654" s="119"/>
    </row>
    <row r="655" spans="2:4">
      <c r="B655" s="118"/>
      <c r="C655" s="119"/>
      <c r="D655" s="119"/>
    </row>
    <row r="656" spans="2:4">
      <c r="B656" s="118"/>
      <c r="C656" s="119"/>
      <c r="D656" s="119"/>
    </row>
    <row r="657" spans="2:4">
      <c r="B657" s="118"/>
      <c r="C657" s="119"/>
      <c r="D657" s="119"/>
    </row>
    <row r="658" spans="2:4">
      <c r="B658" s="118"/>
      <c r="C658" s="119"/>
      <c r="D658" s="119"/>
    </row>
    <row r="659" spans="2:4">
      <c r="B659" s="118"/>
      <c r="C659" s="119"/>
      <c r="D659" s="119"/>
    </row>
    <row r="660" spans="2:4">
      <c r="B660" s="118"/>
      <c r="C660" s="119"/>
      <c r="D660" s="119"/>
    </row>
    <row r="661" spans="2:4">
      <c r="B661" s="118"/>
      <c r="C661" s="119"/>
      <c r="D661" s="119"/>
    </row>
    <row r="662" spans="2:4">
      <c r="B662" s="118"/>
      <c r="C662" s="119"/>
      <c r="D662" s="119"/>
    </row>
    <row r="663" spans="2:4">
      <c r="B663" s="118"/>
      <c r="C663" s="119"/>
      <c r="D663" s="119"/>
    </row>
    <row r="664" spans="2:4">
      <c r="B664" s="118"/>
      <c r="C664" s="119"/>
      <c r="D664" s="119"/>
    </row>
    <row r="665" spans="2:4">
      <c r="B665" s="118"/>
      <c r="C665" s="119"/>
      <c r="D665" s="119"/>
    </row>
    <row r="666" spans="2:4">
      <c r="B666" s="118"/>
      <c r="C666" s="119"/>
      <c r="D666" s="119"/>
    </row>
    <row r="667" spans="2:4">
      <c r="B667" s="118"/>
      <c r="C667" s="119"/>
      <c r="D667" s="119"/>
    </row>
    <row r="668" spans="2:4">
      <c r="B668" s="118"/>
      <c r="C668" s="119"/>
      <c r="D668" s="119"/>
    </row>
    <row r="669" spans="2:4">
      <c r="B669" s="118"/>
      <c r="C669" s="119"/>
      <c r="D669" s="119"/>
    </row>
    <row r="670" spans="2:4">
      <c r="B670" s="118"/>
      <c r="C670" s="119"/>
      <c r="D670" s="119"/>
    </row>
    <row r="671" spans="2:4">
      <c r="B671" s="118"/>
      <c r="C671" s="119"/>
      <c r="D671" s="119"/>
    </row>
    <row r="672" spans="2:4">
      <c r="B672" s="118"/>
      <c r="C672" s="119"/>
      <c r="D672" s="119"/>
    </row>
    <row r="673" spans="2:4">
      <c r="B673" s="118"/>
      <c r="C673" s="119"/>
      <c r="D673" s="119"/>
    </row>
    <row r="674" spans="2:4">
      <c r="B674" s="118"/>
      <c r="C674" s="119"/>
      <c r="D674" s="119"/>
    </row>
    <row r="675" spans="2:4">
      <c r="B675" s="118"/>
      <c r="C675" s="119"/>
      <c r="D675" s="119"/>
    </row>
    <row r="676" spans="2:4">
      <c r="B676" s="118"/>
      <c r="C676" s="119"/>
      <c r="D676" s="119"/>
    </row>
    <row r="677" spans="2:4">
      <c r="B677" s="118"/>
      <c r="C677" s="119"/>
      <c r="D677" s="119"/>
    </row>
    <row r="678" spans="2:4">
      <c r="B678" s="118"/>
      <c r="C678" s="119"/>
      <c r="D678" s="119"/>
    </row>
    <row r="679" spans="2:4">
      <c r="B679" s="118"/>
      <c r="C679" s="119"/>
      <c r="D679" s="119"/>
    </row>
    <row r="680" spans="2:4">
      <c r="B680" s="118"/>
      <c r="C680" s="119"/>
      <c r="D680" s="119"/>
    </row>
    <row r="681" spans="2:4">
      <c r="B681" s="118"/>
      <c r="C681" s="119"/>
      <c r="D681" s="119"/>
    </row>
    <row r="682" spans="2:4">
      <c r="B682" s="118"/>
      <c r="C682" s="119"/>
      <c r="D682" s="119"/>
    </row>
    <row r="683" spans="2:4">
      <c r="B683" s="118"/>
      <c r="C683" s="119"/>
      <c r="D683" s="119"/>
    </row>
    <row r="684" spans="2:4">
      <c r="B684" s="118"/>
      <c r="C684" s="119"/>
      <c r="D684" s="119"/>
    </row>
    <row r="685" spans="2:4">
      <c r="B685" s="118"/>
      <c r="C685" s="119"/>
      <c r="D685" s="119"/>
    </row>
    <row r="686" spans="2:4">
      <c r="B686" s="118"/>
      <c r="C686" s="119"/>
      <c r="D686" s="119"/>
    </row>
    <row r="687" spans="2:4">
      <c r="B687" s="118"/>
      <c r="C687" s="119"/>
      <c r="D687" s="119"/>
    </row>
    <row r="688" spans="2:4">
      <c r="B688" s="118"/>
      <c r="C688" s="119"/>
      <c r="D688" s="119"/>
    </row>
    <row r="689" spans="2:4">
      <c r="B689" s="118"/>
      <c r="C689" s="119"/>
      <c r="D689" s="119"/>
    </row>
    <row r="690" spans="2:4">
      <c r="B690" s="118"/>
      <c r="C690" s="119"/>
      <c r="D690" s="119"/>
    </row>
    <row r="691" spans="2:4">
      <c r="B691" s="118"/>
      <c r="C691" s="119"/>
      <c r="D691" s="119"/>
    </row>
    <row r="692" spans="2:4">
      <c r="B692" s="118"/>
      <c r="C692" s="119"/>
      <c r="D692" s="119"/>
    </row>
    <row r="693" spans="2:4">
      <c r="B693" s="118"/>
      <c r="C693" s="119"/>
      <c r="D693" s="119"/>
    </row>
    <row r="694" spans="2:4">
      <c r="B694" s="118"/>
      <c r="C694" s="119"/>
      <c r="D694" s="119"/>
    </row>
    <row r="695" spans="2:4">
      <c r="B695" s="118"/>
      <c r="C695" s="119"/>
      <c r="D695" s="119"/>
    </row>
    <row r="696" spans="2:4">
      <c r="B696" s="118"/>
      <c r="C696" s="119"/>
      <c r="D696" s="119"/>
    </row>
    <row r="697" spans="2:4">
      <c r="B697" s="118"/>
      <c r="C697" s="119"/>
      <c r="D697" s="119"/>
    </row>
    <row r="698" spans="2:4">
      <c r="B698" s="118"/>
      <c r="C698" s="119"/>
      <c r="D698" s="119"/>
    </row>
    <row r="699" spans="2:4">
      <c r="B699" s="118"/>
      <c r="C699" s="119"/>
      <c r="D699" s="119"/>
    </row>
    <row r="700" spans="2:4">
      <c r="B700" s="118"/>
      <c r="C700" s="119"/>
      <c r="D700" s="119"/>
    </row>
    <row r="701" spans="2:4">
      <c r="B701" s="118"/>
      <c r="C701" s="119"/>
      <c r="D701" s="119"/>
    </row>
    <row r="702" spans="2:4">
      <c r="B702" s="118"/>
      <c r="C702" s="119"/>
      <c r="D702" s="119"/>
    </row>
    <row r="703" spans="2:4">
      <c r="B703" s="118"/>
      <c r="C703" s="119"/>
      <c r="D703" s="119"/>
    </row>
    <row r="704" spans="2:4">
      <c r="B704" s="118"/>
      <c r="C704" s="119"/>
      <c r="D704" s="119"/>
    </row>
    <row r="705" spans="2:4">
      <c r="B705" s="118"/>
      <c r="C705" s="119"/>
      <c r="D705" s="119"/>
    </row>
    <row r="706" spans="2:4">
      <c r="B706" s="118"/>
      <c r="C706" s="119"/>
      <c r="D706" s="119"/>
    </row>
    <row r="707" spans="2:4">
      <c r="B707" s="118"/>
      <c r="C707" s="119"/>
      <c r="D707" s="119"/>
    </row>
    <row r="708" spans="2:4">
      <c r="B708" s="118"/>
      <c r="C708" s="119"/>
      <c r="D708" s="119"/>
    </row>
    <row r="709" spans="2:4">
      <c r="B709" s="118"/>
      <c r="C709" s="119"/>
      <c r="D709" s="119"/>
    </row>
    <row r="710" spans="2:4">
      <c r="B710" s="118"/>
      <c r="C710" s="119"/>
      <c r="D710" s="119"/>
    </row>
    <row r="711" spans="2:4">
      <c r="B711" s="118"/>
      <c r="C711" s="119"/>
      <c r="D711" s="119"/>
    </row>
    <row r="712" spans="2:4">
      <c r="B712" s="118"/>
      <c r="C712" s="119"/>
      <c r="D712" s="119"/>
    </row>
    <row r="713" spans="2:4">
      <c r="B713" s="118"/>
      <c r="C713" s="119"/>
      <c r="D713" s="119"/>
    </row>
    <row r="714" spans="2:4">
      <c r="B714" s="118"/>
      <c r="C714" s="119"/>
      <c r="D714" s="119"/>
    </row>
    <row r="715" spans="2:4">
      <c r="B715" s="118"/>
      <c r="C715" s="119"/>
      <c r="D715" s="119"/>
    </row>
    <row r="716" spans="2:4">
      <c r="B716" s="118"/>
      <c r="C716" s="119"/>
      <c r="D716" s="119"/>
    </row>
    <row r="717" spans="2:4">
      <c r="B717" s="118"/>
      <c r="C717" s="119"/>
      <c r="D717" s="119"/>
    </row>
    <row r="718" spans="2:4">
      <c r="B718" s="118"/>
      <c r="C718" s="119"/>
      <c r="D718" s="119"/>
    </row>
    <row r="719" spans="2:4">
      <c r="B719" s="118"/>
      <c r="C719" s="119"/>
      <c r="D719" s="119"/>
    </row>
    <row r="720" spans="2:4">
      <c r="B720" s="118"/>
      <c r="C720" s="119"/>
      <c r="D720" s="119"/>
    </row>
    <row r="721" spans="2:4">
      <c r="B721" s="118"/>
      <c r="C721" s="119"/>
      <c r="D721" s="119"/>
    </row>
    <row r="722" spans="2:4">
      <c r="B722" s="118"/>
      <c r="C722" s="119"/>
      <c r="D722" s="119"/>
    </row>
    <row r="723" spans="2:4">
      <c r="B723" s="118"/>
      <c r="C723" s="119"/>
      <c r="D723" s="119"/>
    </row>
    <row r="724" spans="2:4">
      <c r="B724" s="118"/>
      <c r="C724" s="119"/>
      <c r="D724" s="119"/>
    </row>
    <row r="725" spans="2:4">
      <c r="B725" s="118"/>
      <c r="C725" s="119"/>
      <c r="D725" s="119"/>
    </row>
    <row r="726" spans="2:4">
      <c r="B726" s="118"/>
      <c r="C726" s="119"/>
      <c r="D726" s="119"/>
    </row>
    <row r="727" spans="2:4">
      <c r="B727" s="118"/>
      <c r="C727" s="119"/>
      <c r="D727" s="119"/>
    </row>
    <row r="728" spans="2:4">
      <c r="B728" s="118"/>
      <c r="C728" s="119"/>
      <c r="D728" s="119"/>
    </row>
    <row r="729" spans="2:4">
      <c r="B729" s="118"/>
      <c r="C729" s="119"/>
      <c r="D729" s="119"/>
    </row>
    <row r="730" spans="2:4">
      <c r="B730" s="118"/>
      <c r="C730" s="119"/>
      <c r="D730" s="119"/>
    </row>
    <row r="731" spans="2:4">
      <c r="B731" s="118"/>
      <c r="C731" s="119"/>
      <c r="D731" s="119"/>
    </row>
    <row r="732" spans="2:4">
      <c r="B732" s="118"/>
      <c r="C732" s="119"/>
      <c r="D732" s="119"/>
    </row>
    <row r="733" spans="2:4">
      <c r="B733" s="118"/>
      <c r="C733" s="119"/>
      <c r="D733" s="119"/>
    </row>
    <row r="734" spans="2:4">
      <c r="B734" s="118"/>
      <c r="C734" s="119"/>
      <c r="D734" s="119"/>
    </row>
    <row r="735" spans="2:4">
      <c r="B735" s="118"/>
      <c r="C735" s="119"/>
      <c r="D735" s="119"/>
    </row>
    <row r="736" spans="2:4">
      <c r="B736" s="118"/>
      <c r="C736" s="119"/>
      <c r="D736" s="119"/>
    </row>
    <row r="737" spans="2:4">
      <c r="B737" s="118"/>
      <c r="C737" s="119"/>
      <c r="D737" s="119"/>
    </row>
    <row r="738" spans="2:4">
      <c r="B738" s="118"/>
      <c r="C738" s="119"/>
      <c r="D738" s="119"/>
    </row>
    <row r="739" spans="2:4">
      <c r="B739" s="118"/>
      <c r="C739" s="119"/>
      <c r="D739" s="119"/>
    </row>
    <row r="740" spans="2:4">
      <c r="B740" s="118"/>
      <c r="C740" s="119"/>
      <c r="D740" s="119"/>
    </row>
    <row r="741" spans="2:4">
      <c r="B741" s="118"/>
      <c r="C741" s="119"/>
      <c r="D741" s="119"/>
    </row>
    <row r="742" spans="2:4">
      <c r="B742" s="118"/>
      <c r="C742" s="119"/>
      <c r="D742" s="119"/>
    </row>
    <row r="743" spans="2:4">
      <c r="B743" s="118"/>
      <c r="C743" s="119"/>
      <c r="D743" s="119"/>
    </row>
    <row r="744" spans="2:4">
      <c r="B744" s="118"/>
      <c r="C744" s="119"/>
      <c r="D744" s="119"/>
    </row>
    <row r="745" spans="2:4">
      <c r="B745" s="118"/>
      <c r="C745" s="119"/>
      <c r="D745" s="119"/>
    </row>
    <row r="746" spans="2:4">
      <c r="B746" s="118"/>
      <c r="C746" s="119"/>
      <c r="D746" s="119"/>
    </row>
    <row r="747" spans="2:4">
      <c r="B747" s="118"/>
      <c r="C747" s="119"/>
      <c r="D747" s="119"/>
    </row>
    <row r="748" spans="2:4">
      <c r="B748" s="118"/>
      <c r="C748" s="119"/>
      <c r="D748" s="119"/>
    </row>
    <row r="749" spans="2:4">
      <c r="B749" s="118"/>
      <c r="C749" s="119"/>
      <c r="D749" s="119"/>
    </row>
    <row r="750" spans="2:4">
      <c r="B750" s="118"/>
      <c r="C750" s="119"/>
      <c r="D750" s="119"/>
    </row>
    <row r="751" spans="2:4">
      <c r="B751" s="118"/>
      <c r="C751" s="119"/>
      <c r="D751" s="119"/>
    </row>
    <row r="752" spans="2:4">
      <c r="B752" s="118"/>
      <c r="C752" s="119"/>
      <c r="D752" s="119"/>
    </row>
    <row r="753" spans="2:4">
      <c r="B753" s="118"/>
      <c r="C753" s="119"/>
      <c r="D753" s="119"/>
    </row>
    <row r="754" spans="2:4">
      <c r="B754" s="118"/>
      <c r="C754" s="119"/>
      <c r="D754" s="119"/>
    </row>
    <row r="755" spans="2:4">
      <c r="B755" s="118"/>
      <c r="C755" s="119"/>
      <c r="D755" s="119"/>
    </row>
    <row r="756" spans="2:4">
      <c r="B756" s="118"/>
      <c r="C756" s="119"/>
      <c r="D756" s="119"/>
    </row>
    <row r="757" spans="2:4">
      <c r="B757" s="118"/>
      <c r="C757" s="119"/>
      <c r="D757" s="119"/>
    </row>
    <row r="758" spans="2:4">
      <c r="B758" s="118"/>
      <c r="C758" s="119"/>
      <c r="D758" s="119"/>
    </row>
    <row r="759" spans="2:4">
      <c r="B759" s="118"/>
      <c r="C759" s="119"/>
      <c r="D759" s="119"/>
    </row>
    <row r="760" spans="2:4">
      <c r="B760" s="118"/>
      <c r="C760" s="119"/>
      <c r="D760" s="119"/>
    </row>
    <row r="761" spans="2:4">
      <c r="B761" s="118"/>
      <c r="C761" s="119"/>
      <c r="D761" s="119"/>
    </row>
    <row r="762" spans="2:4">
      <c r="B762" s="118"/>
      <c r="C762" s="119"/>
      <c r="D762" s="119"/>
    </row>
    <row r="763" spans="2:4">
      <c r="B763" s="118"/>
      <c r="C763" s="119"/>
      <c r="D763" s="119"/>
    </row>
    <row r="764" spans="2:4">
      <c r="B764" s="118"/>
      <c r="C764" s="119"/>
      <c r="D764" s="119"/>
    </row>
    <row r="765" spans="2:4">
      <c r="B765" s="118"/>
      <c r="C765" s="119"/>
      <c r="D765" s="119"/>
    </row>
    <row r="766" spans="2:4">
      <c r="B766" s="118"/>
      <c r="C766" s="119"/>
      <c r="D766" s="119"/>
    </row>
    <row r="767" spans="2:4">
      <c r="B767" s="118"/>
      <c r="C767" s="119"/>
      <c r="D767" s="119"/>
    </row>
    <row r="768" spans="2:4">
      <c r="B768" s="118"/>
      <c r="C768" s="119"/>
      <c r="D768" s="119"/>
    </row>
    <row r="769" spans="2:4">
      <c r="B769" s="118"/>
      <c r="C769" s="119"/>
      <c r="D769" s="119"/>
    </row>
    <row r="770" spans="2:4">
      <c r="B770" s="118"/>
      <c r="C770" s="119"/>
      <c r="D770" s="119"/>
    </row>
    <row r="771" spans="2:4">
      <c r="B771" s="118"/>
      <c r="C771" s="119"/>
      <c r="D771" s="119"/>
    </row>
    <row r="772" spans="2:4">
      <c r="B772" s="118"/>
      <c r="C772" s="119"/>
      <c r="D772" s="119"/>
    </row>
    <row r="773" spans="2:4">
      <c r="B773" s="118"/>
      <c r="C773" s="119"/>
      <c r="D773" s="119"/>
    </row>
    <row r="774" spans="2:4">
      <c r="B774" s="118"/>
      <c r="C774" s="119"/>
      <c r="D774" s="119"/>
    </row>
    <row r="775" spans="2:4">
      <c r="B775" s="118"/>
      <c r="C775" s="119"/>
      <c r="D775" s="119"/>
    </row>
    <row r="776" spans="2:4">
      <c r="B776" s="118"/>
      <c r="C776" s="119"/>
      <c r="D776" s="119"/>
    </row>
    <row r="777" spans="2:4">
      <c r="B777" s="118"/>
      <c r="C777" s="119"/>
      <c r="D777" s="119"/>
    </row>
    <row r="778" spans="2:4">
      <c r="B778" s="118"/>
      <c r="C778" s="119"/>
      <c r="D778" s="119"/>
    </row>
    <row r="779" spans="2:4">
      <c r="B779" s="118"/>
      <c r="C779" s="119"/>
      <c r="D779" s="119"/>
    </row>
    <row r="780" spans="2:4">
      <c r="B780" s="118"/>
      <c r="C780" s="119"/>
      <c r="D780" s="119"/>
    </row>
    <row r="781" spans="2:4">
      <c r="B781" s="118"/>
      <c r="C781" s="119"/>
      <c r="D781" s="119"/>
    </row>
    <row r="782" spans="2:4">
      <c r="B782" s="118"/>
      <c r="C782" s="119"/>
      <c r="D782" s="119"/>
    </row>
    <row r="783" spans="2:4">
      <c r="B783" s="118"/>
      <c r="C783" s="119"/>
      <c r="D783" s="119"/>
    </row>
    <row r="784" spans="2:4">
      <c r="B784" s="118"/>
      <c r="C784" s="119"/>
      <c r="D784" s="119"/>
    </row>
    <row r="785" spans="2:4">
      <c r="B785" s="118"/>
      <c r="C785" s="119"/>
      <c r="D785" s="119"/>
    </row>
    <row r="786" spans="2:4">
      <c r="B786" s="118"/>
      <c r="C786" s="119"/>
      <c r="D786" s="119"/>
    </row>
    <row r="787" spans="2:4">
      <c r="B787" s="118"/>
      <c r="C787" s="119"/>
      <c r="D787" s="119"/>
    </row>
    <row r="788" spans="2:4">
      <c r="B788" s="118"/>
      <c r="C788" s="119"/>
      <c r="D788" s="119"/>
    </row>
    <row r="789" spans="2:4">
      <c r="B789" s="118"/>
      <c r="C789" s="119"/>
      <c r="D789" s="119"/>
    </row>
    <row r="790" spans="2:4">
      <c r="B790" s="118"/>
      <c r="C790" s="119"/>
      <c r="D790" s="119"/>
    </row>
    <row r="791" spans="2:4">
      <c r="B791" s="118"/>
      <c r="C791" s="119"/>
      <c r="D791" s="119"/>
    </row>
    <row r="792" spans="2:4">
      <c r="B792" s="118"/>
      <c r="C792" s="119"/>
      <c r="D792" s="119"/>
    </row>
    <row r="793" spans="2:4">
      <c r="B793" s="118"/>
      <c r="C793" s="119"/>
      <c r="D793" s="119"/>
    </row>
    <row r="794" spans="2:4">
      <c r="B794" s="118"/>
      <c r="C794" s="119"/>
      <c r="D794" s="119"/>
    </row>
    <row r="795" spans="2:4">
      <c r="B795" s="118"/>
      <c r="C795" s="119"/>
      <c r="D795" s="119"/>
    </row>
    <row r="796" spans="2:4">
      <c r="B796" s="118"/>
      <c r="C796" s="119"/>
      <c r="D796" s="119"/>
    </row>
    <row r="797" spans="2:4">
      <c r="B797" s="118"/>
      <c r="C797" s="119"/>
      <c r="D797" s="119"/>
    </row>
    <row r="798" spans="2:4">
      <c r="B798" s="118"/>
      <c r="C798" s="119"/>
      <c r="D798" s="119"/>
    </row>
    <row r="799" spans="2:4">
      <c r="B799" s="118"/>
      <c r="C799" s="119"/>
      <c r="D799" s="119"/>
    </row>
    <row r="800" spans="2:4">
      <c r="B800" s="118"/>
      <c r="C800" s="119"/>
      <c r="D800" s="119"/>
    </row>
    <row r="801" spans="2:4">
      <c r="B801" s="118"/>
      <c r="C801" s="119"/>
      <c r="D801" s="119"/>
    </row>
    <row r="802" spans="2:4">
      <c r="B802" s="118"/>
      <c r="C802" s="119"/>
      <c r="D802" s="119"/>
    </row>
    <row r="803" spans="2:4">
      <c r="B803" s="118"/>
      <c r="C803" s="119"/>
      <c r="D803" s="119"/>
    </row>
    <row r="804" spans="2:4">
      <c r="B804" s="118"/>
      <c r="C804" s="119"/>
      <c r="D804" s="119"/>
    </row>
    <row r="805" spans="2:4">
      <c r="B805" s="118"/>
      <c r="C805" s="119"/>
      <c r="D805" s="119"/>
    </row>
    <row r="806" spans="2:4">
      <c r="B806" s="118"/>
      <c r="C806" s="119"/>
      <c r="D806" s="119"/>
    </row>
    <row r="807" spans="2:4">
      <c r="B807" s="118"/>
      <c r="C807" s="119"/>
      <c r="D807" s="119"/>
    </row>
    <row r="808" spans="2:4">
      <c r="B808" s="118"/>
      <c r="C808" s="119"/>
      <c r="D808" s="119"/>
    </row>
    <row r="809" spans="2:4">
      <c r="B809" s="118"/>
      <c r="C809" s="119"/>
      <c r="D809" s="119"/>
    </row>
    <row r="810" spans="2:4">
      <c r="B810" s="118"/>
      <c r="C810" s="119"/>
      <c r="D810" s="119"/>
    </row>
    <row r="811" spans="2:4">
      <c r="B811" s="118"/>
      <c r="C811" s="119"/>
      <c r="D811" s="119"/>
    </row>
    <row r="812" spans="2:4">
      <c r="B812" s="118"/>
      <c r="C812" s="119"/>
      <c r="D812" s="119"/>
    </row>
    <row r="813" spans="2:4">
      <c r="B813" s="118"/>
      <c r="C813" s="119"/>
      <c r="D813" s="119"/>
    </row>
    <row r="814" spans="2:4">
      <c r="B814" s="118"/>
      <c r="C814" s="119"/>
      <c r="D814" s="119"/>
    </row>
    <row r="815" spans="2:4">
      <c r="B815" s="118"/>
      <c r="C815" s="119"/>
      <c r="D815" s="119"/>
    </row>
    <row r="816" spans="2:4">
      <c r="B816" s="118"/>
      <c r="C816" s="119"/>
      <c r="D816" s="119"/>
    </row>
    <row r="817" spans="2:4">
      <c r="B817" s="118"/>
      <c r="C817" s="119"/>
      <c r="D817" s="119"/>
    </row>
    <row r="818" spans="2:4">
      <c r="B818" s="118"/>
      <c r="C818" s="119"/>
      <c r="D818" s="119"/>
    </row>
    <row r="819" spans="2:4">
      <c r="B819" s="118"/>
      <c r="C819" s="119"/>
      <c r="D819" s="119"/>
    </row>
    <row r="820" spans="2:4">
      <c r="B820" s="118"/>
      <c r="C820" s="119"/>
      <c r="D820" s="119"/>
    </row>
    <row r="821" spans="2:4">
      <c r="B821" s="118"/>
      <c r="C821" s="119"/>
      <c r="D821" s="119"/>
    </row>
    <row r="822" spans="2:4">
      <c r="B822" s="118"/>
      <c r="C822" s="119"/>
      <c r="D822" s="119"/>
    </row>
    <row r="823" spans="2:4">
      <c r="B823" s="118"/>
      <c r="C823" s="119"/>
      <c r="D823" s="119"/>
    </row>
    <row r="824" spans="2:4">
      <c r="B824" s="118"/>
      <c r="C824" s="119"/>
      <c r="D824" s="119"/>
    </row>
    <row r="825" spans="2:4">
      <c r="B825" s="118"/>
      <c r="C825" s="119"/>
      <c r="D825" s="119"/>
    </row>
    <row r="826" spans="2:4">
      <c r="B826" s="118"/>
      <c r="C826" s="119"/>
      <c r="D826" s="119"/>
    </row>
    <row r="827" spans="2:4">
      <c r="B827" s="118"/>
      <c r="C827" s="119"/>
      <c r="D827" s="119"/>
    </row>
    <row r="828" spans="2:4">
      <c r="B828" s="118"/>
      <c r="C828" s="119"/>
      <c r="D828" s="119"/>
    </row>
    <row r="829" spans="2:4">
      <c r="B829" s="118"/>
      <c r="C829" s="119"/>
      <c r="D829" s="119"/>
    </row>
    <row r="830" spans="2:4">
      <c r="B830" s="118"/>
      <c r="C830" s="119"/>
      <c r="D830" s="119"/>
    </row>
    <row r="831" spans="2:4">
      <c r="B831" s="118"/>
      <c r="C831" s="119"/>
      <c r="D831" s="119"/>
    </row>
    <row r="832" spans="2:4">
      <c r="B832" s="118"/>
      <c r="C832" s="119"/>
      <c r="D832" s="119"/>
    </row>
    <row r="833" spans="2:4">
      <c r="B833" s="118"/>
      <c r="C833" s="119"/>
      <c r="D833" s="119"/>
    </row>
    <row r="834" spans="2:4">
      <c r="B834" s="118"/>
      <c r="C834" s="119"/>
      <c r="D834" s="119"/>
    </row>
    <row r="835" spans="2:4">
      <c r="B835" s="118"/>
      <c r="C835" s="119"/>
      <c r="D835" s="119"/>
    </row>
    <row r="836" spans="2:4">
      <c r="B836" s="118"/>
      <c r="C836" s="119"/>
      <c r="D836" s="119"/>
    </row>
    <row r="837" spans="2:4">
      <c r="B837" s="118"/>
      <c r="C837" s="119"/>
      <c r="D837" s="119"/>
    </row>
    <row r="838" spans="2:4">
      <c r="B838" s="118"/>
      <c r="C838" s="119"/>
      <c r="D838" s="119"/>
    </row>
    <row r="839" spans="2:4">
      <c r="B839" s="118"/>
      <c r="C839" s="119"/>
      <c r="D839" s="119"/>
    </row>
    <row r="840" spans="2:4">
      <c r="B840" s="118"/>
      <c r="C840" s="119"/>
      <c r="D840" s="119"/>
    </row>
    <row r="841" spans="2:4">
      <c r="B841" s="118"/>
      <c r="C841" s="119"/>
      <c r="D841" s="119"/>
    </row>
    <row r="842" spans="2:4">
      <c r="B842" s="118"/>
      <c r="C842" s="119"/>
      <c r="D842" s="119"/>
    </row>
    <row r="843" spans="2:4">
      <c r="B843" s="118"/>
      <c r="C843" s="119"/>
      <c r="D843" s="119"/>
    </row>
    <row r="844" spans="2:4">
      <c r="B844" s="118"/>
      <c r="C844" s="119"/>
      <c r="D844" s="119"/>
    </row>
    <row r="845" spans="2:4">
      <c r="B845" s="118"/>
      <c r="C845" s="119"/>
      <c r="D845" s="119"/>
    </row>
    <row r="846" spans="2:4">
      <c r="B846" s="118"/>
      <c r="C846" s="119"/>
      <c r="D846" s="119"/>
    </row>
    <row r="847" spans="2:4">
      <c r="B847" s="118"/>
      <c r="C847" s="119"/>
      <c r="D847" s="119"/>
    </row>
    <row r="848" spans="2:4">
      <c r="B848" s="118"/>
      <c r="C848" s="119"/>
      <c r="D848" s="119"/>
    </row>
    <row r="849" spans="2:4">
      <c r="B849" s="118"/>
      <c r="C849" s="119"/>
      <c r="D849" s="119"/>
    </row>
    <row r="850" spans="2:4">
      <c r="B850" s="118"/>
      <c r="C850" s="119"/>
      <c r="D850" s="119"/>
    </row>
    <row r="851" spans="2:4">
      <c r="B851" s="118"/>
      <c r="C851" s="119"/>
      <c r="D851" s="119"/>
    </row>
    <row r="852" spans="2:4">
      <c r="B852" s="118"/>
      <c r="C852" s="119"/>
      <c r="D852" s="119"/>
    </row>
    <row r="853" spans="2:4">
      <c r="B853" s="118"/>
      <c r="C853" s="119"/>
      <c r="D853" s="119"/>
    </row>
    <row r="854" spans="2:4">
      <c r="B854" s="118"/>
      <c r="C854" s="119"/>
      <c r="D854" s="119"/>
    </row>
    <row r="855" spans="2:4">
      <c r="B855" s="118"/>
      <c r="C855" s="119"/>
      <c r="D855" s="119"/>
    </row>
    <row r="856" spans="2:4">
      <c r="B856" s="118"/>
      <c r="C856" s="119"/>
      <c r="D856" s="119"/>
    </row>
    <row r="857" spans="2:4">
      <c r="B857" s="118"/>
      <c r="C857" s="119"/>
      <c r="D857" s="119"/>
    </row>
    <row r="858" spans="2:4">
      <c r="B858" s="118"/>
      <c r="C858" s="119"/>
      <c r="D858" s="119"/>
    </row>
    <row r="859" spans="2:4">
      <c r="B859" s="118"/>
      <c r="C859" s="119"/>
      <c r="D859" s="119"/>
    </row>
    <row r="860" spans="2:4">
      <c r="B860" s="118"/>
      <c r="C860" s="119"/>
      <c r="D860" s="119"/>
    </row>
    <row r="861" spans="2:4">
      <c r="B861" s="118"/>
      <c r="C861" s="119"/>
      <c r="D861" s="119"/>
    </row>
    <row r="862" spans="2:4">
      <c r="B862" s="118"/>
      <c r="C862" s="119"/>
      <c r="D862" s="119"/>
    </row>
    <row r="863" spans="2:4">
      <c r="B863" s="118"/>
      <c r="C863" s="119"/>
      <c r="D863" s="119"/>
    </row>
    <row r="864" spans="2:4">
      <c r="B864" s="118"/>
      <c r="C864" s="119"/>
      <c r="D864" s="119"/>
    </row>
    <row r="865" spans="2:4">
      <c r="B865" s="118"/>
      <c r="C865" s="119"/>
      <c r="D865" s="119"/>
    </row>
    <row r="866" spans="2:4">
      <c r="B866" s="118"/>
      <c r="C866" s="119"/>
      <c r="D866" s="119"/>
    </row>
    <row r="867" spans="2:4">
      <c r="B867" s="118"/>
      <c r="C867" s="119"/>
      <c r="D867" s="119"/>
    </row>
    <row r="868" spans="2:4">
      <c r="B868" s="118"/>
      <c r="C868" s="119"/>
      <c r="D868" s="119"/>
    </row>
    <row r="869" spans="2:4">
      <c r="B869" s="118"/>
      <c r="C869" s="119"/>
      <c r="D869" s="119"/>
    </row>
    <row r="870" spans="2:4">
      <c r="B870" s="118"/>
      <c r="C870" s="119"/>
      <c r="D870" s="119"/>
    </row>
    <row r="871" spans="2:4">
      <c r="B871" s="118"/>
      <c r="C871" s="119"/>
      <c r="D871" s="119"/>
    </row>
    <row r="872" spans="2:4">
      <c r="B872" s="118"/>
      <c r="C872" s="119"/>
      <c r="D872" s="119"/>
    </row>
    <row r="873" spans="2:4">
      <c r="B873" s="118"/>
      <c r="C873" s="119"/>
      <c r="D873" s="119"/>
    </row>
    <row r="874" spans="2:4">
      <c r="B874" s="118"/>
      <c r="C874" s="119"/>
      <c r="D874" s="119"/>
    </row>
    <row r="875" spans="2:4">
      <c r="B875" s="118"/>
      <c r="C875" s="119"/>
      <c r="D875" s="119"/>
    </row>
    <row r="876" spans="2:4">
      <c r="B876" s="118"/>
      <c r="C876" s="119"/>
      <c r="D876" s="119"/>
    </row>
    <row r="877" spans="2:4">
      <c r="B877" s="118"/>
      <c r="C877" s="119"/>
      <c r="D877" s="119"/>
    </row>
    <row r="878" spans="2:4">
      <c r="B878" s="118"/>
      <c r="C878" s="119"/>
      <c r="D878" s="119"/>
    </row>
    <row r="879" spans="2:4">
      <c r="B879" s="118"/>
      <c r="C879" s="119"/>
      <c r="D879" s="119"/>
    </row>
    <row r="880" spans="2:4">
      <c r="B880" s="118"/>
      <c r="C880" s="119"/>
      <c r="D880" s="119"/>
    </row>
    <row r="881" spans="2:4">
      <c r="B881" s="118"/>
      <c r="C881" s="119"/>
      <c r="D881" s="119"/>
    </row>
    <row r="882" spans="2:4">
      <c r="B882" s="118"/>
      <c r="C882" s="119"/>
      <c r="D882" s="119"/>
    </row>
    <row r="883" spans="2:4">
      <c r="B883" s="118"/>
      <c r="C883" s="119"/>
      <c r="D883" s="119"/>
    </row>
    <row r="884" spans="2:4">
      <c r="B884" s="118"/>
      <c r="C884" s="119"/>
      <c r="D884" s="119"/>
    </row>
    <row r="885" spans="2:4">
      <c r="B885" s="118"/>
      <c r="C885" s="119"/>
      <c r="D885" s="119"/>
    </row>
    <row r="886" spans="2:4">
      <c r="B886" s="118"/>
      <c r="C886" s="119"/>
      <c r="D886" s="119"/>
    </row>
    <row r="887" spans="2:4">
      <c r="B887" s="118"/>
      <c r="C887" s="119"/>
      <c r="D887" s="119"/>
    </row>
    <row r="888" spans="2:4">
      <c r="B888" s="118"/>
      <c r="C888" s="119"/>
      <c r="D888" s="119"/>
    </row>
    <row r="889" spans="2:4">
      <c r="B889" s="118"/>
      <c r="C889" s="119"/>
      <c r="D889" s="119"/>
    </row>
    <row r="890" spans="2:4">
      <c r="B890" s="118"/>
      <c r="C890" s="119"/>
      <c r="D890" s="119"/>
    </row>
    <row r="891" spans="2:4">
      <c r="B891" s="118"/>
      <c r="C891" s="119"/>
      <c r="D891" s="119"/>
    </row>
    <row r="892" spans="2:4">
      <c r="B892" s="118"/>
      <c r="C892" s="119"/>
      <c r="D892" s="119"/>
    </row>
    <row r="893" spans="2:4">
      <c r="B893" s="118"/>
      <c r="C893" s="119"/>
      <c r="D893" s="119"/>
    </row>
    <row r="894" spans="2:4">
      <c r="B894" s="118"/>
      <c r="C894" s="119"/>
      <c r="D894" s="119"/>
    </row>
    <row r="895" spans="2:4">
      <c r="B895" s="118"/>
      <c r="C895" s="119"/>
      <c r="D895" s="119"/>
    </row>
    <row r="896" spans="2:4">
      <c r="B896" s="118"/>
      <c r="C896" s="119"/>
      <c r="D896" s="119"/>
    </row>
    <row r="897" spans="2:4">
      <c r="B897" s="118"/>
      <c r="C897" s="119"/>
      <c r="D897" s="119"/>
    </row>
    <row r="898" spans="2:4">
      <c r="B898" s="118"/>
      <c r="C898" s="119"/>
      <c r="D898" s="119"/>
    </row>
    <row r="899" spans="2:4">
      <c r="B899" s="118"/>
      <c r="C899" s="119"/>
      <c r="D899" s="119"/>
    </row>
    <row r="900" spans="2:4">
      <c r="B900" s="118"/>
      <c r="C900" s="119"/>
      <c r="D900" s="119"/>
    </row>
    <row r="901" spans="2:4">
      <c r="B901" s="118"/>
      <c r="C901" s="119"/>
      <c r="D901" s="119"/>
    </row>
    <row r="902" spans="2:4">
      <c r="B902" s="118"/>
      <c r="C902" s="119"/>
      <c r="D902" s="119"/>
    </row>
    <row r="903" spans="2:4">
      <c r="B903" s="118"/>
      <c r="C903" s="119"/>
      <c r="D903" s="119"/>
    </row>
    <row r="904" spans="2:4">
      <c r="B904" s="118"/>
      <c r="C904" s="119"/>
      <c r="D904" s="119"/>
    </row>
    <row r="905" spans="2:4">
      <c r="B905" s="118"/>
      <c r="C905" s="119"/>
      <c r="D905" s="119"/>
    </row>
    <row r="906" spans="2:4">
      <c r="B906" s="118"/>
      <c r="C906" s="119"/>
      <c r="D906" s="119"/>
    </row>
    <row r="907" spans="2:4">
      <c r="B907" s="118"/>
      <c r="C907" s="119"/>
      <c r="D907" s="119"/>
    </row>
    <row r="908" spans="2:4">
      <c r="B908" s="118"/>
      <c r="C908" s="119"/>
      <c r="D908" s="119"/>
    </row>
    <row r="909" spans="2:4">
      <c r="B909" s="118"/>
      <c r="C909" s="119"/>
      <c r="D909" s="119"/>
    </row>
    <row r="910" spans="2:4">
      <c r="B910" s="118"/>
      <c r="C910" s="119"/>
      <c r="D910" s="119"/>
    </row>
    <row r="911" spans="2:4">
      <c r="B911" s="118"/>
      <c r="C911" s="119"/>
      <c r="D911" s="119"/>
    </row>
    <row r="912" spans="2:4">
      <c r="B912" s="118"/>
      <c r="C912" s="119"/>
      <c r="D912" s="119"/>
    </row>
    <row r="913" spans="2:4">
      <c r="B913" s="118"/>
      <c r="C913" s="119"/>
      <c r="D913" s="119"/>
    </row>
    <row r="914" spans="2:4">
      <c r="B914" s="118"/>
      <c r="C914" s="119"/>
      <c r="D914" s="119"/>
    </row>
    <row r="915" spans="2:4">
      <c r="B915" s="118"/>
      <c r="C915" s="119"/>
      <c r="D915" s="119"/>
    </row>
    <row r="916" spans="2:4">
      <c r="B916" s="118"/>
      <c r="C916" s="119"/>
      <c r="D916" s="119"/>
    </row>
    <row r="917" spans="2:4">
      <c r="B917" s="118"/>
      <c r="C917" s="119"/>
      <c r="D917" s="119"/>
    </row>
    <row r="918" spans="2:4">
      <c r="B918" s="118"/>
      <c r="C918" s="119"/>
      <c r="D918" s="119"/>
    </row>
    <row r="919" spans="2:4">
      <c r="B919" s="118"/>
      <c r="C919" s="119"/>
      <c r="D919" s="119"/>
    </row>
    <row r="920" spans="2:4">
      <c r="B920" s="118"/>
      <c r="C920" s="119"/>
      <c r="D920" s="119"/>
    </row>
    <row r="921" spans="2:4">
      <c r="B921" s="118"/>
      <c r="C921" s="119"/>
      <c r="D921" s="119"/>
    </row>
    <row r="922" spans="2:4">
      <c r="B922" s="118"/>
      <c r="C922" s="119"/>
      <c r="D922" s="119"/>
    </row>
    <row r="923" spans="2:4">
      <c r="B923" s="118"/>
      <c r="C923" s="119"/>
      <c r="D923" s="119"/>
    </row>
    <row r="924" spans="2:4">
      <c r="B924" s="118"/>
      <c r="C924" s="119"/>
      <c r="D924" s="119"/>
    </row>
    <row r="925" spans="2:4">
      <c r="B925" s="118"/>
      <c r="C925" s="119"/>
      <c r="D925" s="119"/>
    </row>
    <row r="926" spans="2:4">
      <c r="B926" s="118"/>
      <c r="C926" s="119"/>
      <c r="D926" s="119"/>
    </row>
    <row r="927" spans="2:4">
      <c r="B927" s="118"/>
      <c r="C927" s="119"/>
      <c r="D927" s="119"/>
    </row>
    <row r="928" spans="2:4">
      <c r="B928" s="118"/>
      <c r="C928" s="119"/>
      <c r="D928" s="119"/>
    </row>
    <row r="929" spans="2:4">
      <c r="B929" s="118"/>
      <c r="C929" s="119"/>
      <c r="D929" s="119"/>
    </row>
    <row r="930" spans="2:4">
      <c r="B930" s="118"/>
      <c r="C930" s="119"/>
      <c r="D930" s="119"/>
    </row>
    <row r="931" spans="2:4">
      <c r="B931" s="118"/>
      <c r="C931" s="119"/>
      <c r="D931" s="119"/>
    </row>
    <row r="932" spans="2:4">
      <c r="B932" s="118"/>
      <c r="C932" s="119"/>
      <c r="D932" s="119"/>
    </row>
    <row r="933" spans="2:4">
      <c r="B933" s="118"/>
      <c r="C933" s="119"/>
      <c r="D933" s="119"/>
    </row>
    <row r="934" spans="2:4">
      <c r="B934" s="118"/>
      <c r="C934" s="119"/>
      <c r="D934" s="119"/>
    </row>
    <row r="935" spans="2:4">
      <c r="B935" s="118"/>
      <c r="C935" s="119"/>
      <c r="D935" s="119"/>
    </row>
    <row r="936" spans="2:4">
      <c r="B936" s="118"/>
      <c r="C936" s="119"/>
      <c r="D936" s="119"/>
    </row>
    <row r="937" spans="2:4">
      <c r="B937" s="118"/>
      <c r="C937" s="119"/>
      <c r="D937" s="119"/>
    </row>
    <row r="938" spans="2:4">
      <c r="B938" s="118"/>
      <c r="C938" s="119"/>
      <c r="D938" s="119"/>
    </row>
    <row r="939" spans="2:4">
      <c r="B939" s="118"/>
      <c r="C939" s="119"/>
      <c r="D939" s="119"/>
    </row>
    <row r="940" spans="2:4">
      <c r="B940" s="118"/>
      <c r="C940" s="119"/>
      <c r="D940" s="119"/>
    </row>
    <row r="941" spans="2:4">
      <c r="B941" s="118"/>
      <c r="C941" s="119"/>
      <c r="D941" s="119"/>
    </row>
    <row r="942" spans="2:4">
      <c r="B942" s="118"/>
      <c r="C942" s="119"/>
      <c r="D942" s="119"/>
    </row>
    <row r="943" spans="2:4">
      <c r="B943" s="118"/>
      <c r="C943" s="119"/>
      <c r="D943" s="119"/>
    </row>
    <row r="944" spans="2:4">
      <c r="B944" s="118"/>
      <c r="C944" s="119"/>
      <c r="D944" s="119"/>
    </row>
    <row r="945" spans="2:4">
      <c r="B945" s="118"/>
      <c r="C945" s="119"/>
      <c r="D945" s="119"/>
    </row>
    <row r="946" spans="2:4">
      <c r="B946" s="118"/>
      <c r="C946" s="119"/>
      <c r="D946" s="119"/>
    </row>
    <row r="947" spans="2:4">
      <c r="B947" s="118"/>
      <c r="C947" s="119"/>
      <c r="D947" s="119"/>
    </row>
    <row r="948" spans="2:4">
      <c r="B948" s="118"/>
      <c r="C948" s="119"/>
      <c r="D948" s="119"/>
    </row>
    <row r="949" spans="2:4">
      <c r="B949" s="118"/>
      <c r="C949" s="119"/>
      <c r="D949" s="119"/>
    </row>
    <row r="950" spans="2:4">
      <c r="B950" s="118"/>
      <c r="C950" s="119"/>
      <c r="D950" s="119"/>
    </row>
    <row r="951" spans="2:4">
      <c r="B951" s="118"/>
      <c r="C951" s="119"/>
      <c r="D951" s="119"/>
    </row>
    <row r="952" spans="2:4">
      <c r="B952" s="118"/>
      <c r="C952" s="119"/>
      <c r="D952" s="119"/>
    </row>
    <row r="953" spans="2:4">
      <c r="B953" s="118"/>
      <c r="C953" s="119"/>
      <c r="D953" s="119"/>
    </row>
    <row r="954" spans="2:4">
      <c r="B954" s="118"/>
      <c r="C954" s="119"/>
      <c r="D954" s="119"/>
    </row>
    <row r="955" spans="2:4">
      <c r="B955" s="118"/>
      <c r="C955" s="119"/>
      <c r="D955" s="119"/>
    </row>
    <row r="956" spans="2:4">
      <c r="B956" s="118"/>
      <c r="C956" s="119"/>
      <c r="D956" s="119"/>
    </row>
    <row r="957" spans="2:4">
      <c r="B957" s="118"/>
      <c r="C957" s="119"/>
      <c r="D957" s="119"/>
    </row>
    <row r="958" spans="2:4">
      <c r="B958" s="118"/>
      <c r="C958" s="119"/>
      <c r="D958" s="119"/>
    </row>
    <row r="959" spans="2:4">
      <c r="B959" s="118"/>
      <c r="C959" s="119"/>
      <c r="D959" s="119"/>
    </row>
    <row r="960" spans="2:4">
      <c r="B960" s="118"/>
      <c r="C960" s="119"/>
      <c r="D960" s="119"/>
    </row>
    <row r="961" spans="2:4">
      <c r="B961" s="118"/>
      <c r="C961" s="119"/>
      <c r="D961" s="119"/>
    </row>
    <row r="962" spans="2:4">
      <c r="B962" s="118"/>
      <c r="C962" s="119"/>
      <c r="D962" s="119"/>
    </row>
    <row r="963" spans="2:4">
      <c r="B963" s="118"/>
      <c r="C963" s="119"/>
      <c r="D963" s="119"/>
    </row>
    <row r="964" spans="2:4">
      <c r="B964" s="118"/>
      <c r="C964" s="119"/>
      <c r="D964" s="119"/>
    </row>
    <row r="965" spans="2:4">
      <c r="B965" s="118"/>
      <c r="C965" s="119"/>
      <c r="D965" s="119"/>
    </row>
    <row r="966" spans="2:4">
      <c r="B966" s="118"/>
      <c r="C966" s="119"/>
      <c r="D966" s="11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141</v>
      </c>
      <c r="C1" s="67" t="s" vm="1">
        <v>219</v>
      </c>
    </row>
    <row r="2" spans="2:16">
      <c r="B2" s="46" t="s">
        <v>140</v>
      </c>
      <c r="C2" s="67" t="s">
        <v>220</v>
      </c>
    </row>
    <row r="3" spans="2:16">
      <c r="B3" s="46" t="s">
        <v>142</v>
      </c>
      <c r="C3" s="67" t="s">
        <v>221</v>
      </c>
    </row>
    <row r="4" spans="2:16">
      <c r="B4" s="46" t="s">
        <v>143</v>
      </c>
      <c r="C4" s="67">
        <v>8602</v>
      </c>
    </row>
    <row r="6" spans="2:16" ht="26.25" customHeight="1">
      <c r="B6" s="157" t="s">
        <v>178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6" s="3" customFormat="1" ht="78.75">
      <c r="B7" s="21" t="s">
        <v>111</v>
      </c>
      <c r="C7" s="29" t="s">
        <v>43</v>
      </c>
      <c r="D7" s="29" t="s">
        <v>63</v>
      </c>
      <c r="E7" s="29" t="s">
        <v>14</v>
      </c>
      <c r="F7" s="29" t="s">
        <v>64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176</v>
      </c>
      <c r="L7" s="29" t="s">
        <v>201</v>
      </c>
      <c r="M7" s="29" t="s">
        <v>177</v>
      </c>
      <c r="N7" s="29" t="s">
        <v>57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203</v>
      </c>
      <c r="M8" s="31" t="s">
        <v>199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9" t="s">
        <v>2509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30">
        <v>0</v>
      </c>
      <c r="N10" s="68"/>
      <c r="O10" s="131">
        <v>0</v>
      </c>
      <c r="P10" s="131">
        <v>0</v>
      </c>
    </row>
    <row r="11" spans="2:16" ht="20.25" customHeight="1">
      <c r="B11" s="123" t="s">
        <v>211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3" t="s">
        <v>107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3" t="s">
        <v>202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2:16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2:16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2:16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2:16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2:16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2:16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2:16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2:16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2:16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2:16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2:16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2:16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2:16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2:16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2:16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2:16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2:16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2:16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2:16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2:16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2:16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2:16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2:16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2:16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2:16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2:16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2:16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2:16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2:16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2:16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2:16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2:16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2:16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2:16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2:16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2:16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2:16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2:16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2:16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2:16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2:16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2:16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2:16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2:16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2:16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2:16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6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2:16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2:16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2:16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2:16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2:16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141</v>
      </c>
      <c r="C1" s="67" t="s" vm="1">
        <v>219</v>
      </c>
    </row>
    <row r="2" spans="2:16">
      <c r="B2" s="46" t="s">
        <v>140</v>
      </c>
      <c r="C2" s="67" t="s">
        <v>220</v>
      </c>
    </row>
    <row r="3" spans="2:16">
      <c r="B3" s="46" t="s">
        <v>142</v>
      </c>
      <c r="C3" s="67" t="s">
        <v>221</v>
      </c>
    </row>
    <row r="4" spans="2:16">
      <c r="B4" s="46" t="s">
        <v>143</v>
      </c>
      <c r="C4" s="67">
        <v>8602</v>
      </c>
    </row>
    <row r="6" spans="2:16" ht="26.25" customHeight="1">
      <c r="B6" s="157" t="s">
        <v>179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6" s="3" customFormat="1" ht="78.75">
      <c r="B7" s="21" t="s">
        <v>111</v>
      </c>
      <c r="C7" s="29" t="s">
        <v>43</v>
      </c>
      <c r="D7" s="29" t="s">
        <v>63</v>
      </c>
      <c r="E7" s="29" t="s">
        <v>14</v>
      </c>
      <c r="F7" s="29" t="s">
        <v>64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176</v>
      </c>
      <c r="L7" s="29" t="s">
        <v>196</v>
      </c>
      <c r="M7" s="29" t="s">
        <v>177</v>
      </c>
      <c r="N7" s="29" t="s">
        <v>57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203</v>
      </c>
      <c r="M8" s="31" t="s">
        <v>199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9" t="s">
        <v>2510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30">
        <v>0</v>
      </c>
      <c r="N10" s="68"/>
      <c r="O10" s="131">
        <f>IFERROR(M10/$M$10,0)</f>
        <v>0</v>
      </c>
      <c r="P10" s="131">
        <f>M10/'סכום נכסי הקרן'!$C$42</f>
        <v>0</v>
      </c>
    </row>
    <row r="11" spans="2:16" ht="20.25" customHeight="1">
      <c r="B11" s="123" t="s">
        <v>211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3" t="s">
        <v>107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3" t="s">
        <v>202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2:16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2:16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2:16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2:16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2:16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2:16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2:16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2:16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2:16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2:16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2:16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2:16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2:16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2:16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2:16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2:16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2:16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2:16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2:16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2:16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2:16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2:16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2:16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2:16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2:16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2:16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2:16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2:16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2:16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2:16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2:16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2:16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2:16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2:16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2:16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2:16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2:16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2:16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2:16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2:16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2:16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2:16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2:16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2:16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2:16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2:16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6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2:16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2:16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2:16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2:16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2:16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2:16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</row>
    <row r="219" spans="2:16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</row>
    <row r="220" spans="2:16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</row>
    <row r="221" spans="2:16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</row>
    <row r="222" spans="2:16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</row>
    <row r="223" spans="2:16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</row>
    <row r="224" spans="2:16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</row>
    <row r="225" spans="2:16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</row>
    <row r="226" spans="2:16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</row>
    <row r="227" spans="2:16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</row>
    <row r="228" spans="2:16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</row>
    <row r="229" spans="2:16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</row>
    <row r="230" spans="2:16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</row>
    <row r="231" spans="2:16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</row>
    <row r="232" spans="2:16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</row>
    <row r="233" spans="2:16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</row>
    <row r="234" spans="2:16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</row>
    <row r="235" spans="2:16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</row>
    <row r="236" spans="2:16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</row>
    <row r="237" spans="2:16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</row>
    <row r="238" spans="2:16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</row>
    <row r="239" spans="2:16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</row>
    <row r="240" spans="2:16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</row>
    <row r="241" spans="2:16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</row>
    <row r="242" spans="2:16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</row>
    <row r="243" spans="2:16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</row>
    <row r="244" spans="2:16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</row>
    <row r="245" spans="2:16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</row>
    <row r="246" spans="2:16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</row>
    <row r="247" spans="2:16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</row>
    <row r="248" spans="2:16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</row>
    <row r="249" spans="2:16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</row>
    <row r="250" spans="2:16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</row>
    <row r="251" spans="2:16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</row>
    <row r="252" spans="2:16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</row>
    <row r="253" spans="2:16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</row>
    <row r="254" spans="2:16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</row>
    <row r="255" spans="2:16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</row>
    <row r="256" spans="2:16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</row>
    <row r="257" spans="2:16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</row>
    <row r="258" spans="2:16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</row>
    <row r="259" spans="2:16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</row>
    <row r="260" spans="2:16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</row>
    <row r="261" spans="2:16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</row>
    <row r="262" spans="2:16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</row>
    <row r="263" spans="2:16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</row>
    <row r="264" spans="2:16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</row>
    <row r="265" spans="2:16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</row>
    <row r="266" spans="2:16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</row>
    <row r="267" spans="2:16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</row>
    <row r="268" spans="2:16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</row>
    <row r="269" spans="2:16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</row>
    <row r="270" spans="2:16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</row>
    <row r="271" spans="2:16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</row>
    <row r="272" spans="2:16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</row>
    <row r="273" spans="2:16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</row>
    <row r="274" spans="2:16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</row>
    <row r="275" spans="2:16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</row>
    <row r="276" spans="2:16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</row>
    <row r="277" spans="2:16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</row>
    <row r="278" spans="2:16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</row>
    <row r="279" spans="2:16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</row>
    <row r="280" spans="2:16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</row>
    <row r="281" spans="2:16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</row>
    <row r="282" spans="2:16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</row>
    <row r="283" spans="2:16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</row>
    <row r="284" spans="2:16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</row>
    <row r="285" spans="2:16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</row>
    <row r="286" spans="2:16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</row>
    <row r="287" spans="2:16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</row>
    <row r="288" spans="2:16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</row>
    <row r="289" spans="2:16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</row>
    <row r="290" spans="2:16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</row>
    <row r="291" spans="2:16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</row>
    <row r="292" spans="2:16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</row>
    <row r="293" spans="2:16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</row>
    <row r="294" spans="2:16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</row>
    <row r="295" spans="2:16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</row>
    <row r="296" spans="2:16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</row>
    <row r="297" spans="2:16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</row>
    <row r="298" spans="2:16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</row>
    <row r="299" spans="2:16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</row>
    <row r="300" spans="2:16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</row>
    <row r="301" spans="2:16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</row>
    <row r="302" spans="2:16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</row>
    <row r="303" spans="2:16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</row>
    <row r="304" spans="2:16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</row>
    <row r="305" spans="2:16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</row>
    <row r="306" spans="2:16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</row>
    <row r="307" spans="2:16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</row>
    <row r="308" spans="2:16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</row>
    <row r="309" spans="2:16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</row>
    <row r="310" spans="2:16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</row>
    <row r="311" spans="2:16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</row>
    <row r="312" spans="2:16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</row>
    <row r="313" spans="2:16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</row>
    <row r="314" spans="2:16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</row>
    <row r="315" spans="2:16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</row>
    <row r="316" spans="2:16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</row>
    <row r="317" spans="2:16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</row>
    <row r="318" spans="2:16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</row>
    <row r="319" spans="2:16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</row>
    <row r="320" spans="2:16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</row>
    <row r="321" spans="2:16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</row>
    <row r="322" spans="2:16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</row>
    <row r="323" spans="2:16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</row>
    <row r="324" spans="2:16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</row>
    <row r="325" spans="2:16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</row>
    <row r="326" spans="2:16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</row>
    <row r="327" spans="2:16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</row>
    <row r="328" spans="2:16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</row>
    <row r="329" spans="2:16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</row>
    <row r="330" spans="2:16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</row>
    <row r="331" spans="2:16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</row>
    <row r="332" spans="2:16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</row>
    <row r="333" spans="2:16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</row>
    <row r="334" spans="2:16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</row>
    <row r="335" spans="2:16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</row>
    <row r="336" spans="2:16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</row>
    <row r="337" spans="2:16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</row>
    <row r="338" spans="2:16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</row>
    <row r="339" spans="2:16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</row>
    <row r="340" spans="2:16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</row>
    <row r="341" spans="2:16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</row>
    <row r="342" spans="2:16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</row>
    <row r="343" spans="2:16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</row>
    <row r="344" spans="2:16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</row>
    <row r="345" spans="2:16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</row>
    <row r="346" spans="2:16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</row>
    <row r="347" spans="2:16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</row>
    <row r="348" spans="2:16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</row>
    <row r="349" spans="2:16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</row>
    <row r="350" spans="2:16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</row>
    <row r="351" spans="2:16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</row>
    <row r="352" spans="2:16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</row>
    <row r="353" spans="2:16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</row>
    <row r="354" spans="2:16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</row>
    <row r="355" spans="2:16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</row>
    <row r="356" spans="2:16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</row>
    <row r="357" spans="2:16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</row>
    <row r="358" spans="2:16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</row>
    <row r="359" spans="2:16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</row>
    <row r="360" spans="2:16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</row>
    <row r="361" spans="2:16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</row>
    <row r="362" spans="2:16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</row>
    <row r="363" spans="2:16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</row>
    <row r="364" spans="2:16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</row>
    <row r="365" spans="2:16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</row>
    <row r="366" spans="2:16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</row>
    <row r="367" spans="2:16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</row>
    <row r="368" spans="2:16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</row>
    <row r="369" spans="2:16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</row>
    <row r="370" spans="2:16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</row>
    <row r="371" spans="2:16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</row>
    <row r="372" spans="2:16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</row>
    <row r="373" spans="2:16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</row>
    <row r="374" spans="2:16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</row>
    <row r="375" spans="2:16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</row>
    <row r="376" spans="2:16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</row>
    <row r="377" spans="2:16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</row>
    <row r="378" spans="2:16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</row>
    <row r="379" spans="2:16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</row>
    <row r="380" spans="2:16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</row>
    <row r="381" spans="2:16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</row>
    <row r="382" spans="2:16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</row>
    <row r="383" spans="2:16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</row>
    <row r="384" spans="2:16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</row>
    <row r="385" spans="2:16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</row>
    <row r="386" spans="2:16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</row>
    <row r="387" spans="2:16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</row>
    <row r="388" spans="2:16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</row>
    <row r="389" spans="2:16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</row>
    <row r="390" spans="2:16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</row>
    <row r="391" spans="2:16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</row>
    <row r="392" spans="2:16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</row>
    <row r="393" spans="2:16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</row>
    <row r="394" spans="2:16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</row>
    <row r="395" spans="2:16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</row>
    <row r="396" spans="2:16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</row>
    <row r="397" spans="2:16">
      <c r="B397" s="126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</row>
    <row r="398" spans="2:16">
      <c r="B398" s="126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</row>
    <row r="399" spans="2:16">
      <c r="B399" s="127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</row>
    <row r="400" spans="2:16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</row>
    <row r="401" spans="2:16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</row>
    <row r="402" spans="2:16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</row>
    <row r="403" spans="2:16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</row>
    <row r="404" spans="2:16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</row>
    <row r="405" spans="2:16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</row>
    <row r="406" spans="2:16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</row>
    <row r="407" spans="2:16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</row>
    <row r="408" spans="2:16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</row>
    <row r="409" spans="2:16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</row>
    <row r="410" spans="2:16">
      <c r="B410" s="118"/>
      <c r="C410" s="118"/>
      <c r="D410" s="11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</row>
    <row r="411" spans="2:16">
      <c r="B411" s="118"/>
      <c r="C411" s="118"/>
      <c r="D411" s="11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36.5703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141</v>
      </c>
      <c r="C1" s="67" t="s" vm="1">
        <v>219</v>
      </c>
    </row>
    <row r="2" spans="2:18">
      <c r="B2" s="46" t="s">
        <v>140</v>
      </c>
      <c r="C2" s="67" t="s">
        <v>220</v>
      </c>
    </row>
    <row r="3" spans="2:18">
      <c r="B3" s="46" t="s">
        <v>142</v>
      </c>
      <c r="C3" s="67" t="s">
        <v>221</v>
      </c>
    </row>
    <row r="4" spans="2:18">
      <c r="B4" s="46" t="s">
        <v>143</v>
      </c>
      <c r="C4" s="67">
        <v>8602</v>
      </c>
    </row>
    <row r="6" spans="2:18" ht="21.75" customHeight="1">
      <c r="B6" s="160" t="s">
        <v>168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2"/>
    </row>
    <row r="7" spans="2:18" ht="27.75" customHeight="1">
      <c r="B7" s="163" t="s">
        <v>84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/>
    </row>
    <row r="8" spans="2:18" s="3" customFormat="1" ht="66" customHeight="1">
      <c r="B8" s="21" t="s">
        <v>110</v>
      </c>
      <c r="C8" s="29" t="s">
        <v>43</v>
      </c>
      <c r="D8" s="29" t="s">
        <v>114</v>
      </c>
      <c r="E8" s="29" t="s">
        <v>14</v>
      </c>
      <c r="F8" s="29" t="s">
        <v>64</v>
      </c>
      <c r="G8" s="29" t="s">
        <v>99</v>
      </c>
      <c r="H8" s="29" t="s">
        <v>17</v>
      </c>
      <c r="I8" s="29" t="s">
        <v>98</v>
      </c>
      <c r="J8" s="29" t="s">
        <v>16</v>
      </c>
      <c r="K8" s="29" t="s">
        <v>18</v>
      </c>
      <c r="L8" s="29" t="s">
        <v>196</v>
      </c>
      <c r="M8" s="29" t="s">
        <v>195</v>
      </c>
      <c r="N8" s="29" t="s">
        <v>210</v>
      </c>
      <c r="O8" s="29" t="s">
        <v>60</v>
      </c>
      <c r="P8" s="29" t="s">
        <v>198</v>
      </c>
      <c r="Q8" s="29" t="s">
        <v>144</v>
      </c>
      <c r="R8" s="59" t="s">
        <v>146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203</v>
      </c>
      <c r="M9" s="31"/>
      <c r="N9" s="15" t="s">
        <v>199</v>
      </c>
      <c r="O9" s="31" t="s">
        <v>204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9" t="s">
        <v>109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6">
        <v>16.680920129232813</v>
      </c>
      <c r="I11" s="69"/>
      <c r="J11" s="69"/>
      <c r="K11" s="77">
        <v>1.5682959185532724E-2</v>
      </c>
      <c r="L11" s="76"/>
      <c r="M11" s="78"/>
      <c r="N11" s="69"/>
      <c r="O11" s="76">
        <v>11397.401500894002</v>
      </c>
      <c r="P11" s="69"/>
      <c r="Q11" s="77">
        <f>IFERROR(O11/$O$11,0)</f>
        <v>1</v>
      </c>
      <c r="R11" s="77">
        <f>O11/'סכום נכסי הקרן'!$C$42</f>
        <v>0.14974265654711824</v>
      </c>
    </row>
    <row r="12" spans="2:18" ht="22.5" customHeight="1">
      <c r="B12" s="70" t="s">
        <v>190</v>
      </c>
      <c r="C12" s="71"/>
      <c r="D12" s="71"/>
      <c r="E12" s="71"/>
      <c r="F12" s="71"/>
      <c r="G12" s="71"/>
      <c r="H12" s="79">
        <v>16.68092012923281</v>
      </c>
      <c r="I12" s="71"/>
      <c r="J12" s="71"/>
      <c r="K12" s="80">
        <v>1.5682959185532717E-2</v>
      </c>
      <c r="L12" s="79"/>
      <c r="M12" s="81"/>
      <c r="N12" s="71"/>
      <c r="O12" s="79">
        <v>11397.401500894004</v>
      </c>
      <c r="P12" s="71"/>
      <c r="Q12" s="80">
        <f t="shared" ref="Q12:Q25" si="0">IFERROR(O12/$O$11,0)</f>
        <v>1.0000000000000002</v>
      </c>
      <c r="R12" s="80">
        <f>O12/'סכום נכסי הקרן'!$C$42</f>
        <v>0.14974265654711827</v>
      </c>
    </row>
    <row r="13" spans="2:18">
      <c r="B13" s="72" t="s">
        <v>23</v>
      </c>
      <c r="C13" s="69"/>
      <c r="D13" s="69"/>
      <c r="E13" s="69"/>
      <c r="F13" s="69"/>
      <c r="G13" s="69"/>
      <c r="H13" s="76">
        <v>16.68092012923281</v>
      </c>
      <c r="I13" s="69"/>
      <c r="J13" s="69"/>
      <c r="K13" s="77">
        <v>1.5682959185532717E-2</v>
      </c>
      <c r="L13" s="76"/>
      <c r="M13" s="78"/>
      <c r="N13" s="69"/>
      <c r="O13" s="76">
        <v>11397.401500894004</v>
      </c>
      <c r="P13" s="69"/>
      <c r="Q13" s="77">
        <f t="shared" si="0"/>
        <v>1.0000000000000002</v>
      </c>
      <c r="R13" s="77">
        <f>O13/'סכום נכסי הקרן'!$C$42</f>
        <v>0.14974265654711827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16.68092012923281</v>
      </c>
      <c r="I14" s="71"/>
      <c r="J14" s="71"/>
      <c r="K14" s="80">
        <v>1.5682959185532717E-2</v>
      </c>
      <c r="L14" s="79"/>
      <c r="M14" s="81"/>
      <c r="N14" s="71"/>
      <c r="O14" s="79">
        <v>11397.401500894004</v>
      </c>
      <c r="P14" s="71"/>
      <c r="Q14" s="80">
        <f t="shared" si="0"/>
        <v>1.0000000000000002</v>
      </c>
      <c r="R14" s="80">
        <f>O14/'סכום נכסי הקרן'!$C$42</f>
        <v>0.14974265654711827</v>
      </c>
    </row>
    <row r="15" spans="2:18">
      <c r="B15" s="74" t="s">
        <v>222</v>
      </c>
      <c r="C15" s="69" t="s">
        <v>223</v>
      </c>
      <c r="D15" s="82" t="s">
        <v>115</v>
      </c>
      <c r="E15" s="69" t="s">
        <v>224</v>
      </c>
      <c r="F15" s="69"/>
      <c r="G15" s="69"/>
      <c r="H15" s="76">
        <v>0.83999999877068543</v>
      </c>
      <c r="I15" s="82" t="s">
        <v>128</v>
      </c>
      <c r="J15" s="83">
        <v>0.04</v>
      </c>
      <c r="K15" s="77">
        <v>2.0299999988584939E-2</v>
      </c>
      <c r="L15" s="76">
        <v>323.83478300000007</v>
      </c>
      <c r="M15" s="78">
        <v>140.66999999999999</v>
      </c>
      <c r="N15" s="69"/>
      <c r="O15" s="76">
        <v>0.45553838400000007</v>
      </c>
      <c r="P15" s="77">
        <v>2.296464590270121E-8</v>
      </c>
      <c r="Q15" s="77">
        <f t="shared" si="0"/>
        <v>3.9968617755921647E-5</v>
      </c>
      <c r="R15" s="77">
        <f>O15/'סכום נכסי הקרן'!$C$42</f>
        <v>5.9850070012880274E-6</v>
      </c>
    </row>
    <row r="16" spans="2:18">
      <c r="B16" s="74" t="s">
        <v>225</v>
      </c>
      <c r="C16" s="69" t="s">
        <v>226</v>
      </c>
      <c r="D16" s="82" t="s">
        <v>115</v>
      </c>
      <c r="E16" s="69" t="s">
        <v>224</v>
      </c>
      <c r="F16" s="69"/>
      <c r="G16" s="69"/>
      <c r="H16" s="76">
        <v>3.6300000000569392</v>
      </c>
      <c r="I16" s="82" t="s">
        <v>128</v>
      </c>
      <c r="J16" s="83">
        <v>7.4999999999999997E-3</v>
      </c>
      <c r="K16" s="77">
        <v>1.5600000000348526E-2</v>
      </c>
      <c r="L16" s="76">
        <v>45032.337427999999</v>
      </c>
      <c r="M16" s="78">
        <v>109.59</v>
      </c>
      <c r="N16" s="69"/>
      <c r="O16" s="76">
        <v>49.35093911300001</v>
      </c>
      <c r="P16" s="77">
        <v>2.1506088379243137E-6</v>
      </c>
      <c r="Q16" s="77">
        <f t="shared" si="0"/>
        <v>4.3300167243497537E-3</v>
      </c>
      <c r="R16" s="77">
        <f>O16/'סכום נכסי הקרן'!$C$42</f>
        <v>6.4838820719758305E-4</v>
      </c>
    </row>
    <row r="17" spans="2:18">
      <c r="B17" s="74" t="s">
        <v>227</v>
      </c>
      <c r="C17" s="69" t="s">
        <v>228</v>
      </c>
      <c r="D17" s="82" t="s">
        <v>115</v>
      </c>
      <c r="E17" s="69" t="s">
        <v>224</v>
      </c>
      <c r="F17" s="69"/>
      <c r="G17" s="69"/>
      <c r="H17" s="76">
        <v>5.5999999999950516</v>
      </c>
      <c r="I17" s="82" t="s">
        <v>128</v>
      </c>
      <c r="J17" s="83">
        <v>5.0000000000000001E-3</v>
      </c>
      <c r="K17" s="77">
        <v>1.4999999999999998E-2</v>
      </c>
      <c r="L17" s="76">
        <v>76580.102939000019</v>
      </c>
      <c r="M17" s="78">
        <v>105.57</v>
      </c>
      <c r="N17" s="69"/>
      <c r="O17" s="76">
        <v>80.845617464000028</v>
      </c>
      <c r="P17" s="77">
        <v>3.7676774368157836E-6</v>
      </c>
      <c r="Q17" s="77">
        <f t="shared" si="0"/>
        <v>7.0933376750532623E-3</v>
      </c>
      <c r="R17" s="77">
        <f>O17/'סכום נכסי הקרן'!$C$42</f>
        <v>1.0621752272482348E-3</v>
      </c>
    </row>
    <row r="18" spans="2:18">
      <c r="B18" s="74" t="s">
        <v>229</v>
      </c>
      <c r="C18" s="69" t="s">
        <v>230</v>
      </c>
      <c r="D18" s="82" t="s">
        <v>115</v>
      </c>
      <c r="E18" s="69" t="s">
        <v>224</v>
      </c>
      <c r="F18" s="69"/>
      <c r="G18" s="69"/>
      <c r="H18" s="76">
        <v>10.430000000000279</v>
      </c>
      <c r="I18" s="82" t="s">
        <v>128</v>
      </c>
      <c r="J18" s="83">
        <v>0.04</v>
      </c>
      <c r="K18" s="77">
        <v>1.4500000000000932E-2</v>
      </c>
      <c r="L18" s="76">
        <v>1550117.2790620001</v>
      </c>
      <c r="M18" s="78">
        <v>172.93</v>
      </c>
      <c r="N18" s="69"/>
      <c r="O18" s="76">
        <v>2680.6177406750003</v>
      </c>
      <c r="P18" s="77">
        <v>9.7293986880741601E-5</v>
      </c>
      <c r="Q18" s="77">
        <f t="shared" si="0"/>
        <v>0.23519551719440041</v>
      </c>
      <c r="R18" s="77">
        <f>O18/'סכום נכסי הקרן'!$C$42</f>
        <v>3.5218801552662944E-2</v>
      </c>
    </row>
    <row r="19" spans="2:18">
      <c r="B19" s="74" t="s">
        <v>231</v>
      </c>
      <c r="C19" s="69" t="s">
        <v>232</v>
      </c>
      <c r="D19" s="82" t="s">
        <v>115</v>
      </c>
      <c r="E19" s="69" t="s">
        <v>224</v>
      </c>
      <c r="F19" s="69"/>
      <c r="G19" s="69"/>
      <c r="H19" s="76">
        <v>19.370000000001699</v>
      </c>
      <c r="I19" s="82" t="s">
        <v>128</v>
      </c>
      <c r="J19" s="83">
        <v>0.01</v>
      </c>
      <c r="K19" s="77">
        <v>1.6200000000002209E-2</v>
      </c>
      <c r="L19" s="76">
        <v>5061341.0350960009</v>
      </c>
      <c r="M19" s="78">
        <v>100.01</v>
      </c>
      <c r="N19" s="69"/>
      <c r="O19" s="76">
        <v>5061.8469848740015</v>
      </c>
      <c r="P19" s="77">
        <v>2.7955327045323797E-4</v>
      </c>
      <c r="Q19" s="77">
        <f t="shared" si="0"/>
        <v>0.44412289805504829</v>
      </c>
      <c r="R19" s="77">
        <f>O19/'סכום נכסי הקרן'!$C$42</f>
        <v>6.6504142588167905E-2</v>
      </c>
    </row>
    <row r="20" spans="2:18">
      <c r="B20" s="74" t="s">
        <v>233</v>
      </c>
      <c r="C20" s="69" t="s">
        <v>234</v>
      </c>
      <c r="D20" s="82" t="s">
        <v>115</v>
      </c>
      <c r="E20" s="69" t="s">
        <v>224</v>
      </c>
      <c r="F20" s="69"/>
      <c r="G20" s="69"/>
      <c r="H20" s="76">
        <v>2.8400000000082439</v>
      </c>
      <c r="I20" s="82" t="s">
        <v>128</v>
      </c>
      <c r="J20" s="83">
        <v>1E-3</v>
      </c>
      <c r="K20" s="77">
        <v>1.6400000000082439E-2</v>
      </c>
      <c r="L20" s="76">
        <v>45466.108961000005</v>
      </c>
      <c r="M20" s="78">
        <v>106.72</v>
      </c>
      <c r="N20" s="69"/>
      <c r="O20" s="76">
        <v>48.521431515000003</v>
      </c>
      <c r="P20" s="77">
        <v>2.4093346769071714E-6</v>
      </c>
      <c r="Q20" s="77">
        <f t="shared" si="0"/>
        <v>4.2572363105041113E-3</v>
      </c>
      <c r="R20" s="77">
        <f>O20/'סכום נכסי הקרן'!$C$42</f>
        <v>6.3748987468373796E-4</v>
      </c>
    </row>
    <row r="21" spans="2:18">
      <c r="B21" s="74" t="s">
        <v>235</v>
      </c>
      <c r="C21" s="69" t="s">
        <v>236</v>
      </c>
      <c r="D21" s="82" t="s">
        <v>115</v>
      </c>
      <c r="E21" s="69" t="s">
        <v>224</v>
      </c>
      <c r="F21" s="69"/>
      <c r="G21" s="69"/>
      <c r="H21" s="76">
        <v>14.709999999997098</v>
      </c>
      <c r="I21" s="82" t="s">
        <v>128</v>
      </c>
      <c r="J21" s="83">
        <v>2.75E-2</v>
      </c>
      <c r="K21" s="77">
        <v>1.5399999999995927E-2</v>
      </c>
      <c r="L21" s="76">
        <v>1383746.7209210002</v>
      </c>
      <c r="M21" s="78">
        <v>141.94</v>
      </c>
      <c r="N21" s="69"/>
      <c r="O21" s="76">
        <v>1964.0901889700003</v>
      </c>
      <c r="P21" s="77">
        <v>7.5923800521599812E-5</v>
      </c>
      <c r="Q21" s="77">
        <f t="shared" si="0"/>
        <v>0.17232789323214934</v>
      </c>
      <c r="R21" s="77">
        <f>O21/'סכום נכסי הקרן'!$C$42</f>
        <v>2.58048365297502E-2</v>
      </c>
    </row>
    <row r="22" spans="2:18">
      <c r="B22" s="74" t="s">
        <v>237</v>
      </c>
      <c r="C22" s="69" t="s">
        <v>238</v>
      </c>
      <c r="D22" s="82" t="s">
        <v>115</v>
      </c>
      <c r="E22" s="69" t="s">
        <v>224</v>
      </c>
      <c r="F22" s="69"/>
      <c r="G22" s="69"/>
      <c r="H22" s="76">
        <v>2.0699999999965661</v>
      </c>
      <c r="I22" s="82" t="s">
        <v>128</v>
      </c>
      <c r="J22" s="83">
        <v>7.4999999999999997E-3</v>
      </c>
      <c r="K22" s="77">
        <v>1.7399999999882267E-2</v>
      </c>
      <c r="L22" s="76">
        <v>36943.717765000009</v>
      </c>
      <c r="M22" s="78">
        <v>110.36</v>
      </c>
      <c r="N22" s="69"/>
      <c r="O22" s="76">
        <v>40.771087902000005</v>
      </c>
      <c r="P22" s="77">
        <v>1.702261487005774E-6</v>
      </c>
      <c r="Q22" s="77">
        <f t="shared" si="0"/>
        <v>3.5772266072053313E-3</v>
      </c>
      <c r="R22" s="77">
        <f>O22/'סכום נכסי הקרן'!$C$42</f>
        <v>5.3566341523396096E-4</v>
      </c>
    </row>
    <row r="23" spans="2:18">
      <c r="B23" s="74" t="s">
        <v>239</v>
      </c>
      <c r="C23" s="69" t="s">
        <v>240</v>
      </c>
      <c r="D23" s="82" t="s">
        <v>115</v>
      </c>
      <c r="E23" s="69" t="s">
        <v>224</v>
      </c>
      <c r="F23" s="69"/>
      <c r="G23" s="69"/>
      <c r="H23" s="76">
        <v>4.9700000003226652</v>
      </c>
      <c r="I23" s="82" t="s">
        <v>128</v>
      </c>
      <c r="J23" s="83">
        <v>1.1000000000000001E-2</v>
      </c>
      <c r="K23" s="77">
        <v>1.5000000001082769E-2</v>
      </c>
      <c r="L23" s="76">
        <v>4663.0320000000011</v>
      </c>
      <c r="M23" s="78">
        <v>99.03</v>
      </c>
      <c r="N23" s="69"/>
      <c r="O23" s="76">
        <v>4.6178007830000007</v>
      </c>
      <c r="P23" s="77">
        <v>1.7833676389261781E-6</v>
      </c>
      <c r="Q23" s="77">
        <f t="shared" si="0"/>
        <v>4.0516259628458159E-4</v>
      </c>
      <c r="R23" s="77">
        <f>O23/'סכום נכסי הקרן'!$C$42</f>
        <v>6.067012350118082E-5</v>
      </c>
    </row>
    <row r="24" spans="2:18">
      <c r="B24" s="74" t="s">
        <v>241</v>
      </c>
      <c r="C24" s="69" t="s">
        <v>242</v>
      </c>
      <c r="D24" s="82" t="s">
        <v>115</v>
      </c>
      <c r="E24" s="69" t="s">
        <v>224</v>
      </c>
      <c r="F24" s="69"/>
      <c r="G24" s="69"/>
      <c r="H24" s="76">
        <v>8.1400000000199402</v>
      </c>
      <c r="I24" s="82" t="s">
        <v>128</v>
      </c>
      <c r="J24" s="83">
        <v>1E-3</v>
      </c>
      <c r="K24" s="77">
        <v>1.5200000000032061E-2</v>
      </c>
      <c r="L24" s="76">
        <v>200767.13201900004</v>
      </c>
      <c r="M24" s="78">
        <v>99.42</v>
      </c>
      <c r="N24" s="69"/>
      <c r="O24" s="76">
        <v>199.60267629300003</v>
      </c>
      <c r="P24" s="77">
        <v>9.3228246792629937E-6</v>
      </c>
      <c r="Q24" s="77">
        <f t="shared" si="0"/>
        <v>1.7512998579311552E-2</v>
      </c>
      <c r="R24" s="77">
        <f>O24/'סכום נכסי הקרן'!$C$42</f>
        <v>2.6224429313720194E-3</v>
      </c>
    </row>
    <row r="25" spans="2:18">
      <c r="B25" s="74" t="s">
        <v>243</v>
      </c>
      <c r="C25" s="69" t="s">
        <v>244</v>
      </c>
      <c r="D25" s="82" t="s">
        <v>115</v>
      </c>
      <c r="E25" s="69" t="s">
        <v>224</v>
      </c>
      <c r="F25" s="69"/>
      <c r="G25" s="69"/>
      <c r="H25" s="76">
        <v>25.829999999995714</v>
      </c>
      <c r="I25" s="82" t="s">
        <v>128</v>
      </c>
      <c r="J25" s="83">
        <v>5.0000000000000001E-3</v>
      </c>
      <c r="K25" s="77">
        <v>1.659999999999321E-2</v>
      </c>
      <c r="L25" s="76">
        <v>1527042.2835760002</v>
      </c>
      <c r="M25" s="78">
        <v>82.95</v>
      </c>
      <c r="N25" s="69"/>
      <c r="O25" s="76">
        <v>1266.6814949210002</v>
      </c>
      <c r="P25" s="77">
        <v>1.1086775052992884E-4</v>
      </c>
      <c r="Q25" s="77">
        <f t="shared" si="0"/>
        <v>0.11113774440793744</v>
      </c>
      <c r="R25" s="77">
        <f>O25/'סכום נכסי הקרן'!$C$42</f>
        <v>1.6642061090299188E-2</v>
      </c>
    </row>
    <row r="26" spans="2:18">
      <c r="B26" s="75"/>
      <c r="C26" s="69"/>
      <c r="D26" s="69"/>
      <c r="E26" s="69"/>
      <c r="F26" s="69"/>
      <c r="G26" s="69"/>
      <c r="H26" s="69"/>
      <c r="I26" s="69"/>
      <c r="J26" s="69"/>
      <c r="K26" s="77"/>
      <c r="L26" s="76"/>
      <c r="M26" s="78"/>
      <c r="N26" s="69"/>
      <c r="O26" s="69"/>
      <c r="P26" s="69"/>
      <c r="Q26" s="77"/>
      <c r="R26" s="69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120" t="s">
        <v>107</v>
      </c>
      <c r="C29" s="122"/>
      <c r="D29" s="122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120" t="s">
        <v>194</v>
      </c>
      <c r="C30" s="122"/>
      <c r="D30" s="122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166" t="s">
        <v>202</v>
      </c>
      <c r="C31" s="166"/>
      <c r="D31" s="166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</row>
    <row r="123" spans="2:18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</row>
    <row r="124" spans="2:18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</row>
    <row r="125" spans="2:18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</row>
    <row r="126" spans="2:18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</row>
    <row r="127" spans="2:18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</row>
    <row r="128" spans="2:18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</row>
    <row r="129" spans="2:18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</row>
    <row r="130" spans="2:18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</row>
    <row r="131" spans="2:18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</row>
    <row r="132" spans="2:18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</row>
    <row r="133" spans="2:18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</row>
    <row r="134" spans="2:18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</row>
    <row r="135" spans="2:18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</row>
    <row r="136" spans="2:18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</row>
    <row r="137" spans="2:18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</row>
    <row r="138" spans="2:18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</row>
    <row r="139" spans="2:18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</row>
    <row r="140" spans="2:18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</row>
    <row r="141" spans="2:18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</row>
    <row r="142" spans="2:18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</row>
    <row r="143" spans="2:18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</row>
    <row r="144" spans="2:18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</row>
    <row r="145" spans="2:18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</row>
    <row r="146" spans="2:18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</row>
    <row r="147" spans="2:18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</row>
    <row r="148" spans="2:18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</row>
    <row r="149" spans="2:18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</row>
    <row r="150" spans="2:18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</row>
    <row r="151" spans="2:18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</row>
    <row r="152" spans="2:18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</row>
    <row r="153" spans="2:18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</row>
    <row r="154" spans="2:18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</row>
    <row r="155" spans="2:18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</row>
    <row r="156" spans="2:18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</row>
    <row r="157" spans="2:18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</row>
    <row r="158" spans="2:18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</row>
    <row r="159" spans="2:18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</row>
    <row r="160" spans="2:18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</row>
    <row r="161" spans="2:18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</row>
    <row r="162" spans="2:18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</row>
    <row r="163" spans="2:18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</row>
    <row r="164" spans="2:18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</row>
    <row r="165" spans="2:18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</row>
    <row r="166" spans="2:18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</row>
    <row r="167" spans="2:18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</row>
    <row r="168" spans="2:18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</row>
    <row r="169" spans="2:18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</row>
    <row r="170" spans="2:18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</row>
    <row r="171" spans="2:18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</row>
    <row r="172" spans="2:18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</row>
    <row r="173" spans="2:18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</row>
    <row r="174" spans="2:18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</row>
    <row r="175" spans="2:18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</row>
    <row r="176" spans="2:18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</row>
    <row r="177" spans="2:18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</row>
    <row r="178" spans="2:18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</row>
    <row r="179" spans="2:18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</row>
    <row r="180" spans="2:18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</row>
    <row r="181" spans="2:18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</row>
    <row r="182" spans="2:18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</row>
    <row r="183" spans="2:18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</row>
    <row r="184" spans="2:18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</row>
    <row r="185" spans="2:18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</row>
    <row r="186" spans="2:18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</row>
    <row r="187" spans="2:18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</row>
    <row r="188" spans="2:18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</row>
    <row r="189" spans="2:18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</row>
    <row r="190" spans="2:18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</row>
    <row r="191" spans="2:18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</row>
    <row r="192" spans="2:18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</row>
    <row r="193" spans="2:18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</row>
    <row r="194" spans="2:18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</row>
    <row r="195" spans="2:18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</row>
    <row r="196" spans="2:18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</row>
    <row r="197" spans="2:18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</row>
    <row r="198" spans="2:18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</row>
    <row r="199" spans="2:18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</row>
    <row r="200" spans="2:18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</row>
    <row r="201" spans="2:18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</row>
    <row r="202" spans="2:18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</row>
    <row r="203" spans="2:18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</row>
    <row r="204" spans="2:18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</row>
    <row r="205" spans="2:18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</row>
    <row r="206" spans="2:18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</row>
    <row r="207" spans="2:18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</row>
    <row r="208" spans="2:18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</row>
    <row r="209" spans="2:18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</row>
    <row r="210" spans="2:18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</row>
    <row r="211" spans="2:18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</row>
    <row r="212" spans="2:18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</row>
    <row r="213" spans="2:18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</row>
    <row r="214" spans="2:18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</row>
    <row r="215" spans="2:18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</row>
    <row r="216" spans="2:18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</row>
    <row r="217" spans="2:18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</row>
    <row r="218" spans="2:18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</row>
    <row r="219" spans="2:18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</row>
    <row r="220" spans="2:18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</row>
    <row r="221" spans="2:18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</row>
    <row r="222" spans="2:18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</row>
    <row r="223" spans="2:18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</row>
    <row r="224" spans="2:18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</row>
    <row r="225" spans="2:18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</row>
    <row r="226" spans="2:18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</row>
    <row r="227" spans="2:18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</row>
    <row r="228" spans="2:18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</row>
    <row r="229" spans="2:18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</row>
    <row r="230" spans="2:18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</row>
    <row r="231" spans="2:18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</row>
    <row r="232" spans="2:18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</row>
    <row r="233" spans="2:18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</row>
    <row r="234" spans="2:18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</row>
    <row r="235" spans="2:18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</row>
    <row r="236" spans="2:18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</row>
    <row r="237" spans="2:18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</row>
    <row r="238" spans="2:18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</row>
    <row r="239" spans="2:18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</row>
    <row r="240" spans="2:18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</row>
    <row r="241" spans="2:18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</row>
    <row r="242" spans="2:18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</row>
    <row r="243" spans="2:18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</row>
    <row r="244" spans="2:18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</row>
    <row r="245" spans="2:18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</row>
    <row r="246" spans="2:18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</row>
    <row r="247" spans="2:18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</row>
    <row r="248" spans="2:18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</row>
    <row r="249" spans="2:18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</row>
    <row r="250" spans="2:18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</row>
    <row r="251" spans="2:18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</row>
    <row r="252" spans="2:18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</row>
    <row r="253" spans="2:18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</row>
    <row r="254" spans="2:18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</row>
    <row r="255" spans="2:18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</row>
    <row r="256" spans="2:18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</row>
    <row r="257" spans="2:18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</row>
    <row r="258" spans="2:18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</row>
    <row r="259" spans="2:18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</row>
    <row r="260" spans="2:18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</row>
    <row r="261" spans="2:18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</row>
    <row r="262" spans="2:18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</row>
    <row r="263" spans="2:18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</row>
    <row r="264" spans="2:18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</row>
    <row r="265" spans="2:18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</row>
    <row r="266" spans="2:18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</row>
    <row r="267" spans="2:18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</row>
    <row r="268" spans="2:18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</row>
    <row r="269" spans="2:18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</row>
    <row r="270" spans="2:18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</row>
    <row r="271" spans="2:18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</row>
    <row r="272" spans="2:18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</row>
    <row r="273" spans="2:18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</row>
    <row r="274" spans="2:18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</row>
    <row r="275" spans="2:18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</row>
    <row r="276" spans="2:18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</row>
    <row r="277" spans="2:18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</row>
    <row r="278" spans="2:18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</row>
    <row r="279" spans="2:18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</row>
    <row r="280" spans="2:18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</row>
    <row r="281" spans="2:18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</row>
    <row r="282" spans="2:18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</row>
    <row r="283" spans="2:18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</row>
    <row r="284" spans="2:18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</row>
    <row r="285" spans="2:18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</row>
    <row r="286" spans="2:18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</row>
    <row r="287" spans="2:18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</row>
    <row r="288" spans="2:18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</row>
    <row r="289" spans="2:18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</row>
    <row r="290" spans="2:18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</row>
    <row r="291" spans="2:18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</row>
    <row r="292" spans="2:18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</row>
    <row r="293" spans="2:18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</row>
    <row r="294" spans="2:18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</row>
    <row r="295" spans="2:18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</row>
    <row r="296" spans="2:18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</row>
    <row r="297" spans="2:18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</row>
    <row r="298" spans="2:18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</row>
    <row r="299" spans="2:18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</row>
    <row r="300" spans="2:18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</row>
    <row r="301" spans="2:18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</row>
    <row r="302" spans="2:18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</row>
    <row r="303" spans="2:18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</row>
    <row r="304" spans="2:18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</row>
    <row r="305" spans="2:18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</row>
    <row r="306" spans="2:18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</row>
    <row r="307" spans="2:18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</row>
    <row r="308" spans="2:18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</row>
    <row r="309" spans="2:18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</row>
    <row r="310" spans="2:18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</row>
    <row r="311" spans="2:18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</row>
    <row r="312" spans="2:18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</row>
    <row r="313" spans="2:18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</row>
    <row r="314" spans="2:18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</row>
    <row r="315" spans="2:18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</row>
    <row r="316" spans="2:18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</row>
    <row r="317" spans="2:18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</row>
    <row r="318" spans="2:18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</row>
    <row r="319" spans="2:18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</row>
    <row r="320" spans="2:18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</row>
    <row r="321" spans="2:18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</row>
    <row r="322" spans="2:18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</row>
    <row r="323" spans="2:18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</row>
    <row r="324" spans="2:18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</row>
    <row r="325" spans="2:18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</row>
    <row r="326" spans="2:18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</row>
    <row r="327" spans="2:18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</row>
    <row r="328" spans="2:18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</row>
    <row r="329" spans="2:18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</row>
    <row r="330" spans="2:18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</row>
    <row r="331" spans="2:18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</row>
    <row r="332" spans="2:18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</row>
    <row r="333" spans="2:18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</row>
    <row r="334" spans="2:18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</row>
    <row r="335" spans="2:18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</row>
    <row r="336" spans="2:18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</row>
    <row r="337" spans="2:18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</row>
    <row r="338" spans="2:18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</row>
    <row r="339" spans="2:18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</row>
    <row r="340" spans="2:18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</row>
    <row r="341" spans="2:18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</row>
    <row r="342" spans="2:18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</row>
    <row r="343" spans="2:18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</row>
    <row r="344" spans="2:18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</row>
    <row r="345" spans="2:18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</row>
    <row r="346" spans="2:18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</row>
    <row r="347" spans="2:18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</row>
    <row r="348" spans="2:18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</row>
    <row r="349" spans="2:18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</row>
    <row r="350" spans="2:18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</row>
    <row r="351" spans="2:18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</row>
    <row r="352" spans="2:18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</row>
    <row r="353" spans="2:18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</row>
    <row r="354" spans="2:18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</row>
    <row r="355" spans="2:18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</row>
    <row r="356" spans="2:18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</row>
    <row r="357" spans="2:18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</row>
    <row r="358" spans="2:18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</row>
    <row r="359" spans="2:18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</row>
    <row r="360" spans="2:18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</row>
    <row r="361" spans="2:18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</row>
    <row r="362" spans="2:18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</row>
    <row r="363" spans="2:18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</row>
    <row r="364" spans="2:18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</row>
    <row r="365" spans="2:18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</row>
    <row r="366" spans="2:18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</row>
    <row r="367" spans="2:18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</row>
    <row r="368" spans="2:18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</row>
    <row r="369" spans="2:18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</row>
    <row r="370" spans="2:18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</row>
    <row r="371" spans="2:18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</row>
    <row r="372" spans="2:18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</row>
    <row r="373" spans="2:18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</row>
    <row r="374" spans="2:18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</row>
    <row r="375" spans="2:18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</row>
    <row r="376" spans="2:18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</row>
    <row r="377" spans="2:18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</row>
    <row r="378" spans="2:18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</row>
    <row r="379" spans="2:18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</row>
    <row r="380" spans="2:18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</row>
    <row r="381" spans="2:18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</row>
    <row r="382" spans="2:18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</row>
    <row r="383" spans="2:18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</row>
    <row r="384" spans="2:18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</row>
    <row r="385" spans="2:18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</row>
    <row r="386" spans="2:18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</row>
    <row r="387" spans="2:18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</row>
    <row r="388" spans="2:18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</row>
    <row r="389" spans="2:18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</row>
    <row r="390" spans="2:18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</row>
    <row r="391" spans="2:18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</row>
    <row r="392" spans="2:18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</row>
    <row r="393" spans="2:18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</row>
    <row r="394" spans="2:18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</row>
    <row r="395" spans="2:18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</row>
    <row r="396" spans="2:18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</row>
    <row r="397" spans="2:18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</row>
    <row r="398" spans="2:18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</row>
    <row r="399" spans="2:18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</row>
    <row r="400" spans="2:18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</row>
    <row r="401" spans="2:18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</row>
    <row r="402" spans="2:18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</row>
    <row r="403" spans="2:18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</row>
    <row r="404" spans="2:18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</row>
    <row r="405" spans="2:18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</row>
    <row r="406" spans="2:18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</row>
    <row r="407" spans="2:18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</row>
    <row r="408" spans="2:18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</row>
    <row r="409" spans="2:18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</row>
    <row r="410" spans="2:18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</row>
    <row r="411" spans="2:18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</row>
    <row r="412" spans="2:18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</row>
    <row r="413" spans="2:18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</row>
    <row r="414" spans="2:18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</row>
    <row r="415" spans="2:18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</row>
    <row r="416" spans="2:18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</row>
    <row r="417" spans="2:18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</row>
    <row r="418" spans="2:18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</row>
    <row r="419" spans="2:18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</row>
    <row r="420" spans="2:18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</row>
    <row r="421" spans="2:18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</row>
    <row r="422" spans="2:18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</row>
    <row r="423" spans="2:18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</row>
    <row r="424" spans="2:18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</row>
    <row r="425" spans="2:18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</row>
    <row r="426" spans="2:18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</row>
    <row r="427" spans="2:18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</row>
    <row r="428" spans="2:18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</row>
    <row r="429" spans="2:18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</row>
    <row r="430" spans="2:18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</row>
    <row r="431" spans="2:18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</row>
    <row r="432" spans="2:18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</row>
    <row r="433" spans="2:18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</row>
    <row r="434" spans="2:18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</row>
    <row r="435" spans="2:18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</row>
    <row r="436" spans="2:18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</row>
    <row r="437" spans="2:18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</row>
    <row r="438" spans="2:18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</row>
    <row r="439" spans="2:18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</row>
    <row r="440" spans="2:18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</row>
    <row r="441" spans="2:18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</row>
    <row r="442" spans="2:18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</row>
    <row r="443" spans="2:18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</row>
    <row r="444" spans="2:18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</row>
    <row r="445" spans="2:18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</row>
    <row r="446" spans="2:18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</row>
    <row r="447" spans="2:18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</row>
    <row r="448" spans="2:18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</row>
    <row r="449" spans="2:18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</row>
    <row r="450" spans="2:18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</row>
    <row r="451" spans="2:18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</row>
    <row r="452" spans="2:18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</row>
    <row r="453" spans="2:18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</row>
    <row r="454" spans="2:18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</row>
    <row r="455" spans="2:18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</row>
    <row r="456" spans="2:18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</row>
    <row r="457" spans="2:18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</row>
    <row r="458" spans="2:18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</row>
    <row r="459" spans="2:18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</row>
    <row r="460" spans="2:18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</row>
    <row r="461" spans="2:18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</row>
    <row r="462" spans="2:18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</row>
    <row r="463" spans="2:18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</row>
    <row r="464" spans="2:18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</row>
    <row r="465" spans="2:18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</row>
    <row r="466" spans="2:18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</row>
    <row r="467" spans="2:18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</row>
    <row r="468" spans="2:18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</row>
    <row r="469" spans="2:18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</row>
    <row r="470" spans="2:18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</row>
    <row r="471" spans="2:18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</row>
    <row r="472" spans="2:18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</row>
    <row r="473" spans="2:18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</row>
    <row r="474" spans="2:18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</row>
    <row r="475" spans="2:18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</row>
    <row r="476" spans="2:18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</row>
    <row r="477" spans="2:18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</row>
    <row r="478" spans="2:18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</row>
    <row r="479" spans="2:18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</row>
    <row r="480" spans="2:18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</row>
    <row r="481" spans="2:18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</row>
    <row r="482" spans="2:18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</row>
    <row r="483" spans="2:18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</row>
    <row r="484" spans="2:18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</row>
    <row r="485" spans="2:18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</row>
    <row r="486" spans="2:18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</row>
    <row r="487" spans="2:18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</row>
    <row r="488" spans="2:18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</row>
    <row r="489" spans="2:18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</row>
    <row r="490" spans="2:18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</row>
    <row r="491" spans="2:18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</row>
    <row r="492" spans="2:18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</row>
    <row r="493" spans="2:18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</row>
    <row r="494" spans="2:18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</row>
    <row r="495" spans="2:18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</row>
    <row r="496" spans="2:18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</row>
    <row r="497" spans="2:18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</row>
    <row r="498" spans="2:18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</row>
    <row r="499" spans="2:18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</row>
    <row r="500" spans="2:18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</row>
    <row r="501" spans="2:18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</row>
    <row r="502" spans="2:18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</row>
    <row r="503" spans="2:18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</row>
    <row r="504" spans="2:18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</row>
    <row r="505" spans="2:18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</row>
    <row r="506" spans="2:18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</row>
    <row r="507" spans="2:18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</row>
    <row r="508" spans="2:18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</row>
    <row r="509" spans="2:18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</row>
    <row r="510" spans="2:18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</row>
    <row r="511" spans="2:18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O1:Q9 O11:Q1048576 C32:I1048576 J1:M1048576 E1:I30 D1:D28 C29:D30 A1:B1048576 C5:C28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141</v>
      </c>
      <c r="C1" s="67" t="s" vm="1">
        <v>219</v>
      </c>
    </row>
    <row r="2" spans="2:16">
      <c r="B2" s="46" t="s">
        <v>140</v>
      </c>
      <c r="C2" s="67" t="s">
        <v>220</v>
      </c>
    </row>
    <row r="3" spans="2:16">
      <c r="B3" s="46" t="s">
        <v>142</v>
      </c>
      <c r="C3" s="67" t="s">
        <v>221</v>
      </c>
    </row>
    <row r="4" spans="2:16">
      <c r="B4" s="46" t="s">
        <v>143</v>
      </c>
      <c r="C4" s="67">
        <v>8602</v>
      </c>
    </row>
    <row r="6" spans="2:16" ht="26.25" customHeight="1">
      <c r="B6" s="157" t="s">
        <v>181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9"/>
    </row>
    <row r="7" spans="2:16" s="3" customFormat="1" ht="78.75">
      <c r="B7" s="21" t="s">
        <v>111</v>
      </c>
      <c r="C7" s="29" t="s">
        <v>43</v>
      </c>
      <c r="D7" s="29" t="s">
        <v>63</v>
      </c>
      <c r="E7" s="29" t="s">
        <v>14</v>
      </c>
      <c r="F7" s="29" t="s">
        <v>64</v>
      </c>
      <c r="G7" s="29" t="s">
        <v>99</v>
      </c>
      <c r="H7" s="29" t="s">
        <v>17</v>
      </c>
      <c r="I7" s="29" t="s">
        <v>98</v>
      </c>
      <c r="J7" s="29" t="s">
        <v>16</v>
      </c>
      <c r="K7" s="29" t="s">
        <v>176</v>
      </c>
      <c r="L7" s="29" t="s">
        <v>196</v>
      </c>
      <c r="M7" s="29" t="s">
        <v>177</v>
      </c>
      <c r="N7" s="29" t="s">
        <v>57</v>
      </c>
      <c r="O7" s="29" t="s">
        <v>144</v>
      </c>
      <c r="P7" s="30" t="s">
        <v>146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203</v>
      </c>
      <c r="M8" s="31" t="s">
        <v>199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9" t="s">
        <v>2511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30">
        <v>0</v>
      </c>
      <c r="N10" s="68"/>
      <c r="O10" s="131">
        <f>IFERROR(M10/$M$10,0)</f>
        <v>0</v>
      </c>
      <c r="P10" s="131">
        <f>M10/'סכום נכסי הקרן'!$C$42</f>
        <v>0</v>
      </c>
    </row>
    <row r="11" spans="2:16" ht="20.25" customHeight="1">
      <c r="B11" s="123" t="s">
        <v>211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23" t="s">
        <v>107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23" t="s">
        <v>202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</row>
    <row r="111" spans="2:16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</row>
    <row r="112" spans="2:16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</row>
    <row r="113" spans="2:16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</row>
    <row r="114" spans="2:16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</row>
    <row r="115" spans="2:16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</row>
    <row r="116" spans="2:16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</row>
    <row r="117" spans="2:16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</row>
    <row r="118" spans="2:16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</row>
    <row r="119" spans="2:16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</row>
    <row r="120" spans="2:16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</row>
    <row r="121" spans="2:16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</row>
    <row r="122" spans="2:16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</row>
    <row r="123" spans="2:16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</row>
    <row r="124" spans="2:16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</row>
    <row r="125" spans="2:16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</row>
    <row r="126" spans="2:16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</row>
    <row r="127" spans="2:16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</row>
    <row r="128" spans="2:16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</row>
    <row r="129" spans="2:16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</row>
    <row r="130" spans="2:16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</row>
    <row r="131" spans="2:16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</row>
    <row r="132" spans="2:16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</row>
    <row r="133" spans="2:16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</row>
    <row r="134" spans="2:16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</row>
    <row r="135" spans="2:16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</row>
    <row r="136" spans="2:16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</row>
    <row r="137" spans="2:16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</row>
    <row r="138" spans="2:16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</row>
    <row r="139" spans="2:16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</row>
    <row r="140" spans="2:16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</row>
    <row r="141" spans="2:16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</row>
    <row r="142" spans="2:16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</row>
    <row r="143" spans="2:16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</row>
    <row r="144" spans="2:16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</row>
    <row r="145" spans="2:16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</row>
    <row r="146" spans="2:16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</row>
    <row r="147" spans="2:16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</row>
    <row r="148" spans="2:16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</row>
    <row r="149" spans="2:16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</row>
    <row r="150" spans="2:16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</row>
    <row r="151" spans="2:16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</row>
    <row r="152" spans="2:16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</row>
    <row r="153" spans="2:16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</row>
    <row r="154" spans="2:16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</row>
    <row r="155" spans="2:16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</row>
    <row r="156" spans="2:16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</row>
    <row r="157" spans="2:16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</row>
    <row r="158" spans="2:16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</row>
    <row r="159" spans="2:16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</row>
    <row r="160" spans="2:16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</row>
    <row r="161" spans="2:16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</row>
    <row r="162" spans="2:16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</row>
    <row r="163" spans="2:16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</row>
    <row r="164" spans="2:16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</row>
    <row r="165" spans="2:16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</row>
    <row r="166" spans="2:16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</row>
    <row r="167" spans="2:16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</row>
    <row r="168" spans="2:16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</row>
    <row r="169" spans="2:16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</row>
    <row r="170" spans="2:16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</row>
    <row r="171" spans="2:16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</row>
    <row r="172" spans="2:16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</row>
    <row r="173" spans="2:16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</row>
    <row r="174" spans="2:16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</row>
    <row r="175" spans="2:16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</row>
    <row r="176" spans="2:16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</row>
    <row r="177" spans="2:16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</row>
    <row r="178" spans="2:16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</row>
    <row r="179" spans="2:16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</row>
    <row r="180" spans="2:16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</row>
    <row r="181" spans="2:16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</row>
    <row r="182" spans="2:16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</row>
    <row r="183" spans="2:16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</row>
    <row r="184" spans="2:16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</row>
    <row r="185" spans="2:16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</row>
    <row r="186" spans="2:16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</row>
    <row r="187" spans="2:16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</row>
    <row r="188" spans="2:16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</row>
    <row r="189" spans="2:16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</row>
    <row r="190" spans="2:16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</row>
    <row r="191" spans="2:16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</row>
    <row r="192" spans="2:16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</row>
    <row r="193" spans="2:16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</row>
    <row r="194" spans="2:16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</row>
    <row r="195" spans="2:16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</row>
    <row r="196" spans="2:16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</row>
    <row r="197" spans="2:16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</row>
    <row r="198" spans="2:16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</row>
    <row r="199" spans="2:16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</row>
    <row r="200" spans="2:16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</row>
    <row r="201" spans="2:16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</row>
    <row r="202" spans="2:16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</row>
    <row r="203" spans="2:16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</row>
    <row r="204" spans="2:16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</row>
    <row r="205" spans="2:16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</row>
    <row r="206" spans="2:16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</row>
    <row r="207" spans="2:16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</row>
    <row r="208" spans="2:16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</row>
    <row r="209" spans="2:16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</row>
    <row r="210" spans="2:16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</row>
    <row r="211" spans="2:16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</row>
    <row r="212" spans="2:16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</row>
    <row r="213" spans="2:16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</row>
    <row r="214" spans="2:16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</row>
    <row r="215" spans="2:16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</row>
    <row r="216" spans="2:16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</row>
    <row r="217" spans="2:16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</row>
    <row r="218" spans="2:16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</row>
    <row r="219" spans="2:16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</row>
    <row r="220" spans="2:16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</row>
    <row r="221" spans="2:16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</row>
    <row r="222" spans="2:16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</row>
    <row r="223" spans="2:16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</row>
    <row r="224" spans="2:16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</row>
    <row r="225" spans="2:16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</row>
    <row r="226" spans="2:16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</row>
    <row r="227" spans="2:16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</row>
    <row r="228" spans="2:16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</row>
    <row r="229" spans="2:16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</row>
    <row r="230" spans="2:16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</row>
    <row r="231" spans="2:16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</row>
    <row r="232" spans="2:16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</row>
    <row r="233" spans="2:16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</row>
    <row r="234" spans="2:16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</row>
    <row r="235" spans="2:16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</row>
    <row r="236" spans="2:16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</row>
    <row r="237" spans="2:16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</row>
    <row r="238" spans="2:16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</row>
    <row r="239" spans="2:16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</row>
    <row r="240" spans="2:16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</row>
    <row r="241" spans="2:16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</row>
    <row r="242" spans="2:16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</row>
    <row r="243" spans="2:16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</row>
    <row r="244" spans="2:16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</row>
    <row r="245" spans="2:16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</row>
    <row r="246" spans="2:16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</row>
    <row r="247" spans="2:16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</row>
    <row r="248" spans="2:16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</row>
    <row r="249" spans="2:16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</row>
    <row r="250" spans="2:16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</row>
    <row r="251" spans="2:16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</row>
    <row r="252" spans="2:16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</row>
    <row r="253" spans="2:16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</row>
    <row r="254" spans="2:16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</row>
    <row r="255" spans="2:16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</row>
    <row r="256" spans="2:16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</row>
    <row r="257" spans="2:16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</row>
    <row r="258" spans="2:16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</row>
    <row r="259" spans="2:16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</row>
    <row r="260" spans="2:16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</row>
    <row r="261" spans="2:16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</row>
    <row r="262" spans="2:16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</row>
    <row r="263" spans="2:16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</row>
    <row r="264" spans="2:16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</row>
    <row r="265" spans="2:16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</row>
    <row r="266" spans="2:16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</row>
    <row r="267" spans="2:16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</row>
    <row r="268" spans="2:16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</row>
    <row r="269" spans="2:16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</row>
    <row r="270" spans="2:16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</row>
    <row r="271" spans="2:16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</row>
    <row r="272" spans="2:16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</row>
    <row r="273" spans="2:16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</row>
    <row r="274" spans="2:16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</row>
    <row r="275" spans="2:16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</row>
    <row r="276" spans="2:16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</row>
    <row r="277" spans="2:16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</row>
    <row r="278" spans="2:16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</row>
    <row r="279" spans="2:16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</row>
    <row r="280" spans="2:16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</row>
    <row r="281" spans="2:16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</row>
    <row r="282" spans="2:16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</row>
    <row r="283" spans="2:16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</row>
    <row r="284" spans="2:16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</row>
    <row r="285" spans="2:16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</row>
    <row r="286" spans="2:16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</row>
    <row r="287" spans="2:16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</row>
    <row r="288" spans="2:16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</row>
    <row r="289" spans="2:16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</row>
    <row r="290" spans="2:16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</row>
    <row r="291" spans="2:16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</row>
    <row r="292" spans="2:16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</row>
    <row r="293" spans="2:16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</row>
    <row r="294" spans="2:16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</row>
    <row r="295" spans="2:16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</row>
    <row r="296" spans="2:16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</row>
    <row r="297" spans="2:16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</row>
    <row r="298" spans="2:16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</row>
    <row r="299" spans="2:16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</row>
    <row r="300" spans="2:16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</row>
    <row r="301" spans="2:16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</row>
    <row r="302" spans="2:16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</row>
    <row r="303" spans="2:16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</row>
    <row r="304" spans="2:16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</row>
    <row r="305" spans="2:16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</row>
    <row r="306" spans="2:16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</row>
    <row r="307" spans="2:16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</row>
    <row r="308" spans="2:16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</row>
    <row r="309" spans="2:16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</row>
    <row r="310" spans="2:16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</row>
    <row r="311" spans="2:16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</row>
    <row r="312" spans="2:16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</row>
    <row r="313" spans="2:16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</row>
    <row r="314" spans="2:16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</row>
    <row r="315" spans="2:16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</row>
    <row r="316" spans="2:16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</row>
    <row r="317" spans="2:16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</row>
    <row r="318" spans="2:16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</row>
    <row r="319" spans="2:16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</row>
    <row r="320" spans="2:16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</row>
    <row r="321" spans="2:16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</row>
    <row r="322" spans="2:16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</row>
    <row r="323" spans="2:16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</row>
    <row r="324" spans="2:16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</row>
    <row r="325" spans="2:16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</row>
    <row r="326" spans="2:16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</row>
    <row r="327" spans="2:16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</row>
    <row r="328" spans="2:16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</row>
    <row r="329" spans="2:16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</row>
    <row r="330" spans="2:16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</row>
    <row r="331" spans="2:16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</row>
    <row r="332" spans="2:16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</row>
    <row r="333" spans="2:16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</row>
    <row r="334" spans="2:16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</row>
    <row r="335" spans="2:16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</row>
    <row r="336" spans="2:16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</row>
    <row r="337" spans="2:16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</row>
    <row r="338" spans="2:16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</row>
    <row r="339" spans="2:16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</row>
    <row r="340" spans="2:16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</row>
    <row r="341" spans="2:16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</row>
    <row r="342" spans="2:16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</row>
    <row r="343" spans="2:16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</row>
    <row r="344" spans="2:16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</row>
    <row r="345" spans="2:16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</row>
    <row r="346" spans="2:16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</row>
    <row r="347" spans="2:16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</row>
    <row r="348" spans="2:16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</row>
    <row r="349" spans="2:16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</row>
    <row r="350" spans="2:16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</row>
    <row r="351" spans="2:16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</row>
    <row r="352" spans="2:16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</row>
    <row r="353" spans="2:16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</row>
    <row r="354" spans="2:16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</row>
    <row r="355" spans="2:16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</row>
    <row r="356" spans="2:16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</row>
    <row r="357" spans="2:16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</row>
    <row r="358" spans="2:16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</row>
    <row r="359" spans="2:16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</row>
    <row r="360" spans="2:16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</row>
    <row r="361" spans="2:16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</row>
    <row r="362" spans="2:16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</row>
    <row r="363" spans="2:16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</row>
    <row r="364" spans="2:16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</row>
    <row r="365" spans="2:16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</row>
    <row r="366" spans="2:16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</row>
    <row r="367" spans="2:16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</row>
    <row r="368" spans="2:16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</row>
    <row r="369" spans="2:16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</row>
    <row r="370" spans="2:16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</row>
    <row r="371" spans="2:16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</row>
    <row r="372" spans="2:16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</row>
    <row r="373" spans="2:16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</row>
    <row r="374" spans="2:16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</row>
    <row r="375" spans="2:16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</row>
    <row r="376" spans="2:16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</row>
    <row r="377" spans="2:16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</row>
    <row r="378" spans="2:16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</row>
    <row r="379" spans="2:16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</row>
    <row r="380" spans="2:16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</row>
    <row r="381" spans="2:16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</row>
    <row r="382" spans="2:16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</row>
    <row r="383" spans="2:16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</row>
    <row r="384" spans="2:16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</row>
    <row r="385" spans="2:16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</row>
    <row r="386" spans="2:16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</row>
    <row r="387" spans="2:16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</row>
    <row r="388" spans="2:16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</row>
    <row r="389" spans="2:16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</row>
    <row r="390" spans="2:16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</row>
    <row r="391" spans="2:16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</row>
    <row r="392" spans="2:16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</row>
    <row r="393" spans="2:16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</row>
    <row r="394" spans="2:16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</row>
    <row r="395" spans="2:16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</row>
    <row r="396" spans="2:16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</row>
    <row r="397" spans="2:16">
      <c r="B397" s="126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</row>
    <row r="398" spans="2:16">
      <c r="B398" s="126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</row>
    <row r="399" spans="2:16">
      <c r="B399" s="127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</row>
    <row r="400" spans="2:16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</row>
    <row r="401" spans="2:16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</row>
    <row r="402" spans="2:16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</row>
    <row r="403" spans="2:16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</row>
    <row r="404" spans="2:16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</row>
    <row r="405" spans="2:16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</row>
    <row r="406" spans="2:16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</row>
    <row r="407" spans="2:16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</row>
    <row r="408" spans="2:16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</row>
    <row r="409" spans="2:16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</row>
    <row r="410" spans="2:16">
      <c r="B410" s="118"/>
      <c r="C410" s="118"/>
      <c r="D410" s="11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</row>
    <row r="411" spans="2:16">
      <c r="B411" s="118"/>
      <c r="C411" s="118"/>
      <c r="D411" s="11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</row>
    <row r="412" spans="2:16">
      <c r="B412" s="118"/>
      <c r="C412" s="118"/>
      <c r="D412" s="11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</row>
    <row r="413" spans="2:16">
      <c r="B413" s="118"/>
      <c r="C413" s="118"/>
      <c r="D413" s="11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</row>
    <row r="414" spans="2:16">
      <c r="B414" s="118"/>
      <c r="C414" s="118"/>
      <c r="D414" s="11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</row>
    <row r="415" spans="2:16">
      <c r="B415" s="118"/>
      <c r="C415" s="118"/>
      <c r="D415" s="118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</row>
    <row r="416" spans="2:16">
      <c r="B416" s="118"/>
      <c r="C416" s="118"/>
      <c r="D416" s="11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</row>
    <row r="417" spans="2:16">
      <c r="B417" s="118"/>
      <c r="C417" s="118"/>
      <c r="D417" s="11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</row>
    <row r="418" spans="2:16">
      <c r="B418" s="118"/>
      <c r="C418" s="118"/>
      <c r="D418" s="11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</row>
    <row r="419" spans="2:16">
      <c r="B419" s="118"/>
      <c r="C419" s="118"/>
      <c r="D419" s="11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</row>
    <row r="420" spans="2:16">
      <c r="B420" s="118"/>
      <c r="C420" s="118"/>
      <c r="D420" s="11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</row>
    <row r="421" spans="2:16">
      <c r="B421" s="118"/>
      <c r="C421" s="118"/>
      <c r="D421" s="11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</row>
    <row r="422" spans="2:16">
      <c r="B422" s="118"/>
      <c r="C422" s="118"/>
      <c r="D422" s="11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</row>
    <row r="423" spans="2:16">
      <c r="B423" s="118"/>
      <c r="C423" s="118"/>
      <c r="D423" s="11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</row>
    <row r="424" spans="2:16">
      <c r="B424" s="118"/>
      <c r="C424" s="118"/>
      <c r="D424" s="11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</row>
    <row r="425" spans="2:16">
      <c r="B425" s="118"/>
      <c r="C425" s="118"/>
      <c r="D425" s="11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</row>
    <row r="426" spans="2:16">
      <c r="B426" s="118"/>
      <c r="C426" s="118"/>
      <c r="D426" s="11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</row>
    <row r="427" spans="2:16">
      <c r="B427" s="118"/>
      <c r="C427" s="118"/>
      <c r="D427" s="11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</row>
    <row r="428" spans="2:16">
      <c r="B428" s="118"/>
      <c r="C428" s="118"/>
      <c r="D428" s="118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</row>
    <row r="429" spans="2:16">
      <c r="B429" s="118"/>
      <c r="C429" s="118"/>
      <c r="D429" s="11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</row>
    <row r="430" spans="2:16">
      <c r="B430" s="118"/>
      <c r="C430" s="118"/>
      <c r="D430" s="11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</row>
    <row r="431" spans="2:16">
      <c r="B431" s="118"/>
      <c r="C431" s="118"/>
      <c r="D431" s="11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</row>
    <row r="432" spans="2:16">
      <c r="B432" s="118"/>
      <c r="C432" s="118"/>
      <c r="D432" s="11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</row>
    <row r="433" spans="2:16">
      <c r="B433" s="118"/>
      <c r="C433" s="118"/>
      <c r="D433" s="11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</row>
    <row r="434" spans="2:16">
      <c r="B434" s="118"/>
      <c r="C434" s="118"/>
      <c r="D434" s="11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</row>
    <row r="435" spans="2:16">
      <c r="B435" s="118"/>
      <c r="C435" s="118"/>
      <c r="D435" s="118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</row>
    <row r="436" spans="2:16">
      <c r="B436" s="118"/>
      <c r="C436" s="118"/>
      <c r="D436" s="11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</row>
    <row r="437" spans="2:16">
      <c r="B437" s="118"/>
      <c r="C437" s="118"/>
      <c r="D437" s="11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</row>
    <row r="438" spans="2:16">
      <c r="B438" s="118"/>
      <c r="C438" s="118"/>
      <c r="D438" s="11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</row>
    <row r="439" spans="2:16">
      <c r="B439" s="118"/>
      <c r="C439" s="118"/>
      <c r="D439" s="11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</row>
    <row r="440" spans="2:16">
      <c r="B440" s="118"/>
      <c r="C440" s="118"/>
      <c r="D440" s="11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</row>
    <row r="441" spans="2:16">
      <c r="B441" s="118"/>
      <c r="C441" s="118"/>
      <c r="D441" s="11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</row>
    <row r="442" spans="2:16">
      <c r="B442" s="118"/>
      <c r="C442" s="118"/>
      <c r="D442" s="11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</row>
    <row r="443" spans="2:16">
      <c r="B443" s="118"/>
      <c r="C443" s="118"/>
      <c r="D443" s="11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</row>
    <row r="444" spans="2:16">
      <c r="B444" s="118"/>
      <c r="C444" s="118"/>
      <c r="D444" s="11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</row>
    <row r="445" spans="2:16">
      <c r="B445" s="118"/>
      <c r="C445" s="118"/>
      <c r="D445" s="11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</row>
    <row r="446" spans="2:16">
      <c r="B446" s="118"/>
      <c r="C446" s="118"/>
      <c r="D446" s="11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</row>
    <row r="447" spans="2:16">
      <c r="B447" s="118"/>
      <c r="C447" s="118"/>
      <c r="D447" s="11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</row>
    <row r="448" spans="2:16">
      <c r="B448" s="118"/>
      <c r="C448" s="118"/>
      <c r="D448" s="11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</row>
    <row r="449" spans="2:16">
      <c r="B449" s="118"/>
      <c r="C449" s="118"/>
      <c r="D449" s="11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</row>
    <row r="450" spans="2:16">
      <c r="B450" s="118"/>
      <c r="C450" s="118"/>
      <c r="D450" s="11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</row>
    <row r="451" spans="2:16">
      <c r="B451" s="118"/>
      <c r="C451" s="118"/>
      <c r="D451" s="11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</row>
    <row r="452" spans="2:16">
      <c r="B452" s="118"/>
      <c r="C452" s="118"/>
      <c r="D452" s="11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</row>
    <row r="453" spans="2:16">
      <c r="B453" s="118"/>
      <c r="C453" s="118"/>
      <c r="D453" s="11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</row>
    <row r="454" spans="2:16">
      <c r="B454" s="118"/>
      <c r="C454" s="118"/>
      <c r="D454" s="11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</row>
    <row r="455" spans="2:16">
      <c r="B455" s="118"/>
      <c r="C455" s="118"/>
      <c r="D455" s="11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</row>
    <row r="456" spans="2:16">
      <c r="B456" s="118"/>
      <c r="C456" s="118"/>
      <c r="D456" s="11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</row>
    <row r="457" spans="2:16">
      <c r="B457" s="118"/>
      <c r="C457" s="118"/>
      <c r="D457" s="11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</row>
    <row r="458" spans="2:16">
      <c r="B458" s="118"/>
      <c r="C458" s="118"/>
      <c r="D458" s="11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</row>
    <row r="459" spans="2:16">
      <c r="B459" s="118"/>
      <c r="C459" s="118"/>
      <c r="D459" s="11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</row>
    <row r="460" spans="2:16">
      <c r="B460" s="118"/>
      <c r="C460" s="118"/>
      <c r="D460" s="11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</row>
    <row r="461" spans="2:16">
      <c r="B461" s="118"/>
      <c r="C461" s="118"/>
      <c r="D461" s="11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</row>
    <row r="462" spans="2:16">
      <c r="B462" s="118"/>
      <c r="C462" s="118"/>
      <c r="D462" s="118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</row>
    <row r="463" spans="2:16">
      <c r="B463" s="118"/>
      <c r="C463" s="118"/>
      <c r="D463" s="11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0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64.855468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141</v>
      </c>
      <c r="C1" s="67" t="s" vm="1">
        <v>219</v>
      </c>
    </row>
    <row r="2" spans="2:20">
      <c r="B2" s="46" t="s">
        <v>140</v>
      </c>
      <c r="C2" s="67" t="s">
        <v>220</v>
      </c>
    </row>
    <row r="3" spans="2:20">
      <c r="B3" s="46" t="s">
        <v>142</v>
      </c>
      <c r="C3" s="67" t="s">
        <v>221</v>
      </c>
    </row>
    <row r="4" spans="2:20">
      <c r="B4" s="46" t="s">
        <v>143</v>
      </c>
      <c r="C4" s="67">
        <v>8602</v>
      </c>
    </row>
    <row r="6" spans="2:20" ht="26.25" customHeight="1">
      <c r="B6" s="163" t="s">
        <v>168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8"/>
    </row>
    <row r="7" spans="2:20" ht="26.25" customHeight="1">
      <c r="B7" s="163" t="s">
        <v>85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8"/>
    </row>
    <row r="8" spans="2:20" s="3" customFormat="1" ht="78.75">
      <c r="B8" s="36" t="s">
        <v>110</v>
      </c>
      <c r="C8" s="12" t="s">
        <v>43</v>
      </c>
      <c r="D8" s="12" t="s">
        <v>114</v>
      </c>
      <c r="E8" s="12" t="s">
        <v>184</v>
      </c>
      <c r="F8" s="12" t="s">
        <v>112</v>
      </c>
      <c r="G8" s="12" t="s">
        <v>63</v>
      </c>
      <c r="H8" s="12" t="s">
        <v>14</v>
      </c>
      <c r="I8" s="12" t="s">
        <v>64</v>
      </c>
      <c r="J8" s="12" t="s">
        <v>99</v>
      </c>
      <c r="K8" s="12" t="s">
        <v>17</v>
      </c>
      <c r="L8" s="12" t="s">
        <v>98</v>
      </c>
      <c r="M8" s="12" t="s">
        <v>16</v>
      </c>
      <c r="N8" s="12" t="s">
        <v>18</v>
      </c>
      <c r="O8" s="12" t="s">
        <v>196</v>
      </c>
      <c r="P8" s="12" t="s">
        <v>195</v>
      </c>
      <c r="Q8" s="12" t="s">
        <v>60</v>
      </c>
      <c r="R8" s="12" t="s">
        <v>57</v>
      </c>
      <c r="S8" s="12" t="s">
        <v>144</v>
      </c>
      <c r="T8" s="37" t="s">
        <v>146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203</v>
      </c>
      <c r="P9" s="15"/>
      <c r="Q9" s="15" t="s">
        <v>199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108</v>
      </c>
      <c r="R10" s="18" t="s">
        <v>109</v>
      </c>
      <c r="S10" s="43" t="s">
        <v>147</v>
      </c>
      <c r="T10" s="60" t="s">
        <v>185</v>
      </c>
    </row>
    <row r="11" spans="2:20" s="4" customFormat="1" ht="18" customHeight="1">
      <c r="B11" s="85" t="s">
        <v>44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9">
        <v>0</v>
      </c>
      <c r="R11" s="71"/>
      <c r="S11" s="80">
        <v>1</v>
      </c>
      <c r="T11" s="80">
        <v>0</v>
      </c>
    </row>
    <row r="12" spans="2:20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23" t="s">
        <v>211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23" t="s">
        <v>107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123" t="s">
        <v>194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123" t="s">
        <v>202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B694" s="41"/>
      <c r="C694" s="1"/>
      <c r="D694" s="1"/>
      <c r="E694" s="1"/>
      <c r="F694" s="1"/>
      <c r="G694" s="1"/>
    </row>
    <row r="695" spans="2:7">
      <c r="B695" s="41"/>
      <c r="C695" s="1"/>
      <c r="D695" s="1"/>
      <c r="E695" s="1"/>
      <c r="F695" s="1"/>
      <c r="G695" s="1"/>
    </row>
    <row r="696" spans="2:7">
      <c r="B696" s="3"/>
      <c r="C696" s="1"/>
      <c r="D696" s="1"/>
      <c r="E696" s="1"/>
      <c r="F696" s="1"/>
      <c r="G696" s="1"/>
    </row>
    <row r="697" spans="2:7">
      <c r="C697" s="1"/>
      <c r="D697" s="1"/>
      <c r="E697" s="1"/>
      <c r="F697" s="1"/>
      <c r="G697" s="1"/>
    </row>
    <row r="698" spans="2:7">
      <c r="C698" s="1"/>
      <c r="D698" s="1"/>
      <c r="E698" s="1"/>
      <c r="F698" s="1"/>
      <c r="G698" s="1"/>
    </row>
    <row r="699" spans="2:7"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E710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28:B30 B16:B17" xr:uid="{00000000-0002-0000-0300-000000000000}"/>
    <dataValidation type="list" allowBlank="1" showInputMessage="1" showErrorMessage="1" sqref="E202:E709" xr:uid="{00000000-0002-0000-0300-000001000000}">
      <formula1>#REF!</formula1>
    </dataValidation>
    <dataValidation type="list" allowBlank="1" showInputMessage="1" showErrorMessage="1" sqref="I31:I484 I12:I29 L12:L484 G31:G702 G12:G29 E31:E201 E12:E29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.28515625" style="2" bestFit="1" customWidth="1"/>
    <col min="3" max="3" width="33.85546875" style="2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7" style="1" bestFit="1" customWidth="1"/>
    <col min="8" max="8" width="6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0.140625" style="1" bestFit="1" customWidth="1"/>
    <col min="16" max="16" width="11.85546875" style="1" bestFit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141</v>
      </c>
      <c r="C1" s="67" t="s" vm="1">
        <v>219</v>
      </c>
    </row>
    <row r="2" spans="2:21">
      <c r="B2" s="46" t="s">
        <v>140</v>
      </c>
      <c r="C2" s="67" t="s">
        <v>220</v>
      </c>
    </row>
    <row r="3" spans="2:21">
      <c r="B3" s="46" t="s">
        <v>142</v>
      </c>
      <c r="C3" s="67" t="s">
        <v>221</v>
      </c>
    </row>
    <row r="4" spans="2:21">
      <c r="B4" s="46" t="s">
        <v>143</v>
      </c>
      <c r="C4" s="67">
        <v>8602</v>
      </c>
    </row>
    <row r="6" spans="2:21" ht="26.25" customHeight="1">
      <c r="B6" s="157" t="s">
        <v>168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9"/>
    </row>
    <row r="7" spans="2:21" ht="26.25" customHeight="1">
      <c r="B7" s="157" t="s">
        <v>86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</row>
    <row r="8" spans="2:21" s="3" customFormat="1" ht="78.75">
      <c r="B8" s="21" t="s">
        <v>110</v>
      </c>
      <c r="C8" s="29" t="s">
        <v>43</v>
      </c>
      <c r="D8" s="29" t="s">
        <v>114</v>
      </c>
      <c r="E8" s="29" t="s">
        <v>184</v>
      </c>
      <c r="F8" s="29" t="s">
        <v>112</v>
      </c>
      <c r="G8" s="29" t="s">
        <v>63</v>
      </c>
      <c r="H8" s="29" t="s">
        <v>14</v>
      </c>
      <c r="I8" s="29" t="s">
        <v>64</v>
      </c>
      <c r="J8" s="29" t="s">
        <v>99</v>
      </c>
      <c r="K8" s="29" t="s">
        <v>17</v>
      </c>
      <c r="L8" s="29" t="s">
        <v>98</v>
      </c>
      <c r="M8" s="29" t="s">
        <v>16</v>
      </c>
      <c r="N8" s="29" t="s">
        <v>18</v>
      </c>
      <c r="O8" s="12" t="s">
        <v>196</v>
      </c>
      <c r="P8" s="29" t="s">
        <v>195</v>
      </c>
      <c r="Q8" s="29" t="s">
        <v>210</v>
      </c>
      <c r="R8" s="29" t="s">
        <v>60</v>
      </c>
      <c r="S8" s="12" t="s">
        <v>57</v>
      </c>
      <c r="T8" s="29" t="s">
        <v>144</v>
      </c>
      <c r="U8" s="13" t="s">
        <v>146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203</v>
      </c>
      <c r="P9" s="31"/>
      <c r="Q9" s="15" t="s">
        <v>199</v>
      </c>
      <c r="R9" s="31" t="s">
        <v>199</v>
      </c>
      <c r="S9" s="15" t="s">
        <v>19</v>
      </c>
      <c r="T9" s="31" t="s">
        <v>199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108</v>
      </c>
      <c r="R10" s="18" t="s">
        <v>109</v>
      </c>
      <c r="S10" s="18" t="s">
        <v>147</v>
      </c>
      <c r="T10" s="18" t="s">
        <v>185</v>
      </c>
      <c r="U10" s="19" t="s">
        <v>205</v>
      </c>
    </row>
    <row r="11" spans="2:21" s="4" customFormat="1" ht="18" customHeight="1">
      <c r="B11" s="87" t="s">
        <v>31</v>
      </c>
      <c r="C11" s="88"/>
      <c r="D11" s="88"/>
      <c r="E11" s="88"/>
      <c r="F11" s="88"/>
      <c r="G11" s="88"/>
      <c r="H11" s="88"/>
      <c r="I11" s="88"/>
      <c r="J11" s="88"/>
      <c r="K11" s="90">
        <v>4.4137078775415892</v>
      </c>
      <c r="L11" s="88"/>
      <c r="M11" s="88"/>
      <c r="N11" s="91">
        <v>4.0983977776977154E-2</v>
      </c>
      <c r="O11" s="90"/>
      <c r="P11" s="92"/>
      <c r="Q11" s="90">
        <v>9.5935709029999998</v>
      </c>
      <c r="R11" s="90">
        <f>R12</f>
        <v>2302.3906243749998</v>
      </c>
      <c r="S11" s="88"/>
      <c r="T11" s="93">
        <f>IFERROR(R11/$R$11,0)</f>
        <v>1</v>
      </c>
      <c r="U11" s="93">
        <f>R11/'סכום נכסי הקרן'!$C$42</f>
        <v>3.0249534376414443E-2</v>
      </c>
    </row>
    <row r="12" spans="2:21">
      <c r="B12" s="70" t="s">
        <v>190</v>
      </c>
      <c r="C12" s="71"/>
      <c r="D12" s="71"/>
      <c r="E12" s="71"/>
      <c r="F12" s="71"/>
      <c r="G12" s="71"/>
      <c r="H12" s="71"/>
      <c r="I12" s="71"/>
      <c r="J12" s="71"/>
      <c r="K12" s="79">
        <v>4.4137078775415901</v>
      </c>
      <c r="L12" s="71"/>
      <c r="M12" s="71"/>
      <c r="N12" s="94">
        <v>4.0983977776977175E-2</v>
      </c>
      <c r="O12" s="79"/>
      <c r="P12" s="81"/>
      <c r="Q12" s="79">
        <v>9.5935709030000016</v>
      </c>
      <c r="R12" s="79">
        <f>R13+R168+R252</f>
        <v>2302.3906243749998</v>
      </c>
      <c r="S12" s="71"/>
      <c r="T12" s="80">
        <f t="shared" ref="T12:T75" si="0">IFERROR(R12/$R$11,0)</f>
        <v>1</v>
      </c>
      <c r="U12" s="80">
        <f>R12/'סכום נכסי הקרן'!$C$42</f>
        <v>3.0249534376414443E-2</v>
      </c>
    </row>
    <row r="13" spans="2:21">
      <c r="B13" s="89" t="s">
        <v>30</v>
      </c>
      <c r="C13" s="71"/>
      <c r="D13" s="71"/>
      <c r="E13" s="71"/>
      <c r="F13" s="71"/>
      <c r="G13" s="71"/>
      <c r="H13" s="71"/>
      <c r="I13" s="71"/>
      <c r="J13" s="71"/>
      <c r="K13" s="79">
        <v>4.498086980503917</v>
      </c>
      <c r="L13" s="71"/>
      <c r="M13" s="71"/>
      <c r="N13" s="94">
        <v>3.7326344782863362E-2</v>
      </c>
      <c r="O13" s="79"/>
      <c r="P13" s="81"/>
      <c r="Q13" s="79">
        <v>8.0188693910000026</v>
      </c>
      <c r="R13" s="79">
        <f>SUM(R14:R166)</f>
        <v>1937.5470203679997</v>
      </c>
      <c r="S13" s="71"/>
      <c r="T13" s="80">
        <f t="shared" si="0"/>
        <v>0.8415370527726852</v>
      </c>
      <c r="U13" s="80">
        <f>R13/'סכום נכסי הקרן'!$C$42</f>
        <v>2.5456104006873835E-2</v>
      </c>
    </row>
    <row r="14" spans="2:21">
      <c r="B14" s="75" t="s">
        <v>245</v>
      </c>
      <c r="C14" s="69">
        <v>6040372</v>
      </c>
      <c r="D14" s="82" t="s">
        <v>115</v>
      </c>
      <c r="E14" s="82" t="s">
        <v>26</v>
      </c>
      <c r="F14" s="69" t="s">
        <v>246</v>
      </c>
      <c r="G14" s="82" t="s">
        <v>247</v>
      </c>
      <c r="H14" s="69" t="s">
        <v>248</v>
      </c>
      <c r="I14" s="69" t="s">
        <v>126</v>
      </c>
      <c r="J14" s="69"/>
      <c r="K14" s="69">
        <v>1.7300002052678032</v>
      </c>
      <c r="L14" s="82" t="s">
        <v>128</v>
      </c>
      <c r="M14" s="83">
        <v>8.3000000000000001E-3</v>
      </c>
      <c r="N14" s="83">
        <v>2.4558303886925793E-2</v>
      </c>
      <c r="O14" s="76">
        <v>2.6000000000000003E-4</v>
      </c>
      <c r="P14" s="78">
        <v>108.5</v>
      </c>
      <c r="Q14" s="69"/>
      <c r="R14" s="76">
        <v>2.8300000000000003E-7</v>
      </c>
      <c r="S14" s="77">
        <v>8.5473007624192296E-14</v>
      </c>
      <c r="T14" s="77">
        <f t="shared" si="0"/>
        <v>1.2291571942828875E-10</v>
      </c>
      <c r="U14" s="77">
        <f>R14/'סכום נכסי הקרן'!$C$42</f>
        <v>3.7181432802477336E-12</v>
      </c>
    </row>
    <row r="15" spans="2:21">
      <c r="B15" s="75" t="s">
        <v>249</v>
      </c>
      <c r="C15" s="69">
        <v>2310217</v>
      </c>
      <c r="D15" s="82" t="s">
        <v>115</v>
      </c>
      <c r="E15" s="82" t="s">
        <v>26</v>
      </c>
      <c r="F15" s="69" t="s">
        <v>250</v>
      </c>
      <c r="G15" s="82" t="s">
        <v>247</v>
      </c>
      <c r="H15" s="69" t="s">
        <v>248</v>
      </c>
      <c r="I15" s="69" t="s">
        <v>126</v>
      </c>
      <c r="J15" s="69"/>
      <c r="K15" s="78">
        <v>1</v>
      </c>
      <c r="L15" s="82" t="s">
        <v>128</v>
      </c>
      <c r="M15" s="83">
        <v>8.6E-3</v>
      </c>
      <c r="N15" s="83">
        <v>2.720279720279721E-2</v>
      </c>
      <c r="O15" s="76">
        <v>1.3000000000000002E-4</v>
      </c>
      <c r="P15" s="78">
        <v>110.38</v>
      </c>
      <c r="Q15" s="69"/>
      <c r="R15" s="76">
        <v>1.43E-7</v>
      </c>
      <c r="S15" s="77">
        <v>5.1971914377470424E-14</v>
      </c>
      <c r="T15" s="77">
        <f t="shared" si="0"/>
        <v>6.21093564602307E-11</v>
      </c>
      <c r="U15" s="77">
        <f>R15/'סכום נכסי הקרן'!$C$42</f>
        <v>1.8787791133407274E-12</v>
      </c>
    </row>
    <row r="16" spans="2:21">
      <c r="B16" s="75" t="s">
        <v>251</v>
      </c>
      <c r="C16" s="69">
        <v>2310282</v>
      </c>
      <c r="D16" s="82" t="s">
        <v>115</v>
      </c>
      <c r="E16" s="82" t="s">
        <v>26</v>
      </c>
      <c r="F16" s="69" t="s">
        <v>250</v>
      </c>
      <c r="G16" s="82" t="s">
        <v>247</v>
      </c>
      <c r="H16" s="69" t="s">
        <v>248</v>
      </c>
      <c r="I16" s="69" t="s">
        <v>126</v>
      </c>
      <c r="J16" s="69"/>
      <c r="K16" s="76">
        <v>2.7200000000979911</v>
      </c>
      <c r="L16" s="82" t="s">
        <v>128</v>
      </c>
      <c r="M16" s="83">
        <v>3.8E-3</v>
      </c>
      <c r="N16" s="83">
        <v>2.3900000000892981E-2</v>
      </c>
      <c r="O16" s="76">
        <v>12166.355055000002</v>
      </c>
      <c r="P16" s="78">
        <v>104.01</v>
      </c>
      <c r="Q16" s="69"/>
      <c r="R16" s="76">
        <v>12.654225133000002</v>
      </c>
      <c r="S16" s="77">
        <v>4.0554516850000004E-6</v>
      </c>
      <c r="T16" s="77">
        <f t="shared" si="0"/>
        <v>5.4961243322622895E-3</v>
      </c>
      <c r="U16" s="77">
        <f>R16/'סכום נכסי הקרן'!$C$42</f>
        <v>1.6625520192581602E-4</v>
      </c>
    </row>
    <row r="17" spans="2:21">
      <c r="B17" s="75" t="s">
        <v>252</v>
      </c>
      <c r="C17" s="69">
        <v>2310381</v>
      </c>
      <c r="D17" s="82" t="s">
        <v>115</v>
      </c>
      <c r="E17" s="82" t="s">
        <v>26</v>
      </c>
      <c r="F17" s="69" t="s">
        <v>250</v>
      </c>
      <c r="G17" s="82" t="s">
        <v>247</v>
      </c>
      <c r="H17" s="69" t="s">
        <v>248</v>
      </c>
      <c r="I17" s="69" t="s">
        <v>126</v>
      </c>
      <c r="J17" s="69"/>
      <c r="K17" s="76">
        <v>6.7099999990015604</v>
      </c>
      <c r="L17" s="82" t="s">
        <v>128</v>
      </c>
      <c r="M17" s="83">
        <v>2E-3</v>
      </c>
      <c r="N17" s="83">
        <v>2.3999999995611251E-2</v>
      </c>
      <c r="O17" s="76">
        <v>1891.9015860000002</v>
      </c>
      <c r="P17" s="78">
        <v>96.35</v>
      </c>
      <c r="Q17" s="69"/>
      <c r="R17" s="76">
        <v>1.8228471420000005</v>
      </c>
      <c r="S17" s="77">
        <v>1.9739961373605509E-6</v>
      </c>
      <c r="T17" s="77">
        <f t="shared" si="0"/>
        <v>7.9171932108385186E-4</v>
      </c>
      <c r="U17" s="77">
        <f>R17/'סכום נכסי הקרן'!$C$42</f>
        <v>2.3949140819597483E-5</v>
      </c>
    </row>
    <row r="18" spans="2:21">
      <c r="B18" s="75" t="s">
        <v>253</v>
      </c>
      <c r="C18" s="69">
        <v>1158476</v>
      </c>
      <c r="D18" s="82" t="s">
        <v>115</v>
      </c>
      <c r="E18" s="82" t="s">
        <v>26</v>
      </c>
      <c r="F18" s="69" t="s">
        <v>254</v>
      </c>
      <c r="G18" s="82" t="s">
        <v>124</v>
      </c>
      <c r="H18" s="69" t="s">
        <v>255</v>
      </c>
      <c r="I18" s="69" t="s">
        <v>256</v>
      </c>
      <c r="J18" s="69"/>
      <c r="K18" s="76">
        <v>12.16</v>
      </c>
      <c r="L18" s="82" t="s">
        <v>128</v>
      </c>
      <c r="M18" s="83">
        <v>2.07E-2</v>
      </c>
      <c r="N18" s="83">
        <v>2.6900000000000004E-2</v>
      </c>
      <c r="O18" s="76">
        <v>34055.955836000008</v>
      </c>
      <c r="P18" s="78">
        <v>102.43</v>
      </c>
      <c r="Q18" s="69"/>
      <c r="R18" s="76">
        <v>34.883516500000006</v>
      </c>
      <c r="S18" s="77">
        <v>9.9995303056909077E-6</v>
      </c>
      <c r="T18" s="77">
        <f t="shared" si="0"/>
        <v>1.5150998327866013E-2</v>
      </c>
      <c r="U18" s="77">
        <f>R18/'סכום נכסי הקרן'!$C$42</f>
        <v>4.5831064475578069E-4</v>
      </c>
    </row>
    <row r="19" spans="2:21">
      <c r="B19" s="75" t="s">
        <v>257</v>
      </c>
      <c r="C19" s="69">
        <v>1145564</v>
      </c>
      <c r="D19" s="82" t="s">
        <v>115</v>
      </c>
      <c r="E19" s="82" t="s">
        <v>26</v>
      </c>
      <c r="F19" s="69" t="s">
        <v>258</v>
      </c>
      <c r="G19" s="82" t="s">
        <v>259</v>
      </c>
      <c r="H19" s="69" t="s">
        <v>248</v>
      </c>
      <c r="I19" s="69" t="s">
        <v>126</v>
      </c>
      <c r="J19" s="69"/>
      <c r="K19" s="78">
        <v>2.1300002722132607</v>
      </c>
      <c r="L19" s="82" t="s">
        <v>128</v>
      </c>
      <c r="M19" s="83">
        <v>8.3000000000000001E-3</v>
      </c>
      <c r="N19" s="83">
        <v>2.3372549019607839E-2</v>
      </c>
      <c r="O19" s="76">
        <v>2.3400000000000005E-4</v>
      </c>
      <c r="P19" s="78">
        <v>109</v>
      </c>
      <c r="Q19" s="69"/>
      <c r="R19" s="76">
        <v>2.5500000000000005E-7</v>
      </c>
      <c r="S19" s="77">
        <v>1.697768479230415E-13</v>
      </c>
      <c r="T19" s="77">
        <f t="shared" si="0"/>
        <v>1.1075444683467716E-10</v>
      </c>
      <c r="U19" s="77">
        <f>R19/'סכום נכסי הקרן'!$C$42</f>
        <v>3.3502704468663324E-12</v>
      </c>
    </row>
    <row r="20" spans="2:21">
      <c r="B20" s="75" t="s">
        <v>260</v>
      </c>
      <c r="C20" s="69">
        <v>6620496</v>
      </c>
      <c r="D20" s="82" t="s">
        <v>115</v>
      </c>
      <c r="E20" s="82" t="s">
        <v>26</v>
      </c>
      <c r="F20" s="69" t="s">
        <v>261</v>
      </c>
      <c r="G20" s="82" t="s">
        <v>247</v>
      </c>
      <c r="H20" s="69" t="s">
        <v>248</v>
      </c>
      <c r="I20" s="69" t="s">
        <v>126</v>
      </c>
      <c r="J20" s="69"/>
      <c r="K20" s="78">
        <v>4.04</v>
      </c>
      <c r="L20" s="82" t="s">
        <v>128</v>
      </c>
      <c r="M20" s="83">
        <v>1E-3</v>
      </c>
      <c r="N20" s="83">
        <v>2.370689655172414E-2</v>
      </c>
      <c r="O20" s="76">
        <v>1.1700000000000002E-4</v>
      </c>
      <c r="P20" s="78">
        <v>99.07</v>
      </c>
      <c r="Q20" s="69"/>
      <c r="R20" s="76">
        <v>1.1600000000000002E-7</v>
      </c>
      <c r="S20" s="77">
        <v>3.9422036554538271E-14</v>
      </c>
      <c r="T20" s="77">
        <f t="shared" si="0"/>
        <v>5.0382415030676662E-11</v>
      </c>
      <c r="U20" s="77">
        <f>R20/'סכום נכסי הקרן'!$C$42</f>
        <v>1.5240445954372336E-12</v>
      </c>
    </row>
    <row r="21" spans="2:21">
      <c r="B21" s="75" t="s">
        <v>262</v>
      </c>
      <c r="C21" s="69">
        <v>1199850</v>
      </c>
      <c r="D21" s="82" t="s">
        <v>115</v>
      </c>
      <c r="E21" s="82" t="s">
        <v>26</v>
      </c>
      <c r="F21" s="69" t="s">
        <v>261</v>
      </c>
      <c r="G21" s="82" t="s">
        <v>247</v>
      </c>
      <c r="H21" s="69" t="s">
        <v>248</v>
      </c>
      <c r="I21" s="69" t="s">
        <v>126</v>
      </c>
      <c r="J21" s="69"/>
      <c r="K21" s="78">
        <v>2.5299999999999998</v>
      </c>
      <c r="L21" s="82" t="s">
        <v>128</v>
      </c>
      <c r="M21" s="83">
        <v>6.0000000000000001E-3</v>
      </c>
      <c r="N21" s="124">
        <v>2.35E-2</v>
      </c>
      <c r="O21" s="76">
        <v>2.9500000000000007E-4</v>
      </c>
      <c r="P21" s="78">
        <v>107.75</v>
      </c>
      <c r="Q21" s="69"/>
      <c r="R21" s="76">
        <v>3.1700000000000005E-7</v>
      </c>
      <c r="S21" s="77">
        <v>2.6527047448321004E-13</v>
      </c>
      <c r="T21" s="77">
        <f t="shared" si="0"/>
        <v>1.3768297900624571E-10</v>
      </c>
      <c r="U21" s="77">
        <f>R21/'סכום נכסי הקרן'!$C$42</f>
        <v>4.1648460064965781E-12</v>
      </c>
    </row>
    <row r="22" spans="2:21">
      <c r="B22" s="75" t="s">
        <v>263</v>
      </c>
      <c r="C22" s="69">
        <v>1199868</v>
      </c>
      <c r="D22" s="82" t="s">
        <v>115</v>
      </c>
      <c r="E22" s="82" t="s">
        <v>26</v>
      </c>
      <c r="F22" s="69" t="s">
        <v>261</v>
      </c>
      <c r="G22" s="82" t="s">
        <v>247</v>
      </c>
      <c r="H22" s="69" t="s">
        <v>248</v>
      </c>
      <c r="I22" s="69" t="s">
        <v>126</v>
      </c>
      <c r="J22" s="69"/>
      <c r="K22" s="78">
        <v>3.47</v>
      </c>
      <c r="L22" s="82" t="s">
        <v>128</v>
      </c>
      <c r="M22" s="83">
        <v>1.7500000000000002E-2</v>
      </c>
      <c r="N22" s="124">
        <v>2.4299999999999999E-2</v>
      </c>
      <c r="O22" s="76">
        <v>4.5400000000000003E-4</v>
      </c>
      <c r="P22" s="78">
        <v>109.67</v>
      </c>
      <c r="Q22" s="69"/>
      <c r="R22" s="76">
        <v>4.9700000000000018E-7</v>
      </c>
      <c r="S22" s="77">
        <v>1.3749510677931776E-13</v>
      </c>
      <c r="T22" s="77">
        <f t="shared" si="0"/>
        <v>2.1586258853660609E-10</v>
      </c>
      <c r="U22" s="77">
        <f>R22/'סכום נכסי הקרן'!$C$42</f>
        <v>6.5297427925198728E-12</v>
      </c>
    </row>
    <row r="23" spans="2:21">
      <c r="B23" s="75" t="s">
        <v>264</v>
      </c>
      <c r="C23" s="69">
        <v>6000210</v>
      </c>
      <c r="D23" s="82" t="s">
        <v>115</v>
      </c>
      <c r="E23" s="82" t="s">
        <v>26</v>
      </c>
      <c r="F23" s="69" t="s">
        <v>265</v>
      </c>
      <c r="G23" s="82" t="s">
        <v>266</v>
      </c>
      <c r="H23" s="69" t="s">
        <v>267</v>
      </c>
      <c r="I23" s="69" t="s">
        <v>126</v>
      </c>
      <c r="J23" s="69"/>
      <c r="K23" s="76">
        <v>4.1999999999874893</v>
      </c>
      <c r="L23" s="82" t="s">
        <v>128</v>
      </c>
      <c r="M23" s="83">
        <v>3.85E-2</v>
      </c>
      <c r="N23" s="83">
        <v>2.5199999999924932E-2</v>
      </c>
      <c r="O23" s="76">
        <v>26521.117469000004</v>
      </c>
      <c r="P23" s="78">
        <v>120.55</v>
      </c>
      <c r="Q23" s="69"/>
      <c r="R23" s="76">
        <v>31.971207337000003</v>
      </c>
      <c r="S23" s="77">
        <v>1.0269029297048011E-5</v>
      </c>
      <c r="T23" s="77">
        <f t="shared" si="0"/>
        <v>1.3886091699004731E-2</v>
      </c>
      <c r="U23" s="77">
        <f>R23/'סכום נכסי הקרן'!$C$42</f>
        <v>4.2004780820308686E-4</v>
      </c>
    </row>
    <row r="24" spans="2:21">
      <c r="B24" s="75" t="s">
        <v>268</v>
      </c>
      <c r="C24" s="69">
        <v>6000236</v>
      </c>
      <c r="D24" s="82" t="s">
        <v>115</v>
      </c>
      <c r="E24" s="82" t="s">
        <v>26</v>
      </c>
      <c r="F24" s="69" t="s">
        <v>265</v>
      </c>
      <c r="G24" s="82" t="s">
        <v>266</v>
      </c>
      <c r="H24" s="69" t="s">
        <v>267</v>
      </c>
      <c r="I24" s="69" t="s">
        <v>126</v>
      </c>
      <c r="J24" s="69"/>
      <c r="K24" s="76">
        <v>1.8599999999648436</v>
      </c>
      <c r="L24" s="82" t="s">
        <v>128</v>
      </c>
      <c r="M24" s="83">
        <v>4.4999999999999998E-2</v>
      </c>
      <c r="N24" s="83">
        <v>2.6300000000053506E-2</v>
      </c>
      <c r="O24" s="76">
        <v>11161.117333000002</v>
      </c>
      <c r="P24" s="78">
        <v>117.23</v>
      </c>
      <c r="Q24" s="69"/>
      <c r="R24" s="76">
        <v>13.084177610999999</v>
      </c>
      <c r="S24" s="77">
        <v>3.7762556978471789E-6</v>
      </c>
      <c r="T24" s="77">
        <f t="shared" si="0"/>
        <v>5.6828660925214601E-3</v>
      </c>
      <c r="U24" s="77">
        <f>R24/'סכום נכסי הקרן'!$C$42</f>
        <v>1.7190405322228792E-4</v>
      </c>
    </row>
    <row r="25" spans="2:21">
      <c r="B25" s="75" t="s">
        <v>269</v>
      </c>
      <c r="C25" s="69">
        <v>6000285</v>
      </c>
      <c r="D25" s="82" t="s">
        <v>115</v>
      </c>
      <c r="E25" s="82" t="s">
        <v>26</v>
      </c>
      <c r="F25" s="69" t="s">
        <v>265</v>
      </c>
      <c r="G25" s="82" t="s">
        <v>266</v>
      </c>
      <c r="H25" s="69" t="s">
        <v>267</v>
      </c>
      <c r="I25" s="69" t="s">
        <v>126</v>
      </c>
      <c r="J25" s="69"/>
      <c r="K25" s="76">
        <v>6.6599999999259971</v>
      </c>
      <c r="L25" s="82" t="s">
        <v>128</v>
      </c>
      <c r="M25" s="83">
        <v>2.3900000000000001E-2</v>
      </c>
      <c r="N25" s="83">
        <v>2.8199999999816167E-2</v>
      </c>
      <c r="O25" s="76">
        <v>39269.143099000008</v>
      </c>
      <c r="P25" s="78">
        <v>108.05</v>
      </c>
      <c r="Q25" s="69"/>
      <c r="R25" s="76">
        <v>42.430308129000004</v>
      </c>
      <c r="S25" s="77">
        <v>1.0097106898220383E-5</v>
      </c>
      <c r="T25" s="77">
        <f t="shared" si="0"/>
        <v>1.8428805120989412E-2</v>
      </c>
      <c r="U25" s="77">
        <f>R25/'סכום נכסי הקרן'!$C$42</f>
        <v>5.5746277402361169E-4</v>
      </c>
    </row>
    <row r="26" spans="2:21">
      <c r="B26" s="75" t="s">
        <v>270</v>
      </c>
      <c r="C26" s="69">
        <v>6000384</v>
      </c>
      <c r="D26" s="82" t="s">
        <v>115</v>
      </c>
      <c r="E26" s="82" t="s">
        <v>26</v>
      </c>
      <c r="F26" s="69" t="s">
        <v>265</v>
      </c>
      <c r="G26" s="82" t="s">
        <v>266</v>
      </c>
      <c r="H26" s="69" t="s">
        <v>267</v>
      </c>
      <c r="I26" s="69" t="s">
        <v>126</v>
      </c>
      <c r="J26" s="69"/>
      <c r="K26" s="76">
        <v>3.7499999997517581</v>
      </c>
      <c r="L26" s="82" t="s">
        <v>128</v>
      </c>
      <c r="M26" s="83">
        <v>0.01</v>
      </c>
      <c r="N26" s="83">
        <v>2.3699999998808438E-2</v>
      </c>
      <c r="O26" s="76">
        <v>3857.0673170000005</v>
      </c>
      <c r="P26" s="78">
        <v>104.44</v>
      </c>
      <c r="Q26" s="69"/>
      <c r="R26" s="76">
        <v>4.028320904000001</v>
      </c>
      <c r="S26" s="77">
        <v>3.2095662185113104E-6</v>
      </c>
      <c r="T26" s="77">
        <f t="shared" si="0"/>
        <v>1.7496253074317123E-3</v>
      </c>
      <c r="U26" s="77">
        <f>R26/'סכום נכסי הקרן'!$C$42</f>
        <v>5.2925350883000273E-5</v>
      </c>
    </row>
    <row r="27" spans="2:21">
      <c r="B27" s="75" t="s">
        <v>271</v>
      </c>
      <c r="C27" s="69">
        <v>6000392</v>
      </c>
      <c r="D27" s="82" t="s">
        <v>115</v>
      </c>
      <c r="E27" s="82" t="s">
        <v>26</v>
      </c>
      <c r="F27" s="69" t="s">
        <v>265</v>
      </c>
      <c r="G27" s="82" t="s">
        <v>266</v>
      </c>
      <c r="H27" s="69" t="s">
        <v>267</v>
      </c>
      <c r="I27" s="69" t="s">
        <v>126</v>
      </c>
      <c r="J27" s="69"/>
      <c r="K27" s="76">
        <v>11.639999999712122</v>
      </c>
      <c r="L27" s="82" t="s">
        <v>128</v>
      </c>
      <c r="M27" s="83">
        <v>1.2500000000000001E-2</v>
      </c>
      <c r="N27" s="83">
        <v>2.8999999999345737E-2</v>
      </c>
      <c r="O27" s="76">
        <v>16777.523394000003</v>
      </c>
      <c r="P27" s="78">
        <v>91.1</v>
      </c>
      <c r="Q27" s="69"/>
      <c r="R27" s="76">
        <v>15.284323210000002</v>
      </c>
      <c r="S27" s="77">
        <v>3.9091415404337841E-6</v>
      </c>
      <c r="T27" s="77">
        <f t="shared" si="0"/>
        <v>6.6384578916312432E-3</v>
      </c>
      <c r="U27" s="77">
        <f>R27/'סכום נכסי הקרן'!$C$42</f>
        <v>2.0081026019927903E-4</v>
      </c>
    </row>
    <row r="28" spans="2:21">
      <c r="B28" s="75" t="s">
        <v>272</v>
      </c>
      <c r="C28" s="69">
        <v>1196781</v>
      </c>
      <c r="D28" s="82" t="s">
        <v>115</v>
      </c>
      <c r="E28" s="82" t="s">
        <v>26</v>
      </c>
      <c r="F28" s="69" t="s">
        <v>265</v>
      </c>
      <c r="G28" s="82" t="s">
        <v>266</v>
      </c>
      <c r="H28" s="69" t="s">
        <v>267</v>
      </c>
      <c r="I28" s="69" t="s">
        <v>126</v>
      </c>
      <c r="J28" s="69"/>
      <c r="K28" s="76">
        <v>8.4300000017063539</v>
      </c>
      <c r="L28" s="82" t="s">
        <v>128</v>
      </c>
      <c r="M28" s="83">
        <v>0.03</v>
      </c>
      <c r="N28" s="83">
        <v>2.890000000638691E-2</v>
      </c>
      <c r="O28" s="76">
        <v>2037.1293170000001</v>
      </c>
      <c r="P28" s="78">
        <v>102.99</v>
      </c>
      <c r="Q28" s="69"/>
      <c r="R28" s="76">
        <v>2.0980394940000004</v>
      </c>
      <c r="S28" s="77">
        <v>1.8292530054595741E-6</v>
      </c>
      <c r="T28" s="77">
        <f t="shared" si="0"/>
        <v>9.1124393566774885E-4</v>
      </c>
      <c r="U28" s="77">
        <f>R28/'סכום נכסי הקרן'!$C$42</f>
        <v>2.7564704757280762E-5</v>
      </c>
    </row>
    <row r="29" spans="2:21">
      <c r="B29" s="75" t="s">
        <v>273</v>
      </c>
      <c r="C29" s="69">
        <v>1196799</v>
      </c>
      <c r="D29" s="82" t="s">
        <v>115</v>
      </c>
      <c r="E29" s="82" t="s">
        <v>26</v>
      </c>
      <c r="F29" s="69" t="s">
        <v>265</v>
      </c>
      <c r="G29" s="82" t="s">
        <v>266</v>
      </c>
      <c r="H29" s="69" t="s">
        <v>267</v>
      </c>
      <c r="I29" s="69" t="s">
        <v>126</v>
      </c>
      <c r="J29" s="69"/>
      <c r="K29" s="76">
        <v>11.159999999946274</v>
      </c>
      <c r="L29" s="82" t="s">
        <v>128</v>
      </c>
      <c r="M29" s="83">
        <v>3.2000000000000001E-2</v>
      </c>
      <c r="N29" s="83">
        <v>2.9199999999915172E-2</v>
      </c>
      <c r="O29" s="76">
        <v>13432.791685000002</v>
      </c>
      <c r="P29" s="78">
        <v>105.31</v>
      </c>
      <c r="Q29" s="69"/>
      <c r="R29" s="76">
        <v>14.146073761000002</v>
      </c>
      <c r="S29" s="77">
        <v>9.8508465604003485E-6</v>
      </c>
      <c r="T29" s="77">
        <f t="shared" si="0"/>
        <v>6.1440806834591995E-3</v>
      </c>
      <c r="U29" s="77">
        <f>R29/'סכום נכסי הקרן'!$C$42</f>
        <v>1.85855579845763E-4</v>
      </c>
    </row>
    <row r="30" spans="2:21">
      <c r="B30" s="75" t="s">
        <v>274</v>
      </c>
      <c r="C30" s="69">
        <v>1147503</v>
      </c>
      <c r="D30" s="82" t="s">
        <v>115</v>
      </c>
      <c r="E30" s="82" t="s">
        <v>26</v>
      </c>
      <c r="F30" s="69" t="s">
        <v>275</v>
      </c>
      <c r="G30" s="82" t="s">
        <v>124</v>
      </c>
      <c r="H30" s="69" t="s">
        <v>267</v>
      </c>
      <c r="I30" s="69" t="s">
        <v>126</v>
      </c>
      <c r="J30" s="69"/>
      <c r="K30" s="76">
        <v>6.2399999996115127</v>
      </c>
      <c r="L30" s="82" t="s">
        <v>128</v>
      </c>
      <c r="M30" s="83">
        <v>2.6499999999999999E-2</v>
      </c>
      <c r="N30" s="83">
        <v>2.649999999922744E-2</v>
      </c>
      <c r="O30" s="76">
        <v>4017.7399840000003</v>
      </c>
      <c r="P30" s="78">
        <v>112.76</v>
      </c>
      <c r="Q30" s="69"/>
      <c r="R30" s="76">
        <v>4.5304036990000016</v>
      </c>
      <c r="S30" s="77">
        <v>2.6865820229254314E-6</v>
      </c>
      <c r="T30" s="77">
        <f t="shared" si="0"/>
        <v>1.9676955122373344E-3</v>
      </c>
      <c r="U30" s="77">
        <f>R30/'סכום נכסי הקרן'!$C$42</f>
        <v>5.9521873039739679E-5</v>
      </c>
    </row>
    <row r="31" spans="2:21">
      <c r="B31" s="75" t="s">
        <v>276</v>
      </c>
      <c r="C31" s="69">
        <v>1134436</v>
      </c>
      <c r="D31" s="82" t="s">
        <v>115</v>
      </c>
      <c r="E31" s="82" t="s">
        <v>26</v>
      </c>
      <c r="F31" s="69" t="s">
        <v>277</v>
      </c>
      <c r="G31" s="82" t="s">
        <v>259</v>
      </c>
      <c r="H31" s="69" t="s">
        <v>278</v>
      </c>
      <c r="I31" s="69" t="s">
        <v>256</v>
      </c>
      <c r="J31" s="69"/>
      <c r="K31" s="76">
        <v>1</v>
      </c>
      <c r="L31" s="82" t="s">
        <v>128</v>
      </c>
      <c r="M31" s="83">
        <v>6.5000000000000006E-3</v>
      </c>
      <c r="N31" s="83">
        <v>2.5499999999400065E-2</v>
      </c>
      <c r="O31" s="76">
        <v>1520.4237850000002</v>
      </c>
      <c r="P31" s="78">
        <v>109.23</v>
      </c>
      <c r="Q31" s="76">
        <v>6.0942180000000002E-3</v>
      </c>
      <c r="R31" s="76">
        <v>1.6668531220000002</v>
      </c>
      <c r="S31" s="77">
        <v>1.3926134798735971E-6</v>
      </c>
      <c r="T31" s="77">
        <f t="shared" si="0"/>
        <v>7.2396625679123383E-4</v>
      </c>
      <c r="U31" s="77">
        <f>R31/'סכום נכסי הקרן'!$C$42</f>
        <v>2.1899642172170513E-5</v>
      </c>
    </row>
    <row r="32" spans="2:21">
      <c r="B32" s="75" t="s">
        <v>279</v>
      </c>
      <c r="C32" s="69">
        <v>1138650</v>
      </c>
      <c r="D32" s="82" t="s">
        <v>115</v>
      </c>
      <c r="E32" s="82" t="s">
        <v>26</v>
      </c>
      <c r="F32" s="69" t="s">
        <v>277</v>
      </c>
      <c r="G32" s="82" t="s">
        <v>259</v>
      </c>
      <c r="H32" s="69" t="s">
        <v>267</v>
      </c>
      <c r="I32" s="69" t="s">
        <v>126</v>
      </c>
      <c r="J32" s="69"/>
      <c r="K32" s="76">
        <v>3.3500000000087886</v>
      </c>
      <c r="L32" s="82" t="s">
        <v>128</v>
      </c>
      <c r="M32" s="83">
        <v>1.34E-2</v>
      </c>
      <c r="N32" s="83">
        <v>3.0000000000000009E-2</v>
      </c>
      <c r="O32" s="76">
        <v>47822.520765000001</v>
      </c>
      <c r="P32" s="78">
        <v>107.07</v>
      </c>
      <c r="Q32" s="69"/>
      <c r="R32" s="76">
        <v>51.203573112999997</v>
      </c>
      <c r="S32" s="77">
        <v>1.5464322342815895E-5</v>
      </c>
      <c r="T32" s="77">
        <f t="shared" si="0"/>
        <v>2.2239307514075535E-2</v>
      </c>
      <c r="U32" s="77">
        <f>R32/'סכום נכסי הקרן'!$C$42</f>
        <v>6.7272869715467995E-4</v>
      </c>
    </row>
    <row r="33" spans="2:21">
      <c r="B33" s="75" t="s">
        <v>280</v>
      </c>
      <c r="C33" s="69">
        <v>1156603</v>
      </c>
      <c r="D33" s="82" t="s">
        <v>115</v>
      </c>
      <c r="E33" s="82" t="s">
        <v>26</v>
      </c>
      <c r="F33" s="69" t="s">
        <v>277</v>
      </c>
      <c r="G33" s="82" t="s">
        <v>259</v>
      </c>
      <c r="H33" s="69" t="s">
        <v>267</v>
      </c>
      <c r="I33" s="69" t="s">
        <v>126</v>
      </c>
      <c r="J33" s="69"/>
      <c r="K33" s="76">
        <v>3.3299999999897465</v>
      </c>
      <c r="L33" s="82" t="s">
        <v>128</v>
      </c>
      <c r="M33" s="83">
        <v>1.77E-2</v>
      </c>
      <c r="N33" s="83">
        <v>3.0099999999976854E-2</v>
      </c>
      <c r="O33" s="76">
        <v>28150.617551000003</v>
      </c>
      <c r="P33" s="78">
        <v>107.4</v>
      </c>
      <c r="Q33" s="69"/>
      <c r="R33" s="76">
        <v>30.233762907000003</v>
      </c>
      <c r="S33" s="77">
        <v>1.021103332574203E-5</v>
      </c>
      <c r="T33" s="77">
        <f t="shared" si="0"/>
        <v>1.313146543723751E-2</v>
      </c>
      <c r="U33" s="77">
        <f>R33/'סכום נכסי הקרן'!$C$42</f>
        <v>3.9722071515641423E-4</v>
      </c>
    </row>
    <row r="34" spans="2:21">
      <c r="B34" s="75" t="s">
        <v>281</v>
      </c>
      <c r="C34" s="69">
        <v>1156611</v>
      </c>
      <c r="D34" s="82" t="s">
        <v>115</v>
      </c>
      <c r="E34" s="82" t="s">
        <v>26</v>
      </c>
      <c r="F34" s="69" t="s">
        <v>277</v>
      </c>
      <c r="G34" s="82" t="s">
        <v>259</v>
      </c>
      <c r="H34" s="69" t="s">
        <v>267</v>
      </c>
      <c r="I34" s="69" t="s">
        <v>126</v>
      </c>
      <c r="J34" s="69"/>
      <c r="K34" s="76">
        <v>6.3300000000008785</v>
      </c>
      <c r="L34" s="82" t="s">
        <v>128</v>
      </c>
      <c r="M34" s="83">
        <v>2.4799999999999999E-2</v>
      </c>
      <c r="N34" s="83">
        <v>3.1399999999982442E-2</v>
      </c>
      <c r="O34" s="76">
        <v>52931.728958000007</v>
      </c>
      <c r="P34" s="78">
        <v>107.59</v>
      </c>
      <c r="Q34" s="69"/>
      <c r="R34" s="76">
        <v>56.949247615000004</v>
      </c>
      <c r="S34" s="77">
        <v>1.6066744460599366E-5</v>
      </c>
      <c r="T34" s="77">
        <f t="shared" si="0"/>
        <v>2.4734833008825025E-2</v>
      </c>
      <c r="U34" s="77">
        <f>R34/'סכום נכסי הקרן'!$C$42</f>
        <v>7.4821718139532337E-4</v>
      </c>
    </row>
    <row r="35" spans="2:21">
      <c r="B35" s="75" t="s">
        <v>282</v>
      </c>
      <c r="C35" s="69">
        <v>1178672</v>
      </c>
      <c r="D35" s="82" t="s">
        <v>115</v>
      </c>
      <c r="E35" s="82" t="s">
        <v>26</v>
      </c>
      <c r="F35" s="69" t="s">
        <v>277</v>
      </c>
      <c r="G35" s="82" t="s">
        <v>259</v>
      </c>
      <c r="H35" s="69" t="s">
        <v>278</v>
      </c>
      <c r="I35" s="69" t="s">
        <v>256</v>
      </c>
      <c r="J35" s="69"/>
      <c r="K35" s="76">
        <v>7.6899999999942494</v>
      </c>
      <c r="L35" s="82" t="s">
        <v>128</v>
      </c>
      <c r="M35" s="83">
        <v>9.0000000000000011E-3</v>
      </c>
      <c r="N35" s="83">
        <v>3.2000000000000001E-2</v>
      </c>
      <c r="O35" s="76">
        <v>28292.544429000005</v>
      </c>
      <c r="P35" s="78">
        <v>92.19</v>
      </c>
      <c r="Q35" s="69"/>
      <c r="R35" s="76">
        <v>26.082897635000005</v>
      </c>
      <c r="S35" s="77">
        <v>1.4862683273656809E-5</v>
      </c>
      <c r="T35" s="77">
        <f t="shared" si="0"/>
        <v>1.1328615291803663E-2</v>
      </c>
      <c r="U35" s="77">
        <f>R35/'סכום נכסי הקרן'!$C$42</f>
        <v>3.4268533770658927E-4</v>
      </c>
    </row>
    <row r="36" spans="2:21">
      <c r="B36" s="75" t="s">
        <v>283</v>
      </c>
      <c r="C36" s="69">
        <v>1178680</v>
      </c>
      <c r="D36" s="82" t="s">
        <v>115</v>
      </c>
      <c r="E36" s="82" t="s">
        <v>26</v>
      </c>
      <c r="F36" s="69" t="s">
        <v>277</v>
      </c>
      <c r="G36" s="82" t="s">
        <v>259</v>
      </c>
      <c r="H36" s="69" t="s">
        <v>278</v>
      </c>
      <c r="I36" s="69" t="s">
        <v>256</v>
      </c>
      <c r="J36" s="69"/>
      <c r="K36" s="76">
        <v>11.179999999991404</v>
      </c>
      <c r="L36" s="82" t="s">
        <v>128</v>
      </c>
      <c r="M36" s="83">
        <v>1.6899999999999998E-2</v>
      </c>
      <c r="N36" s="83">
        <v>3.3200000000085966E-2</v>
      </c>
      <c r="O36" s="76">
        <v>35383.880119000009</v>
      </c>
      <c r="P36" s="78">
        <v>92.05</v>
      </c>
      <c r="Q36" s="69"/>
      <c r="R36" s="76">
        <v>32.570859746000004</v>
      </c>
      <c r="S36" s="77">
        <v>1.3213244701651664E-5</v>
      </c>
      <c r="T36" s="77">
        <f t="shared" si="0"/>
        <v>1.4146539427835619E-2</v>
      </c>
      <c r="U36" s="77">
        <f>R36/'סכום נכסי הקרן'!$C$42</f>
        <v>4.2792623072961588E-4</v>
      </c>
    </row>
    <row r="37" spans="2:21">
      <c r="B37" s="75" t="s">
        <v>284</v>
      </c>
      <c r="C37" s="69">
        <v>1133149</v>
      </c>
      <c r="D37" s="82" t="s">
        <v>115</v>
      </c>
      <c r="E37" s="82" t="s">
        <v>26</v>
      </c>
      <c r="F37" s="69" t="s">
        <v>285</v>
      </c>
      <c r="G37" s="82" t="s">
        <v>259</v>
      </c>
      <c r="H37" s="69" t="s">
        <v>286</v>
      </c>
      <c r="I37" s="69" t="s">
        <v>126</v>
      </c>
      <c r="J37" s="69"/>
      <c r="K37" s="76">
        <v>2.519999999958336</v>
      </c>
      <c r="L37" s="82" t="s">
        <v>128</v>
      </c>
      <c r="M37" s="83">
        <v>3.2000000000000001E-2</v>
      </c>
      <c r="N37" s="83">
        <v>2.9899999999427121E-2</v>
      </c>
      <c r="O37" s="76">
        <v>17067.799552</v>
      </c>
      <c r="P37" s="78">
        <v>112.5</v>
      </c>
      <c r="Q37" s="69"/>
      <c r="R37" s="76">
        <v>19.201274490000003</v>
      </c>
      <c r="S37" s="77">
        <v>1.2166556000175643E-5</v>
      </c>
      <c r="T37" s="77">
        <f t="shared" si="0"/>
        <v>8.3397119006303824E-3</v>
      </c>
      <c r="U37" s="77">
        <f>R37/'סכום נכסי הקרן'!$C$42</f>
        <v>2.5227240182751142E-4</v>
      </c>
    </row>
    <row r="38" spans="2:21">
      <c r="B38" s="75" t="s">
        <v>287</v>
      </c>
      <c r="C38" s="69">
        <v>1158609</v>
      </c>
      <c r="D38" s="82" t="s">
        <v>115</v>
      </c>
      <c r="E38" s="82" t="s">
        <v>26</v>
      </c>
      <c r="F38" s="69" t="s">
        <v>285</v>
      </c>
      <c r="G38" s="82" t="s">
        <v>259</v>
      </c>
      <c r="H38" s="69" t="s">
        <v>286</v>
      </c>
      <c r="I38" s="69" t="s">
        <v>126</v>
      </c>
      <c r="J38" s="69"/>
      <c r="K38" s="76">
        <v>4.2900000001141736</v>
      </c>
      <c r="L38" s="82" t="s">
        <v>128</v>
      </c>
      <c r="M38" s="83">
        <v>1.1399999999999999E-2</v>
      </c>
      <c r="N38" s="83">
        <v>3.1000000000683994E-2</v>
      </c>
      <c r="O38" s="76">
        <v>18594.988106000004</v>
      </c>
      <c r="P38" s="78">
        <v>100.96</v>
      </c>
      <c r="Q38" s="76">
        <v>0.23246944000000003</v>
      </c>
      <c r="R38" s="76">
        <v>19.005969727000004</v>
      </c>
      <c r="S38" s="77">
        <v>7.8692856046784946E-6</v>
      </c>
      <c r="T38" s="77">
        <f t="shared" si="0"/>
        <v>8.2548849555706075E-3</v>
      </c>
      <c r="U38" s="77">
        <f>R38/'סכום נכסי הקרן'!$C$42</f>
        <v>2.4970642623687954E-4</v>
      </c>
    </row>
    <row r="39" spans="2:21">
      <c r="B39" s="75" t="s">
        <v>288</v>
      </c>
      <c r="C39" s="69">
        <v>1172782</v>
      </c>
      <c r="D39" s="82" t="s">
        <v>115</v>
      </c>
      <c r="E39" s="82" t="s">
        <v>26</v>
      </c>
      <c r="F39" s="69" t="s">
        <v>285</v>
      </c>
      <c r="G39" s="82" t="s">
        <v>259</v>
      </c>
      <c r="H39" s="69" t="s">
        <v>286</v>
      </c>
      <c r="I39" s="69" t="s">
        <v>126</v>
      </c>
      <c r="J39" s="69"/>
      <c r="K39" s="76">
        <v>6.4999999999413482</v>
      </c>
      <c r="L39" s="82" t="s">
        <v>128</v>
      </c>
      <c r="M39" s="83">
        <v>9.1999999999999998E-3</v>
      </c>
      <c r="N39" s="83">
        <v>3.2899999999839689E-2</v>
      </c>
      <c r="O39" s="76">
        <v>26499.456537000002</v>
      </c>
      <c r="P39" s="78">
        <v>96.51</v>
      </c>
      <c r="Q39" s="69"/>
      <c r="R39" s="76">
        <v>25.574626229</v>
      </c>
      <c r="S39" s="77">
        <v>1.3239719040905076E-5</v>
      </c>
      <c r="T39" s="77">
        <f t="shared" si="0"/>
        <v>1.1107857180378509E-2</v>
      </c>
      <c r="U39" s="77">
        <f>R39/'סכום נכסי הקרן'!$C$42</f>
        <v>3.3600750762616174E-4</v>
      </c>
    </row>
    <row r="40" spans="2:21">
      <c r="B40" s="75" t="s">
        <v>289</v>
      </c>
      <c r="C40" s="69">
        <v>1133487</v>
      </c>
      <c r="D40" s="82" t="s">
        <v>115</v>
      </c>
      <c r="E40" s="82" t="s">
        <v>26</v>
      </c>
      <c r="F40" s="69" t="s">
        <v>290</v>
      </c>
      <c r="G40" s="82" t="s">
        <v>259</v>
      </c>
      <c r="H40" s="69" t="s">
        <v>291</v>
      </c>
      <c r="I40" s="69" t="s">
        <v>256</v>
      </c>
      <c r="J40" s="69"/>
      <c r="K40" s="76">
        <v>2.6099999999853409</v>
      </c>
      <c r="L40" s="82" t="s">
        <v>128</v>
      </c>
      <c r="M40" s="83">
        <v>2.3399999999999997E-2</v>
      </c>
      <c r="N40" s="83">
        <v>3.1399999999623042E-2</v>
      </c>
      <c r="O40" s="76">
        <v>12987.713725000001</v>
      </c>
      <c r="P40" s="78">
        <v>110.3</v>
      </c>
      <c r="Q40" s="69"/>
      <c r="R40" s="76">
        <v>14.325447161000003</v>
      </c>
      <c r="S40" s="77">
        <v>5.0164944121795276E-6</v>
      </c>
      <c r="T40" s="77">
        <f t="shared" si="0"/>
        <v>6.2219881410821619E-3</v>
      </c>
      <c r="U40" s="77">
        <f>R40/'סכום נכסי הקרן'!$C$42</f>
        <v>1.8821224416330786E-4</v>
      </c>
    </row>
    <row r="41" spans="2:21">
      <c r="B41" s="75" t="s">
        <v>292</v>
      </c>
      <c r="C41" s="69">
        <v>1160944</v>
      </c>
      <c r="D41" s="82" t="s">
        <v>115</v>
      </c>
      <c r="E41" s="82" t="s">
        <v>26</v>
      </c>
      <c r="F41" s="69" t="s">
        <v>290</v>
      </c>
      <c r="G41" s="82" t="s">
        <v>259</v>
      </c>
      <c r="H41" s="69" t="s">
        <v>291</v>
      </c>
      <c r="I41" s="69" t="s">
        <v>256</v>
      </c>
      <c r="J41" s="69"/>
      <c r="K41" s="76">
        <v>5.8900000000480368</v>
      </c>
      <c r="L41" s="82" t="s">
        <v>128</v>
      </c>
      <c r="M41" s="83">
        <v>6.5000000000000006E-3</v>
      </c>
      <c r="N41" s="83">
        <v>3.1800000000178741E-2</v>
      </c>
      <c r="O41" s="76">
        <v>37564.92016500001</v>
      </c>
      <c r="P41" s="78">
        <v>95.32</v>
      </c>
      <c r="Q41" s="69"/>
      <c r="R41" s="76">
        <v>35.806881652000001</v>
      </c>
      <c r="S41" s="77">
        <v>1.7597355808341999E-5</v>
      </c>
      <c r="T41" s="77">
        <f t="shared" si="0"/>
        <v>1.5552044589184353E-2</v>
      </c>
      <c r="U41" s="77">
        <f>R41/'סכום נכסי הקרן'!$C$42</f>
        <v>4.7044210742406238E-4</v>
      </c>
    </row>
    <row r="42" spans="2:21">
      <c r="B42" s="75" t="s">
        <v>293</v>
      </c>
      <c r="C42" s="69">
        <v>1195999</v>
      </c>
      <c r="D42" s="82" t="s">
        <v>115</v>
      </c>
      <c r="E42" s="82" t="s">
        <v>26</v>
      </c>
      <c r="F42" s="69" t="s">
        <v>290</v>
      </c>
      <c r="G42" s="82" t="s">
        <v>259</v>
      </c>
      <c r="H42" s="69" t="s">
        <v>291</v>
      </c>
      <c r="I42" s="69" t="s">
        <v>256</v>
      </c>
      <c r="J42" s="69"/>
      <c r="K42" s="76">
        <v>8.8000000021989457</v>
      </c>
      <c r="L42" s="82" t="s">
        <v>128</v>
      </c>
      <c r="M42" s="83">
        <v>2.64E-2</v>
      </c>
      <c r="N42" s="83">
        <v>3.030000000891794E-2</v>
      </c>
      <c r="O42" s="76">
        <v>1645.0439500000002</v>
      </c>
      <c r="P42" s="78">
        <v>99.52</v>
      </c>
      <c r="Q42" s="69"/>
      <c r="R42" s="76">
        <v>1.6371478180000003</v>
      </c>
      <c r="S42" s="77">
        <v>5.4834798333333338E-6</v>
      </c>
      <c r="T42" s="77">
        <f t="shared" si="0"/>
        <v>7.1106431752623021E-4</v>
      </c>
      <c r="U42" s="77">
        <f>R42/'סכום נכסי הקרן'!$C$42</f>
        <v>2.1509364516851376E-5</v>
      </c>
    </row>
    <row r="43" spans="2:21">
      <c r="B43" s="75" t="s">
        <v>294</v>
      </c>
      <c r="C43" s="69">
        <v>1138924</v>
      </c>
      <c r="D43" s="82" t="s">
        <v>115</v>
      </c>
      <c r="E43" s="82" t="s">
        <v>26</v>
      </c>
      <c r="F43" s="69" t="s">
        <v>295</v>
      </c>
      <c r="G43" s="82" t="s">
        <v>259</v>
      </c>
      <c r="H43" s="69" t="s">
        <v>286</v>
      </c>
      <c r="I43" s="69" t="s">
        <v>126</v>
      </c>
      <c r="J43" s="69"/>
      <c r="K43" s="76">
        <v>2.2600000000499656</v>
      </c>
      <c r="L43" s="82" t="s">
        <v>128</v>
      </c>
      <c r="M43" s="83">
        <v>1.34E-2</v>
      </c>
      <c r="N43" s="83">
        <v>2.9600000000272537E-2</v>
      </c>
      <c r="O43" s="76">
        <v>4034.3109990000003</v>
      </c>
      <c r="P43" s="78">
        <v>109.14</v>
      </c>
      <c r="Q43" s="69"/>
      <c r="R43" s="76">
        <v>4.4030467030000011</v>
      </c>
      <c r="S43" s="77">
        <v>7.566467439156943E-6</v>
      </c>
      <c r="T43" s="77">
        <f t="shared" si="0"/>
        <v>1.9123803999137807E-3</v>
      </c>
      <c r="U43" s="77">
        <f>R43/'סכום נכסי הקרן'!$C$42</f>
        <v>5.7848616647973107E-5</v>
      </c>
    </row>
    <row r="44" spans="2:21">
      <c r="B44" s="75" t="s">
        <v>296</v>
      </c>
      <c r="C44" s="69">
        <v>1151117</v>
      </c>
      <c r="D44" s="82" t="s">
        <v>115</v>
      </c>
      <c r="E44" s="82" t="s">
        <v>26</v>
      </c>
      <c r="F44" s="69" t="s">
        <v>295</v>
      </c>
      <c r="G44" s="82" t="s">
        <v>259</v>
      </c>
      <c r="H44" s="69" t="s">
        <v>291</v>
      </c>
      <c r="I44" s="69" t="s">
        <v>256</v>
      </c>
      <c r="J44" s="69"/>
      <c r="K44" s="76">
        <v>3.5899999998579628</v>
      </c>
      <c r="L44" s="82" t="s">
        <v>128</v>
      </c>
      <c r="M44" s="83">
        <v>1.8200000000000001E-2</v>
      </c>
      <c r="N44" s="83">
        <v>2.9599999999110133E-2</v>
      </c>
      <c r="O44" s="76">
        <v>10849.551739000002</v>
      </c>
      <c r="P44" s="78">
        <v>107.72</v>
      </c>
      <c r="Q44" s="69"/>
      <c r="R44" s="76">
        <v>11.687137274000003</v>
      </c>
      <c r="S44" s="77">
        <v>2.0324135090834844E-5</v>
      </c>
      <c r="T44" s="77">
        <f t="shared" si="0"/>
        <v>5.0760879367168889E-3</v>
      </c>
      <c r="U44" s="77">
        <f>R44/'סכום נכסי הקרן'!$C$42</f>
        <v>1.5354929653942022E-4</v>
      </c>
    </row>
    <row r="45" spans="2:21">
      <c r="B45" s="75" t="s">
        <v>297</v>
      </c>
      <c r="C45" s="69">
        <v>1161512</v>
      </c>
      <c r="D45" s="82" t="s">
        <v>115</v>
      </c>
      <c r="E45" s="82" t="s">
        <v>26</v>
      </c>
      <c r="F45" s="69" t="s">
        <v>295</v>
      </c>
      <c r="G45" s="82" t="s">
        <v>259</v>
      </c>
      <c r="H45" s="69" t="s">
        <v>291</v>
      </c>
      <c r="I45" s="69" t="s">
        <v>256</v>
      </c>
      <c r="J45" s="69"/>
      <c r="K45" s="76">
        <v>2.0299999999801153</v>
      </c>
      <c r="L45" s="82" t="s">
        <v>128</v>
      </c>
      <c r="M45" s="83">
        <v>2E-3</v>
      </c>
      <c r="N45" s="83">
        <v>2.8900000000729106E-2</v>
      </c>
      <c r="O45" s="76">
        <v>8662.3640550000018</v>
      </c>
      <c r="P45" s="78">
        <v>104.5</v>
      </c>
      <c r="Q45" s="69"/>
      <c r="R45" s="76">
        <v>9.0521707060000018</v>
      </c>
      <c r="S45" s="77">
        <v>2.624958804545455E-5</v>
      </c>
      <c r="T45" s="77">
        <f t="shared" si="0"/>
        <v>3.9316398399847014E-3</v>
      </c>
      <c r="U45" s="77">
        <f>R45/'סכום נכסי הקרן'!$C$42</f>
        <v>1.1893027449529782E-4</v>
      </c>
    </row>
    <row r="46" spans="2:21">
      <c r="B46" s="75" t="s">
        <v>298</v>
      </c>
      <c r="C46" s="69">
        <v>7590128</v>
      </c>
      <c r="D46" s="82" t="s">
        <v>115</v>
      </c>
      <c r="E46" s="82" t="s">
        <v>26</v>
      </c>
      <c r="F46" s="69" t="s">
        <v>299</v>
      </c>
      <c r="G46" s="82" t="s">
        <v>259</v>
      </c>
      <c r="H46" s="69" t="s">
        <v>291</v>
      </c>
      <c r="I46" s="69" t="s">
        <v>256</v>
      </c>
      <c r="J46" s="69"/>
      <c r="K46" s="76">
        <v>1.4600000000000002</v>
      </c>
      <c r="L46" s="82" t="s">
        <v>128</v>
      </c>
      <c r="M46" s="83">
        <v>4.7500000000000001E-2</v>
      </c>
      <c r="N46" s="83">
        <v>3.2700000000857467E-2</v>
      </c>
      <c r="O46" s="76">
        <v>4226.0932340000008</v>
      </c>
      <c r="P46" s="78">
        <v>137.97999999999999</v>
      </c>
      <c r="Q46" s="76"/>
      <c r="R46" s="76">
        <v>5.8311634500000009</v>
      </c>
      <c r="S46" s="77">
        <v>3.2742781364216073E-6</v>
      </c>
      <c r="T46" s="77">
        <f t="shared" si="0"/>
        <v>2.5326560090483826E-3</v>
      </c>
      <c r="U46" s="77">
        <f>R46/'סכום נכסי הקרן'!$C$42</f>
        <v>7.6611665009341663E-5</v>
      </c>
    </row>
    <row r="47" spans="2:21">
      <c r="B47" s="75" t="s">
        <v>300</v>
      </c>
      <c r="C47" s="69">
        <v>7590219</v>
      </c>
      <c r="D47" s="82" t="s">
        <v>115</v>
      </c>
      <c r="E47" s="82" t="s">
        <v>26</v>
      </c>
      <c r="F47" s="69" t="s">
        <v>299</v>
      </c>
      <c r="G47" s="82" t="s">
        <v>259</v>
      </c>
      <c r="H47" s="69" t="s">
        <v>291</v>
      </c>
      <c r="I47" s="69" t="s">
        <v>256</v>
      </c>
      <c r="J47" s="69"/>
      <c r="K47" s="76">
        <v>4.2799999999391121</v>
      </c>
      <c r="L47" s="82" t="s">
        <v>128</v>
      </c>
      <c r="M47" s="83">
        <v>5.0000000000000001E-3</v>
      </c>
      <c r="N47" s="83">
        <v>3.149999999967381E-2</v>
      </c>
      <c r="O47" s="76">
        <v>9272.2666930000014</v>
      </c>
      <c r="P47" s="78">
        <v>99.19</v>
      </c>
      <c r="Q47" s="69"/>
      <c r="R47" s="76">
        <v>9.197160902000002</v>
      </c>
      <c r="S47" s="77">
        <v>5.1949346508651833E-6</v>
      </c>
      <c r="T47" s="77">
        <f t="shared" si="0"/>
        <v>3.9946136005903155E-3</v>
      </c>
      <c r="U47" s="77">
        <f>R47/'סכום נכסי הקרן'!$C$42</f>
        <v>1.2083520143154942E-4</v>
      </c>
    </row>
    <row r="48" spans="2:21">
      <c r="B48" s="75" t="s">
        <v>301</v>
      </c>
      <c r="C48" s="69">
        <v>7590284</v>
      </c>
      <c r="D48" s="82" t="s">
        <v>115</v>
      </c>
      <c r="E48" s="82" t="s">
        <v>26</v>
      </c>
      <c r="F48" s="69" t="s">
        <v>299</v>
      </c>
      <c r="G48" s="82" t="s">
        <v>259</v>
      </c>
      <c r="H48" s="69" t="s">
        <v>291</v>
      </c>
      <c r="I48" s="69" t="s">
        <v>256</v>
      </c>
      <c r="J48" s="69"/>
      <c r="K48" s="76">
        <v>6.1000000000583885</v>
      </c>
      <c r="L48" s="82" t="s">
        <v>128</v>
      </c>
      <c r="M48" s="83">
        <v>5.8999999999999999E-3</v>
      </c>
      <c r="N48" s="83">
        <v>3.3700000000253014E-2</v>
      </c>
      <c r="O48" s="76">
        <v>28085.052109000004</v>
      </c>
      <c r="P48" s="78">
        <v>91.47</v>
      </c>
      <c r="Q48" s="69"/>
      <c r="R48" s="76">
        <v>25.68939575500001</v>
      </c>
      <c r="S48" s="77">
        <v>2.5545915807330399E-5</v>
      </c>
      <c r="T48" s="77">
        <f t="shared" si="0"/>
        <v>1.1157705162204427E-2</v>
      </c>
      <c r="U48" s="77">
        <f>R48/'סכום נכסי הקרן'!$C$42</f>
        <v>3.3751538586599973E-4</v>
      </c>
    </row>
    <row r="49" spans="2:21">
      <c r="B49" s="75" t="s">
        <v>302</v>
      </c>
      <c r="C49" s="69">
        <v>7670284</v>
      </c>
      <c r="D49" s="82" t="s">
        <v>115</v>
      </c>
      <c r="E49" s="82" t="s">
        <v>26</v>
      </c>
      <c r="F49" s="69" t="s">
        <v>303</v>
      </c>
      <c r="G49" s="82" t="s">
        <v>304</v>
      </c>
      <c r="H49" s="69" t="s">
        <v>286</v>
      </c>
      <c r="I49" s="69" t="s">
        <v>126</v>
      </c>
      <c r="J49" s="69"/>
      <c r="K49" s="76">
        <v>5.2799999998305847</v>
      </c>
      <c r="L49" s="82" t="s">
        <v>128</v>
      </c>
      <c r="M49" s="83">
        <v>4.4000000000000003E-3</v>
      </c>
      <c r="N49" s="83">
        <v>2.7399999999152925E-2</v>
      </c>
      <c r="O49" s="76">
        <v>5981.0162149999996</v>
      </c>
      <c r="P49" s="78">
        <v>98.69</v>
      </c>
      <c r="Q49" s="69"/>
      <c r="R49" s="76">
        <v>5.902665175000001</v>
      </c>
      <c r="S49" s="77">
        <v>7.9029639364195913E-6</v>
      </c>
      <c r="T49" s="77">
        <f t="shared" si="0"/>
        <v>2.5637114364997562E-3</v>
      </c>
      <c r="U49" s="77">
        <f>R49/'סכום נכסי הקרן'!$C$42</f>
        <v>7.7551077229606231E-5</v>
      </c>
    </row>
    <row r="50" spans="2:21">
      <c r="B50" s="75" t="s">
        <v>305</v>
      </c>
      <c r="C50" s="69">
        <v>6130207</v>
      </c>
      <c r="D50" s="82" t="s">
        <v>115</v>
      </c>
      <c r="E50" s="82" t="s">
        <v>26</v>
      </c>
      <c r="F50" s="69" t="s">
        <v>306</v>
      </c>
      <c r="G50" s="82" t="s">
        <v>259</v>
      </c>
      <c r="H50" s="69" t="s">
        <v>286</v>
      </c>
      <c r="I50" s="69" t="s">
        <v>126</v>
      </c>
      <c r="J50" s="69"/>
      <c r="K50" s="76">
        <v>3.060000000100322</v>
      </c>
      <c r="L50" s="82" t="s">
        <v>128</v>
      </c>
      <c r="M50" s="83">
        <v>1.5800000000000002E-2</v>
      </c>
      <c r="N50" s="83">
        <v>2.9400000000697153E-2</v>
      </c>
      <c r="O50" s="76">
        <v>10833.607483000002</v>
      </c>
      <c r="P50" s="78">
        <v>108.57</v>
      </c>
      <c r="Q50" s="69"/>
      <c r="R50" s="76">
        <v>11.762047897000004</v>
      </c>
      <c r="S50" s="77">
        <v>2.3290471636562008E-5</v>
      </c>
      <c r="T50" s="77">
        <f t="shared" si="0"/>
        <v>5.1086239548047566E-3</v>
      </c>
      <c r="U50" s="77">
        <f>R50/'סכום נכסי הקרן'!$C$42</f>
        <v>1.545334959370408E-4</v>
      </c>
    </row>
    <row r="51" spans="2:21">
      <c r="B51" s="75" t="s">
        <v>307</v>
      </c>
      <c r="C51" s="69">
        <v>6130280</v>
      </c>
      <c r="D51" s="82" t="s">
        <v>115</v>
      </c>
      <c r="E51" s="82" t="s">
        <v>26</v>
      </c>
      <c r="F51" s="69" t="s">
        <v>306</v>
      </c>
      <c r="G51" s="82" t="s">
        <v>259</v>
      </c>
      <c r="H51" s="69" t="s">
        <v>286</v>
      </c>
      <c r="I51" s="69" t="s">
        <v>126</v>
      </c>
      <c r="J51" s="69"/>
      <c r="K51" s="76">
        <v>5.4899999998405589</v>
      </c>
      <c r="L51" s="82" t="s">
        <v>128</v>
      </c>
      <c r="M51" s="83">
        <v>8.3999999999999995E-3</v>
      </c>
      <c r="N51" s="83">
        <v>3.0099999998684897E-2</v>
      </c>
      <c r="O51" s="76">
        <v>8718.9098060000015</v>
      </c>
      <c r="P51" s="78">
        <v>98.55</v>
      </c>
      <c r="Q51" s="69"/>
      <c r="R51" s="76">
        <v>8.592485313000001</v>
      </c>
      <c r="S51" s="77">
        <v>1.0621159466439276E-5</v>
      </c>
      <c r="T51" s="77">
        <f t="shared" si="0"/>
        <v>3.7319841481427557E-3</v>
      </c>
      <c r="U51" s="77">
        <f>R51/'סכום נכסי הקרן'!$C$42</f>
        <v>1.1289078278147806E-4</v>
      </c>
    </row>
    <row r="52" spans="2:21">
      <c r="B52" s="75" t="s">
        <v>308</v>
      </c>
      <c r="C52" s="69">
        <v>6040398</v>
      </c>
      <c r="D52" s="82" t="s">
        <v>115</v>
      </c>
      <c r="E52" s="82" t="s">
        <v>26</v>
      </c>
      <c r="F52" s="69" t="s">
        <v>246</v>
      </c>
      <c r="G52" s="82" t="s">
        <v>247</v>
      </c>
      <c r="H52" s="69" t="s">
        <v>291</v>
      </c>
      <c r="I52" s="69" t="s">
        <v>256</v>
      </c>
      <c r="J52" s="69"/>
      <c r="K52" s="76">
        <v>4.519999999964603</v>
      </c>
      <c r="L52" s="82" t="s">
        <v>128</v>
      </c>
      <c r="M52" s="83">
        <v>2.7799999999999998E-2</v>
      </c>
      <c r="N52" s="83">
        <v>3.3499999998862252E-2</v>
      </c>
      <c r="O52" s="76">
        <v>0.14487900000000004</v>
      </c>
      <c r="P52" s="78">
        <v>5460000</v>
      </c>
      <c r="Q52" s="69"/>
      <c r="R52" s="76">
        <v>7.9103695140000019</v>
      </c>
      <c r="S52" s="77">
        <v>3.4643472022955533E-5</v>
      </c>
      <c r="T52" s="77">
        <f t="shared" si="0"/>
        <v>3.4357199991410354E-3</v>
      </c>
      <c r="U52" s="77">
        <f>R52/'סכום נכסי הקרן'!$C$42</f>
        <v>1.0392893022175135E-4</v>
      </c>
    </row>
    <row r="53" spans="2:21">
      <c r="B53" s="75" t="s">
        <v>309</v>
      </c>
      <c r="C53" s="69">
        <v>6040430</v>
      </c>
      <c r="D53" s="82" t="s">
        <v>115</v>
      </c>
      <c r="E53" s="82" t="s">
        <v>26</v>
      </c>
      <c r="F53" s="69" t="s">
        <v>246</v>
      </c>
      <c r="G53" s="82" t="s">
        <v>247</v>
      </c>
      <c r="H53" s="69" t="s">
        <v>291</v>
      </c>
      <c r="I53" s="69" t="s">
        <v>256</v>
      </c>
      <c r="J53" s="69"/>
      <c r="K53" s="76">
        <v>1.4000000000194002</v>
      </c>
      <c r="L53" s="82" t="s">
        <v>128</v>
      </c>
      <c r="M53" s="83">
        <v>2.4199999999999999E-2</v>
      </c>
      <c r="N53" s="83">
        <v>3.5600000000012934E-2</v>
      </c>
      <c r="O53" s="76">
        <v>0.55655600000000016</v>
      </c>
      <c r="P53" s="78">
        <v>5556939</v>
      </c>
      <c r="Q53" s="69"/>
      <c r="R53" s="76">
        <v>30.927482941000001</v>
      </c>
      <c r="S53" s="77">
        <v>1.9309440377476328E-5</v>
      </c>
      <c r="T53" s="77">
        <f t="shared" si="0"/>
        <v>1.3432769667134779E-2</v>
      </c>
      <c r="U53" s="77">
        <f>R53/'סכום נכסי הקרן'!$C$42</f>
        <v>4.0633502781645071E-4</v>
      </c>
    </row>
    <row r="54" spans="2:21">
      <c r="B54" s="75" t="s">
        <v>310</v>
      </c>
      <c r="C54" s="69">
        <v>6040471</v>
      </c>
      <c r="D54" s="82" t="s">
        <v>115</v>
      </c>
      <c r="E54" s="82" t="s">
        <v>26</v>
      </c>
      <c r="F54" s="69" t="s">
        <v>246</v>
      </c>
      <c r="G54" s="82" t="s">
        <v>247</v>
      </c>
      <c r="H54" s="69" t="s">
        <v>291</v>
      </c>
      <c r="I54" s="69" t="s">
        <v>256</v>
      </c>
      <c r="J54" s="69"/>
      <c r="K54" s="76">
        <v>1.010000000105751</v>
      </c>
      <c r="L54" s="82" t="s">
        <v>128</v>
      </c>
      <c r="M54" s="83">
        <v>1.95E-2</v>
      </c>
      <c r="N54" s="83">
        <v>3.5600000001775572E-2</v>
      </c>
      <c r="O54" s="76">
        <v>0.13689300000000001</v>
      </c>
      <c r="P54" s="78">
        <v>5397000</v>
      </c>
      <c r="Q54" s="76">
        <v>0.27139392299999998</v>
      </c>
      <c r="R54" s="76">
        <v>7.6595156190000004</v>
      </c>
      <c r="S54" s="77">
        <v>5.5156533301099968E-6</v>
      </c>
      <c r="T54" s="77">
        <f t="shared" si="0"/>
        <v>3.3267663349173123E-3</v>
      </c>
      <c r="U54" s="77">
        <f>R54/'סכום נכסי הקרן'!$C$42</f>
        <v>1.0063313261037953E-4</v>
      </c>
    </row>
    <row r="55" spans="2:21">
      <c r="B55" s="75" t="s">
        <v>311</v>
      </c>
      <c r="C55" s="69">
        <v>6040620</v>
      </c>
      <c r="D55" s="82" t="s">
        <v>115</v>
      </c>
      <c r="E55" s="82" t="s">
        <v>26</v>
      </c>
      <c r="F55" s="69" t="s">
        <v>246</v>
      </c>
      <c r="G55" s="82" t="s">
        <v>247</v>
      </c>
      <c r="H55" s="69" t="s">
        <v>286</v>
      </c>
      <c r="I55" s="69" t="s">
        <v>126</v>
      </c>
      <c r="J55" s="69"/>
      <c r="K55" s="76">
        <v>4.3399999999463379</v>
      </c>
      <c r="L55" s="82" t="s">
        <v>128</v>
      </c>
      <c r="M55" s="83">
        <v>1.4999999999999999E-2</v>
      </c>
      <c r="N55" s="83">
        <v>3.799999999965379E-2</v>
      </c>
      <c r="O55" s="76">
        <v>0.47057000000000004</v>
      </c>
      <c r="P55" s="78">
        <v>4910638</v>
      </c>
      <c r="Q55" s="69"/>
      <c r="R55" s="76">
        <v>23.107994186000003</v>
      </c>
      <c r="S55" s="77">
        <v>1.6759384571550681E-5</v>
      </c>
      <c r="T55" s="77">
        <f t="shared" si="0"/>
        <v>1.003652201384065E-2</v>
      </c>
      <c r="U55" s="77">
        <f>R55/'סכום נכסי הקרן'!$C$42</f>
        <v>3.0360011767731305E-4</v>
      </c>
    </row>
    <row r="56" spans="2:21">
      <c r="B56" s="75" t="s">
        <v>312</v>
      </c>
      <c r="C56" s="69">
        <v>2260446</v>
      </c>
      <c r="D56" s="82" t="s">
        <v>115</v>
      </c>
      <c r="E56" s="82" t="s">
        <v>26</v>
      </c>
      <c r="F56" s="69" t="s">
        <v>313</v>
      </c>
      <c r="G56" s="82" t="s">
        <v>259</v>
      </c>
      <c r="H56" s="69" t="s">
        <v>286</v>
      </c>
      <c r="I56" s="69" t="s">
        <v>126</v>
      </c>
      <c r="J56" s="69"/>
      <c r="K56" s="76">
        <v>2.6</v>
      </c>
      <c r="L56" s="82" t="s">
        <v>128</v>
      </c>
      <c r="M56" s="83">
        <v>3.7000000000000005E-2</v>
      </c>
      <c r="N56" s="83">
        <v>3.0499999997086719E-2</v>
      </c>
      <c r="O56" s="76">
        <v>750.38334400000008</v>
      </c>
      <c r="P56" s="78">
        <v>114.36</v>
      </c>
      <c r="Q56" s="69"/>
      <c r="R56" s="76">
        <v>0.85813842500000015</v>
      </c>
      <c r="S56" s="77">
        <v>1.9960669691715138E-6</v>
      </c>
      <c r="T56" s="77">
        <f t="shared" si="0"/>
        <v>3.7271626105276896E-4</v>
      </c>
      <c r="U56" s="77">
        <f>R56/'סכום נכסי הקרן'!$C$42</f>
        <v>1.1274493351364396E-5</v>
      </c>
    </row>
    <row r="57" spans="2:21">
      <c r="B57" s="75" t="s">
        <v>314</v>
      </c>
      <c r="C57" s="69">
        <v>2260495</v>
      </c>
      <c r="D57" s="82" t="s">
        <v>115</v>
      </c>
      <c r="E57" s="82" t="s">
        <v>26</v>
      </c>
      <c r="F57" s="69" t="s">
        <v>313</v>
      </c>
      <c r="G57" s="82" t="s">
        <v>259</v>
      </c>
      <c r="H57" s="69" t="s">
        <v>286</v>
      </c>
      <c r="I57" s="69" t="s">
        <v>126</v>
      </c>
      <c r="J57" s="69"/>
      <c r="K57" s="76">
        <v>4.0799999997658025</v>
      </c>
      <c r="L57" s="82" t="s">
        <v>128</v>
      </c>
      <c r="M57" s="83">
        <v>2.81E-2</v>
      </c>
      <c r="N57" s="83">
        <v>3.1199999998027816E-2</v>
      </c>
      <c r="O57" s="76">
        <v>2894.3295960000005</v>
      </c>
      <c r="P57" s="78">
        <v>112.12</v>
      </c>
      <c r="Q57" s="69"/>
      <c r="R57" s="76">
        <v>3.2451224470000004</v>
      </c>
      <c r="S57" s="77">
        <v>2.1680650836849736E-6</v>
      </c>
      <c r="T57" s="77">
        <f t="shared" si="0"/>
        <v>1.4094578099148193E-3</v>
      </c>
      <c r="U57" s="77">
        <f>R57/'סכום נכסי הקרן'!$C$42</f>
        <v>4.2635442473124141E-5</v>
      </c>
    </row>
    <row r="58" spans="2:21">
      <c r="B58" s="75" t="s">
        <v>315</v>
      </c>
      <c r="C58" s="69">
        <v>2260545</v>
      </c>
      <c r="D58" s="82" t="s">
        <v>115</v>
      </c>
      <c r="E58" s="82" t="s">
        <v>26</v>
      </c>
      <c r="F58" s="69" t="s">
        <v>313</v>
      </c>
      <c r="G58" s="82" t="s">
        <v>259</v>
      </c>
      <c r="H58" s="69" t="s">
        <v>291</v>
      </c>
      <c r="I58" s="69" t="s">
        <v>256</v>
      </c>
      <c r="J58" s="69"/>
      <c r="K58" s="76">
        <v>2.7200000004762228</v>
      </c>
      <c r="L58" s="82" t="s">
        <v>128</v>
      </c>
      <c r="M58" s="83">
        <v>2.4E-2</v>
      </c>
      <c r="N58" s="83">
        <v>2.9399999996296042E-2</v>
      </c>
      <c r="O58" s="76">
        <v>632.56962899999996</v>
      </c>
      <c r="P58" s="78">
        <v>110.4</v>
      </c>
      <c r="Q58" s="76">
        <v>5.7591742000000015E-2</v>
      </c>
      <c r="R58" s="76">
        <v>0.75594861200000019</v>
      </c>
      <c r="S58" s="77">
        <v>1.1713893051993077E-6</v>
      </c>
      <c r="T58" s="77">
        <f t="shared" si="0"/>
        <v>3.2833204061765488E-4</v>
      </c>
      <c r="U58" s="77">
        <f>R58/'סכום נכסי הקרן'!$C$42</f>
        <v>9.9318913495420549E-6</v>
      </c>
    </row>
    <row r="59" spans="2:21">
      <c r="B59" s="75" t="s">
        <v>316</v>
      </c>
      <c r="C59" s="69">
        <v>2260552</v>
      </c>
      <c r="D59" s="82" t="s">
        <v>115</v>
      </c>
      <c r="E59" s="82" t="s">
        <v>26</v>
      </c>
      <c r="F59" s="69" t="s">
        <v>313</v>
      </c>
      <c r="G59" s="82" t="s">
        <v>259</v>
      </c>
      <c r="H59" s="69" t="s">
        <v>286</v>
      </c>
      <c r="I59" s="69" t="s">
        <v>126</v>
      </c>
      <c r="J59" s="69"/>
      <c r="K59" s="76">
        <v>3.8700000001469315</v>
      </c>
      <c r="L59" s="82" t="s">
        <v>128</v>
      </c>
      <c r="M59" s="83">
        <v>2.6000000000000002E-2</v>
      </c>
      <c r="N59" s="83">
        <v>2.9300000001633578E-2</v>
      </c>
      <c r="O59" s="76">
        <v>9849.4858010000025</v>
      </c>
      <c r="P59" s="78">
        <v>111.25</v>
      </c>
      <c r="Q59" s="69"/>
      <c r="R59" s="76">
        <v>10.957552596999999</v>
      </c>
      <c r="S59" s="77">
        <v>2.0090823014066355E-5</v>
      </c>
      <c r="T59" s="77">
        <f t="shared" si="0"/>
        <v>4.7592065746769208E-3</v>
      </c>
      <c r="U59" s="77">
        <f>R59/'סכום נכסי הקרן'!$C$42</f>
        <v>1.4396378288514714E-4</v>
      </c>
    </row>
    <row r="60" spans="2:21">
      <c r="B60" s="75" t="s">
        <v>317</v>
      </c>
      <c r="C60" s="69">
        <v>2260636</v>
      </c>
      <c r="D60" s="82" t="s">
        <v>115</v>
      </c>
      <c r="E60" s="82" t="s">
        <v>26</v>
      </c>
      <c r="F60" s="69" t="s">
        <v>313</v>
      </c>
      <c r="G60" s="82" t="s">
        <v>259</v>
      </c>
      <c r="H60" s="69" t="s">
        <v>286</v>
      </c>
      <c r="I60" s="69" t="s">
        <v>126</v>
      </c>
      <c r="J60" s="69"/>
      <c r="K60" s="76">
        <v>6.8200000000725236</v>
      </c>
      <c r="L60" s="82" t="s">
        <v>128</v>
      </c>
      <c r="M60" s="83">
        <v>3.4999999999999996E-3</v>
      </c>
      <c r="N60" s="83">
        <v>3.3000000000250079E-2</v>
      </c>
      <c r="O60" s="76">
        <v>50556.655155</v>
      </c>
      <c r="P60" s="78">
        <v>88.99</v>
      </c>
      <c r="Q60" s="76">
        <v>2.993468064</v>
      </c>
      <c r="R60" s="76">
        <v>47.983835486000011</v>
      </c>
      <c r="S60" s="77">
        <v>1.8273219393393002E-5</v>
      </c>
      <c r="T60" s="77">
        <f t="shared" si="0"/>
        <v>2.0840875122580715E-2</v>
      </c>
      <c r="U60" s="77">
        <f>R60/'סכום נכסי הקרן'!$C$42</f>
        <v>6.3042676845506587E-4</v>
      </c>
    </row>
    <row r="61" spans="2:21">
      <c r="B61" s="75" t="s">
        <v>318</v>
      </c>
      <c r="C61" s="69">
        <v>3230125</v>
      </c>
      <c r="D61" s="82" t="s">
        <v>115</v>
      </c>
      <c r="E61" s="82" t="s">
        <v>26</v>
      </c>
      <c r="F61" s="69" t="s">
        <v>319</v>
      </c>
      <c r="G61" s="82" t="s">
        <v>259</v>
      </c>
      <c r="H61" s="69" t="s">
        <v>291</v>
      </c>
      <c r="I61" s="69" t="s">
        <v>256</v>
      </c>
      <c r="J61" s="69"/>
      <c r="K61" s="78">
        <v>3.0000094189130064E-2</v>
      </c>
      <c r="L61" s="82" t="s">
        <v>128</v>
      </c>
      <c r="M61" s="83">
        <v>4.9000000000000002E-2</v>
      </c>
      <c r="N61" s="83">
        <v>5.0459770114942515E-2</v>
      </c>
      <c r="O61" s="76">
        <v>2.2400000000000002E-4</v>
      </c>
      <c r="P61" s="78">
        <v>117.36</v>
      </c>
      <c r="Q61" s="69"/>
      <c r="R61" s="76">
        <v>2.6100000000000007E-7</v>
      </c>
      <c r="S61" s="77">
        <v>1.6841769060925891E-12</v>
      </c>
      <c r="T61" s="77">
        <f t="shared" si="0"/>
        <v>1.1336043381902251E-10</v>
      </c>
      <c r="U61" s="77">
        <f>R61/'סכום נכסי הקרן'!$C$42</f>
        <v>3.429100339733776E-12</v>
      </c>
    </row>
    <row r="62" spans="2:21">
      <c r="B62" s="75" t="s">
        <v>320</v>
      </c>
      <c r="C62" s="69">
        <v>3230265</v>
      </c>
      <c r="D62" s="82" t="s">
        <v>115</v>
      </c>
      <c r="E62" s="82" t="s">
        <v>26</v>
      </c>
      <c r="F62" s="69" t="s">
        <v>319</v>
      </c>
      <c r="G62" s="82" t="s">
        <v>259</v>
      </c>
      <c r="H62" s="69" t="s">
        <v>291</v>
      </c>
      <c r="I62" s="69" t="s">
        <v>256</v>
      </c>
      <c r="J62" s="69"/>
      <c r="K62" s="76">
        <v>3.2699999999172897</v>
      </c>
      <c r="L62" s="82" t="s">
        <v>128</v>
      </c>
      <c r="M62" s="83">
        <v>2.35E-2</v>
      </c>
      <c r="N62" s="83">
        <v>2.8499999999535057E-2</v>
      </c>
      <c r="O62" s="76">
        <v>17994.610506000005</v>
      </c>
      <c r="P62" s="78">
        <v>110.9</v>
      </c>
      <c r="Q62" s="76">
        <v>0.47663559600000005</v>
      </c>
      <c r="R62" s="76">
        <v>20.432658647000004</v>
      </c>
      <c r="S62" s="77">
        <v>1.9158502158797039E-5</v>
      </c>
      <c r="T62" s="77">
        <f t="shared" si="0"/>
        <v>8.8745404149422266E-3</v>
      </c>
      <c r="U62" s="77">
        <f>R62/'סכום נכסי הקרן'!$C$42</f>
        <v>2.6845071535667423E-4</v>
      </c>
    </row>
    <row r="63" spans="2:21">
      <c r="B63" s="75" t="s">
        <v>321</v>
      </c>
      <c r="C63" s="69">
        <v>3230190</v>
      </c>
      <c r="D63" s="82" t="s">
        <v>115</v>
      </c>
      <c r="E63" s="82" t="s">
        <v>26</v>
      </c>
      <c r="F63" s="69" t="s">
        <v>319</v>
      </c>
      <c r="G63" s="82" t="s">
        <v>259</v>
      </c>
      <c r="H63" s="69" t="s">
        <v>291</v>
      </c>
      <c r="I63" s="69" t="s">
        <v>256</v>
      </c>
      <c r="J63" s="69"/>
      <c r="K63" s="76">
        <v>1.7199999999446582</v>
      </c>
      <c r="L63" s="82" t="s">
        <v>128</v>
      </c>
      <c r="M63" s="83">
        <v>1.7600000000000001E-2</v>
      </c>
      <c r="N63" s="83">
        <v>2.9599999999262109E-2</v>
      </c>
      <c r="O63" s="76">
        <v>7793.5002360000008</v>
      </c>
      <c r="P63" s="78">
        <v>111.29</v>
      </c>
      <c r="Q63" s="69"/>
      <c r="R63" s="76">
        <v>8.6733865340000005</v>
      </c>
      <c r="S63" s="77">
        <v>5.835243762083989E-6</v>
      </c>
      <c r="T63" s="77">
        <f t="shared" si="0"/>
        <v>3.7671220696333632E-3</v>
      </c>
      <c r="U63" s="77">
        <f>R63/'סכום נכסי הקרן'!$C$42</f>
        <v>1.1395368854552395E-4</v>
      </c>
    </row>
    <row r="64" spans="2:21">
      <c r="B64" s="75" t="s">
        <v>322</v>
      </c>
      <c r="C64" s="69">
        <v>3230232</v>
      </c>
      <c r="D64" s="82" t="s">
        <v>115</v>
      </c>
      <c r="E64" s="82" t="s">
        <v>26</v>
      </c>
      <c r="F64" s="69" t="s">
        <v>319</v>
      </c>
      <c r="G64" s="82" t="s">
        <v>259</v>
      </c>
      <c r="H64" s="69" t="s">
        <v>291</v>
      </c>
      <c r="I64" s="69" t="s">
        <v>256</v>
      </c>
      <c r="J64" s="69"/>
      <c r="K64" s="76">
        <v>2.409999999920077</v>
      </c>
      <c r="L64" s="82" t="s">
        <v>128</v>
      </c>
      <c r="M64" s="83">
        <v>2.1499999999999998E-2</v>
      </c>
      <c r="N64" s="83">
        <v>2.9299999999055457E-2</v>
      </c>
      <c r="O64" s="76">
        <v>12255.684807000001</v>
      </c>
      <c r="P64" s="78">
        <v>112.3</v>
      </c>
      <c r="Q64" s="69"/>
      <c r="R64" s="76">
        <v>13.763134610000002</v>
      </c>
      <c r="S64" s="77">
        <v>1.0035004518103507E-5</v>
      </c>
      <c r="T64" s="77">
        <f t="shared" si="0"/>
        <v>5.9777582762421564E-3</v>
      </c>
      <c r="U64" s="77">
        <f>R64/'סכום נכסי הקרן'!$C$42</f>
        <v>1.8082440447108307E-4</v>
      </c>
    </row>
    <row r="65" spans="2:21">
      <c r="B65" s="75" t="s">
        <v>323</v>
      </c>
      <c r="C65" s="69">
        <v>3230273</v>
      </c>
      <c r="D65" s="82" t="s">
        <v>115</v>
      </c>
      <c r="E65" s="82" t="s">
        <v>26</v>
      </c>
      <c r="F65" s="69" t="s">
        <v>319</v>
      </c>
      <c r="G65" s="82" t="s">
        <v>259</v>
      </c>
      <c r="H65" s="69" t="s">
        <v>291</v>
      </c>
      <c r="I65" s="69" t="s">
        <v>256</v>
      </c>
      <c r="J65" s="69"/>
      <c r="K65" s="76">
        <v>4.2199999999374667</v>
      </c>
      <c r="L65" s="82" t="s">
        <v>128</v>
      </c>
      <c r="M65" s="83">
        <v>2.2499999999999999E-2</v>
      </c>
      <c r="N65" s="83">
        <v>3.0899999999566524E-2</v>
      </c>
      <c r="O65" s="76">
        <v>25691.532504999999</v>
      </c>
      <c r="P65" s="78">
        <v>109.55</v>
      </c>
      <c r="Q65" s="69"/>
      <c r="R65" s="76">
        <v>28.145072758000005</v>
      </c>
      <c r="S65" s="77">
        <v>1.9002258910593854E-5</v>
      </c>
      <c r="T65" s="77">
        <f t="shared" si="0"/>
        <v>1.2224282213466789E-2</v>
      </c>
      <c r="U65" s="77">
        <f>R65/'סכום נכסי הקרן'!$C$42</f>
        <v>3.6977884504325528E-4</v>
      </c>
    </row>
    <row r="66" spans="2:21">
      <c r="B66" s="75" t="s">
        <v>324</v>
      </c>
      <c r="C66" s="69">
        <v>3230372</v>
      </c>
      <c r="D66" s="82" t="s">
        <v>115</v>
      </c>
      <c r="E66" s="82" t="s">
        <v>26</v>
      </c>
      <c r="F66" s="69" t="s">
        <v>319</v>
      </c>
      <c r="G66" s="82" t="s">
        <v>259</v>
      </c>
      <c r="H66" s="69" t="s">
        <v>291</v>
      </c>
      <c r="I66" s="69" t="s">
        <v>256</v>
      </c>
      <c r="J66" s="69"/>
      <c r="K66" s="76">
        <v>4.4299999999698363</v>
      </c>
      <c r="L66" s="82" t="s">
        <v>128</v>
      </c>
      <c r="M66" s="83">
        <v>6.5000000000000006E-3</v>
      </c>
      <c r="N66" s="83">
        <v>2.6799999999698364E-2</v>
      </c>
      <c r="O66" s="76">
        <v>9117.7263120000025</v>
      </c>
      <c r="P66" s="78">
        <v>101.81</v>
      </c>
      <c r="Q66" s="69"/>
      <c r="R66" s="76">
        <v>9.2827576960000027</v>
      </c>
      <c r="S66" s="77">
        <v>1.8104742178985229E-5</v>
      </c>
      <c r="T66" s="77">
        <f t="shared" si="0"/>
        <v>4.0317909557679305E-3</v>
      </c>
      <c r="U66" s="77">
        <f>R66/'סכום נכסי הקרן'!$C$42</f>
        <v>1.2195979911501886E-4</v>
      </c>
    </row>
    <row r="67" spans="2:21">
      <c r="B67" s="75" t="s">
        <v>325</v>
      </c>
      <c r="C67" s="69">
        <v>3230398</v>
      </c>
      <c r="D67" s="82" t="s">
        <v>115</v>
      </c>
      <c r="E67" s="82" t="s">
        <v>26</v>
      </c>
      <c r="F67" s="69" t="s">
        <v>319</v>
      </c>
      <c r="G67" s="82" t="s">
        <v>259</v>
      </c>
      <c r="H67" s="69" t="s">
        <v>291</v>
      </c>
      <c r="I67" s="69" t="s">
        <v>256</v>
      </c>
      <c r="J67" s="69"/>
      <c r="K67" s="76">
        <v>5.1700000057108761</v>
      </c>
      <c r="L67" s="82" t="s">
        <v>128</v>
      </c>
      <c r="M67" s="83">
        <v>1.43E-2</v>
      </c>
      <c r="N67" s="83">
        <v>3.0800000042499543E-2</v>
      </c>
      <c r="O67" s="76">
        <v>146.55946000000003</v>
      </c>
      <c r="P67" s="78">
        <v>102.75</v>
      </c>
      <c r="Q67" s="69"/>
      <c r="R67" s="76">
        <v>0.15058984200000003</v>
      </c>
      <c r="S67" s="77">
        <v>3.6428579240405655E-7</v>
      </c>
      <c r="T67" s="77">
        <f t="shared" si="0"/>
        <v>6.5405861371103664E-5</v>
      </c>
      <c r="U67" s="77">
        <f>R67/'סכום נכסי הקרן'!$C$42</f>
        <v>1.9784968519641978E-6</v>
      </c>
    </row>
    <row r="68" spans="2:21">
      <c r="B68" s="75" t="s">
        <v>326</v>
      </c>
      <c r="C68" s="69">
        <v>3230422</v>
      </c>
      <c r="D68" s="82" t="s">
        <v>115</v>
      </c>
      <c r="E68" s="82" t="s">
        <v>26</v>
      </c>
      <c r="F68" s="69" t="s">
        <v>319</v>
      </c>
      <c r="G68" s="82" t="s">
        <v>259</v>
      </c>
      <c r="H68" s="69" t="s">
        <v>291</v>
      </c>
      <c r="I68" s="69" t="s">
        <v>256</v>
      </c>
      <c r="J68" s="69"/>
      <c r="K68" s="76">
        <v>5.9899999999483171</v>
      </c>
      <c r="L68" s="82" t="s">
        <v>128</v>
      </c>
      <c r="M68" s="83">
        <v>2.5000000000000001E-3</v>
      </c>
      <c r="N68" s="83">
        <v>3.1099999999604777E-2</v>
      </c>
      <c r="O68" s="76">
        <v>21403.19759</v>
      </c>
      <c r="P68" s="78">
        <v>92.21</v>
      </c>
      <c r="Q68" s="69"/>
      <c r="R68" s="76">
        <v>19.735888198000005</v>
      </c>
      <c r="S68" s="77">
        <v>1.6494235416583148E-5</v>
      </c>
      <c r="T68" s="77">
        <f t="shared" si="0"/>
        <v>8.5719112947471501E-3</v>
      </c>
      <c r="U68" s="77">
        <f>R68/'סכום נכסי הקרן'!$C$42</f>
        <v>2.5929632538202916E-4</v>
      </c>
    </row>
    <row r="69" spans="2:21">
      <c r="B69" s="75" t="s">
        <v>327</v>
      </c>
      <c r="C69" s="69">
        <v>1194638</v>
      </c>
      <c r="D69" s="82" t="s">
        <v>115</v>
      </c>
      <c r="E69" s="82" t="s">
        <v>26</v>
      </c>
      <c r="F69" s="69" t="s">
        <v>319</v>
      </c>
      <c r="G69" s="82" t="s">
        <v>259</v>
      </c>
      <c r="H69" s="69" t="s">
        <v>291</v>
      </c>
      <c r="I69" s="69" t="s">
        <v>256</v>
      </c>
      <c r="J69" s="69"/>
      <c r="K69" s="76">
        <v>6.7300000001129154</v>
      </c>
      <c r="L69" s="82" t="s">
        <v>128</v>
      </c>
      <c r="M69" s="83">
        <v>3.61E-2</v>
      </c>
      <c r="N69" s="83">
        <v>3.3500000000513251E-2</v>
      </c>
      <c r="O69" s="76">
        <v>13918.129067000002</v>
      </c>
      <c r="P69" s="78">
        <v>104.99</v>
      </c>
      <c r="Q69" s="69"/>
      <c r="R69" s="76">
        <v>14.612644295000004</v>
      </c>
      <c r="S69" s="77">
        <v>3.0294143143831639E-5</v>
      </c>
      <c r="T69" s="77">
        <f t="shared" si="0"/>
        <v>6.3467268066063768E-3</v>
      </c>
      <c r="U69" s="77">
        <f>R69/'סכום נכסי הקרן'!$C$42</f>
        <v>1.9198553071415067E-4</v>
      </c>
    </row>
    <row r="70" spans="2:21">
      <c r="B70" s="75" t="s">
        <v>328</v>
      </c>
      <c r="C70" s="69">
        <v>1199876</v>
      </c>
      <c r="D70" s="82" t="s">
        <v>115</v>
      </c>
      <c r="E70" s="82" t="s">
        <v>26</v>
      </c>
      <c r="F70" s="69" t="s">
        <v>261</v>
      </c>
      <c r="G70" s="82" t="s">
        <v>247</v>
      </c>
      <c r="H70" s="69" t="s">
        <v>286</v>
      </c>
      <c r="I70" s="69" t="s">
        <v>126</v>
      </c>
      <c r="J70" s="69"/>
      <c r="K70" s="78">
        <v>0.25</v>
      </c>
      <c r="L70" s="82" t="s">
        <v>128</v>
      </c>
      <c r="M70" s="83">
        <v>1.5900000000000001E-2</v>
      </c>
      <c r="N70" s="124">
        <v>6.3100000000000003E-2</v>
      </c>
      <c r="O70" s="76">
        <v>0.44504500000000008</v>
      </c>
      <c r="P70" s="78">
        <v>5566402</v>
      </c>
      <c r="Q70" s="69"/>
      <c r="R70" s="76">
        <v>24.773007474000003</v>
      </c>
      <c r="S70" s="77">
        <v>2.972912491649967E-5</v>
      </c>
      <c r="T70" s="77">
        <f t="shared" si="0"/>
        <v>1.075968917338899E-2</v>
      </c>
      <c r="U70" s="77">
        <f>R70/'סכום נכסי הקרן'!$C$42</f>
        <v>3.254755875299646E-4</v>
      </c>
    </row>
    <row r="71" spans="2:21">
      <c r="B71" s="75" t="s">
        <v>329</v>
      </c>
      <c r="C71" s="69">
        <v>1199884</v>
      </c>
      <c r="D71" s="82" t="s">
        <v>115</v>
      </c>
      <c r="E71" s="82" t="s">
        <v>26</v>
      </c>
      <c r="F71" s="69" t="s">
        <v>261</v>
      </c>
      <c r="G71" s="82" t="s">
        <v>247</v>
      </c>
      <c r="H71" s="69" t="s">
        <v>286</v>
      </c>
      <c r="I71" s="69" t="s">
        <v>126</v>
      </c>
      <c r="J71" s="69"/>
      <c r="K71" s="78">
        <v>1.49</v>
      </c>
      <c r="L71" s="82" t="s">
        <v>128</v>
      </c>
      <c r="M71" s="83">
        <v>2.0199999999999999E-2</v>
      </c>
      <c r="N71" s="124">
        <v>3.3799999999999997E-2</v>
      </c>
      <c r="O71" s="76">
        <v>0.32626200000000005</v>
      </c>
      <c r="P71" s="125">
        <v>5510000</v>
      </c>
      <c r="Q71" s="69"/>
      <c r="R71" s="76">
        <v>17.977031527000001</v>
      </c>
      <c r="S71" s="77">
        <v>1.550306486101212E-5</v>
      </c>
      <c r="T71" s="77">
        <f t="shared" si="0"/>
        <v>7.8079850294213186E-3</v>
      </c>
      <c r="U71" s="77">
        <f>R71/'סכום נכסי הקרן'!$C$42</f>
        <v>2.3618791155800953E-4</v>
      </c>
    </row>
    <row r="72" spans="2:21">
      <c r="B72" s="75" t="s">
        <v>330</v>
      </c>
      <c r="C72" s="69">
        <v>1199892</v>
      </c>
      <c r="D72" s="82" t="s">
        <v>115</v>
      </c>
      <c r="E72" s="82" t="s">
        <v>26</v>
      </c>
      <c r="F72" s="69" t="s">
        <v>261</v>
      </c>
      <c r="G72" s="82" t="s">
        <v>247</v>
      </c>
      <c r="H72" s="69" t="s">
        <v>286</v>
      </c>
      <c r="I72" s="69" t="s">
        <v>126</v>
      </c>
      <c r="J72" s="69"/>
      <c r="K72" s="78">
        <v>2.56</v>
      </c>
      <c r="L72" s="82" t="s">
        <v>128</v>
      </c>
      <c r="M72" s="83">
        <v>2.5899999999999999E-2</v>
      </c>
      <c r="N72" s="124">
        <v>3.6600000000000001E-2</v>
      </c>
      <c r="O72" s="76">
        <v>0.72082800000000002</v>
      </c>
      <c r="P72" s="78">
        <v>5459551</v>
      </c>
      <c r="Q72" s="69"/>
      <c r="R72" s="76">
        <v>39.353961145000007</v>
      </c>
      <c r="S72" s="77">
        <v>3.4125266297400935E-5</v>
      </c>
      <c r="T72" s="77">
        <f t="shared" si="0"/>
        <v>1.7092651754383736E-2</v>
      </c>
      <c r="U72" s="77">
        <f>R72/'סכום נכסי הקרן'!$C$42</f>
        <v>5.1704475682831153E-4</v>
      </c>
    </row>
    <row r="73" spans="2:21">
      <c r="B73" s="75" t="s">
        <v>331</v>
      </c>
      <c r="C73" s="69">
        <v>6620462</v>
      </c>
      <c r="D73" s="82" t="s">
        <v>115</v>
      </c>
      <c r="E73" s="82" t="s">
        <v>26</v>
      </c>
      <c r="F73" s="69" t="s">
        <v>261</v>
      </c>
      <c r="G73" s="82" t="s">
        <v>247</v>
      </c>
      <c r="H73" s="69" t="s">
        <v>286</v>
      </c>
      <c r="I73" s="69" t="s">
        <v>126</v>
      </c>
      <c r="J73" s="69"/>
      <c r="K73" s="76">
        <v>2.7999999999749012</v>
      </c>
      <c r="L73" s="82" t="s">
        <v>128</v>
      </c>
      <c r="M73" s="83">
        <v>2.9700000000000001E-2</v>
      </c>
      <c r="N73" s="83">
        <v>2.9099999999322324E-2</v>
      </c>
      <c r="O73" s="76">
        <v>0.28490900000000008</v>
      </c>
      <c r="P73" s="78">
        <v>5593655</v>
      </c>
      <c r="Q73" s="69"/>
      <c r="R73" s="76">
        <v>15.936815788000002</v>
      </c>
      <c r="S73" s="77">
        <v>2.0350642857142864E-5</v>
      </c>
      <c r="T73" s="77">
        <f t="shared" si="0"/>
        <v>6.9218557525728992E-3</v>
      </c>
      <c r="U73" s="77">
        <f>R73/'סכום נכסי הקרן'!$C$42</f>
        <v>2.09382913536036E-4</v>
      </c>
    </row>
    <row r="74" spans="2:21">
      <c r="B74" s="75" t="s">
        <v>332</v>
      </c>
      <c r="C74" s="69">
        <v>6620553</v>
      </c>
      <c r="D74" s="82" t="s">
        <v>115</v>
      </c>
      <c r="E74" s="82" t="s">
        <v>26</v>
      </c>
      <c r="F74" s="69" t="s">
        <v>261</v>
      </c>
      <c r="G74" s="82" t="s">
        <v>247</v>
      </c>
      <c r="H74" s="69" t="s">
        <v>286</v>
      </c>
      <c r="I74" s="69" t="s">
        <v>126</v>
      </c>
      <c r="J74" s="69"/>
      <c r="K74" s="76">
        <v>4.3699999999386145</v>
      </c>
      <c r="L74" s="82" t="s">
        <v>128</v>
      </c>
      <c r="M74" s="83">
        <v>8.3999999999999995E-3</v>
      </c>
      <c r="N74" s="83">
        <v>3.4499999999162922E-2</v>
      </c>
      <c r="O74" s="76">
        <v>0.18437800000000004</v>
      </c>
      <c r="P74" s="78">
        <v>4859428</v>
      </c>
      <c r="Q74" s="69"/>
      <c r="R74" s="76">
        <v>8.9597122150000015</v>
      </c>
      <c r="S74" s="77">
        <v>2.3183452785112543E-5</v>
      </c>
      <c r="T74" s="77">
        <f t="shared" si="0"/>
        <v>3.8914822359616664E-3</v>
      </c>
      <c r="U74" s="77">
        <f>R74/'סכום נכסי הקרן'!$C$42</f>
        <v>1.1771552567192857E-4</v>
      </c>
    </row>
    <row r="75" spans="2:21">
      <c r="B75" s="75" t="s">
        <v>333</v>
      </c>
      <c r="C75" s="69">
        <v>1191329</v>
      </c>
      <c r="D75" s="82" t="s">
        <v>115</v>
      </c>
      <c r="E75" s="82" t="s">
        <v>26</v>
      </c>
      <c r="F75" s="69" t="s">
        <v>261</v>
      </c>
      <c r="G75" s="82" t="s">
        <v>247</v>
      </c>
      <c r="H75" s="69" t="s">
        <v>286</v>
      </c>
      <c r="I75" s="69" t="s">
        <v>126</v>
      </c>
      <c r="J75" s="69"/>
      <c r="K75" s="76">
        <v>4.729999999949098</v>
      </c>
      <c r="L75" s="82" t="s">
        <v>128</v>
      </c>
      <c r="M75" s="83">
        <v>3.0899999999999997E-2</v>
      </c>
      <c r="N75" s="83">
        <v>3.5199999999631401E-2</v>
      </c>
      <c r="O75" s="76">
        <v>0.43862800000000007</v>
      </c>
      <c r="P75" s="78">
        <v>5195474</v>
      </c>
      <c r="Q75" s="69"/>
      <c r="R75" s="76">
        <v>22.788821892000005</v>
      </c>
      <c r="S75" s="77">
        <v>2.308568421052632E-5</v>
      </c>
      <c r="T75" s="77">
        <f t="shared" si="0"/>
        <v>9.8978955398527097E-3</v>
      </c>
      <c r="U75" s="77">
        <f>R75/'סכום נכסי הקרן'!$C$42</f>
        <v>2.9940673138693371E-4</v>
      </c>
    </row>
    <row r="76" spans="2:21">
      <c r="B76" s="75" t="s">
        <v>334</v>
      </c>
      <c r="C76" s="69">
        <v>1157569</v>
      </c>
      <c r="D76" s="82" t="s">
        <v>115</v>
      </c>
      <c r="E76" s="82" t="s">
        <v>26</v>
      </c>
      <c r="F76" s="69" t="s">
        <v>335</v>
      </c>
      <c r="G76" s="82" t="s">
        <v>259</v>
      </c>
      <c r="H76" s="69" t="s">
        <v>291</v>
      </c>
      <c r="I76" s="69" t="s">
        <v>256</v>
      </c>
      <c r="J76" s="69"/>
      <c r="K76" s="76">
        <v>2.9700000001461597</v>
      </c>
      <c r="L76" s="82" t="s">
        <v>128</v>
      </c>
      <c r="M76" s="83">
        <v>1.4199999999999999E-2</v>
      </c>
      <c r="N76" s="83">
        <v>2.9600000001948797E-2</v>
      </c>
      <c r="O76" s="76">
        <v>7863.4482620000017</v>
      </c>
      <c r="P76" s="78">
        <v>107.02</v>
      </c>
      <c r="Q76" s="69"/>
      <c r="R76" s="76">
        <v>8.4154623409999996</v>
      </c>
      <c r="S76" s="77">
        <v>8.1672796657098983E-6</v>
      </c>
      <c r="T76" s="77">
        <f t="shared" ref="T76:T139" si="1">IFERROR(R76/$R$11,0)</f>
        <v>3.6550975546490666E-3</v>
      </c>
      <c r="U76" s="77">
        <f>R76/'סכום נכסי הקרן'!$C$42</f>
        <v>1.1056499912850532E-4</v>
      </c>
    </row>
    <row r="77" spans="2:21">
      <c r="B77" s="75" t="s">
        <v>336</v>
      </c>
      <c r="C77" s="69">
        <v>1129899</v>
      </c>
      <c r="D77" s="82" t="s">
        <v>115</v>
      </c>
      <c r="E77" s="82" t="s">
        <v>26</v>
      </c>
      <c r="F77" s="69" t="s">
        <v>337</v>
      </c>
      <c r="G77" s="82" t="s">
        <v>259</v>
      </c>
      <c r="H77" s="69" t="s">
        <v>291</v>
      </c>
      <c r="I77" s="69" t="s">
        <v>256</v>
      </c>
      <c r="J77" s="69"/>
      <c r="K77" s="76">
        <v>0.97000000487917859</v>
      </c>
      <c r="L77" s="82" t="s">
        <v>128</v>
      </c>
      <c r="M77" s="83">
        <v>0.04</v>
      </c>
      <c r="N77" s="83">
        <v>3.0100000146375362E-2</v>
      </c>
      <c r="O77" s="76">
        <v>109.55146400000001</v>
      </c>
      <c r="P77" s="78">
        <v>112.25</v>
      </c>
      <c r="Q77" s="69"/>
      <c r="R77" s="76">
        <v>0.12297152000000001</v>
      </c>
      <c r="S77" s="77">
        <v>1.3456606567517471E-6</v>
      </c>
      <c r="T77" s="77">
        <f t="shared" si="1"/>
        <v>5.3410363427527207E-5</v>
      </c>
      <c r="U77" s="77">
        <f>R77/'סכום נכסי הקרן'!$C$42</f>
        <v>1.6156386245577731E-6</v>
      </c>
    </row>
    <row r="78" spans="2:21">
      <c r="B78" s="75" t="s">
        <v>338</v>
      </c>
      <c r="C78" s="69">
        <v>1136753</v>
      </c>
      <c r="D78" s="82" t="s">
        <v>115</v>
      </c>
      <c r="E78" s="82" t="s">
        <v>26</v>
      </c>
      <c r="F78" s="69" t="s">
        <v>337</v>
      </c>
      <c r="G78" s="82" t="s">
        <v>259</v>
      </c>
      <c r="H78" s="69" t="s">
        <v>291</v>
      </c>
      <c r="I78" s="69" t="s">
        <v>256</v>
      </c>
      <c r="J78" s="69"/>
      <c r="K78" s="76">
        <v>2.9199999999981965</v>
      </c>
      <c r="L78" s="82" t="s">
        <v>128</v>
      </c>
      <c r="M78" s="83">
        <v>0.04</v>
      </c>
      <c r="N78" s="83">
        <v>2.8800000000198441E-2</v>
      </c>
      <c r="O78" s="76">
        <v>19151.181390000005</v>
      </c>
      <c r="P78" s="78">
        <v>115.78</v>
      </c>
      <c r="Q78" s="69"/>
      <c r="R78" s="76">
        <v>22.173238862000002</v>
      </c>
      <c r="S78" s="77">
        <v>2.1147931385837005E-5</v>
      </c>
      <c r="T78" s="77">
        <f t="shared" si="1"/>
        <v>9.6305286458587304E-3</v>
      </c>
      <c r="U78" s="77">
        <f>R78/'סכום נכסי הקרן'!$C$42</f>
        <v>2.9131900733594767E-4</v>
      </c>
    </row>
    <row r="79" spans="2:21">
      <c r="B79" s="75" t="s">
        <v>339</v>
      </c>
      <c r="C79" s="69">
        <v>1138544</v>
      </c>
      <c r="D79" s="82" t="s">
        <v>115</v>
      </c>
      <c r="E79" s="82" t="s">
        <v>26</v>
      </c>
      <c r="F79" s="69" t="s">
        <v>337</v>
      </c>
      <c r="G79" s="82" t="s">
        <v>259</v>
      </c>
      <c r="H79" s="69" t="s">
        <v>291</v>
      </c>
      <c r="I79" s="69" t="s">
        <v>256</v>
      </c>
      <c r="J79" s="69"/>
      <c r="K79" s="76">
        <v>4.2700000001309713</v>
      </c>
      <c r="L79" s="82" t="s">
        <v>128</v>
      </c>
      <c r="M79" s="83">
        <v>3.5000000000000003E-2</v>
      </c>
      <c r="N79" s="83">
        <v>3.1200000002037331E-2</v>
      </c>
      <c r="O79" s="76">
        <v>5968.1489739999997</v>
      </c>
      <c r="P79" s="78">
        <v>115.14</v>
      </c>
      <c r="Q79" s="69"/>
      <c r="R79" s="76">
        <v>6.8717270300000006</v>
      </c>
      <c r="S79" s="77">
        <v>6.7695861348380394E-6</v>
      </c>
      <c r="T79" s="77">
        <f t="shared" si="1"/>
        <v>2.9846052000256818E-3</v>
      </c>
      <c r="U79" s="77">
        <f>R79/'סכום נכסי הקרן'!$C$42</f>
        <v>9.0282917598202175E-5</v>
      </c>
    </row>
    <row r="80" spans="2:21">
      <c r="B80" s="75" t="s">
        <v>340</v>
      </c>
      <c r="C80" s="69">
        <v>1171271</v>
      </c>
      <c r="D80" s="82" t="s">
        <v>115</v>
      </c>
      <c r="E80" s="82" t="s">
        <v>26</v>
      </c>
      <c r="F80" s="69" t="s">
        <v>337</v>
      </c>
      <c r="G80" s="82" t="s">
        <v>259</v>
      </c>
      <c r="H80" s="69" t="s">
        <v>291</v>
      </c>
      <c r="I80" s="69" t="s">
        <v>256</v>
      </c>
      <c r="J80" s="69"/>
      <c r="K80" s="76">
        <v>6.8200000001925565</v>
      </c>
      <c r="L80" s="82" t="s">
        <v>128</v>
      </c>
      <c r="M80" s="83">
        <v>2.5000000000000001E-2</v>
      </c>
      <c r="N80" s="83">
        <v>3.1800000000773827E-2</v>
      </c>
      <c r="O80" s="76">
        <v>10429.455306000002</v>
      </c>
      <c r="P80" s="78">
        <v>106.56</v>
      </c>
      <c r="Q80" s="69"/>
      <c r="R80" s="76">
        <v>11.113627073000002</v>
      </c>
      <c r="S80" s="77">
        <v>1.7602351252140131E-5</v>
      </c>
      <c r="T80" s="77">
        <f t="shared" si="1"/>
        <v>4.8269945835176754E-3</v>
      </c>
      <c r="U80" s="77">
        <f>R80/'סכום נכסי הקרן'!$C$42</f>
        <v>1.4601433858888423E-4</v>
      </c>
    </row>
    <row r="81" spans="2:21">
      <c r="B81" s="75" t="s">
        <v>341</v>
      </c>
      <c r="C81" s="69">
        <v>1410307</v>
      </c>
      <c r="D81" s="82" t="s">
        <v>115</v>
      </c>
      <c r="E81" s="82" t="s">
        <v>26</v>
      </c>
      <c r="F81" s="69" t="s">
        <v>342</v>
      </c>
      <c r="G81" s="82" t="s">
        <v>124</v>
      </c>
      <c r="H81" s="69" t="s">
        <v>291</v>
      </c>
      <c r="I81" s="69" t="s">
        <v>256</v>
      </c>
      <c r="J81" s="69"/>
      <c r="K81" s="76">
        <v>1.4499999999479656</v>
      </c>
      <c r="L81" s="82" t="s">
        <v>128</v>
      </c>
      <c r="M81" s="83">
        <v>1.8000000000000002E-2</v>
      </c>
      <c r="N81" s="83">
        <v>3.2900000000490613E-2</v>
      </c>
      <c r="O81" s="76">
        <v>6137.7264260000011</v>
      </c>
      <c r="P81" s="78">
        <v>109.59</v>
      </c>
      <c r="Q81" s="69"/>
      <c r="R81" s="76">
        <v>6.7263344230000008</v>
      </c>
      <c r="S81" s="77">
        <v>6.869625059186563E-6</v>
      </c>
      <c r="T81" s="77">
        <f t="shared" si="1"/>
        <v>2.9214566597820088E-3</v>
      </c>
      <c r="U81" s="77">
        <f>R81/'סכום נכסי הקרן'!$C$42</f>
        <v>8.83727036592808E-5</v>
      </c>
    </row>
    <row r="82" spans="2:21">
      <c r="B82" s="75" t="s">
        <v>343</v>
      </c>
      <c r="C82" s="69">
        <v>1192749</v>
      </c>
      <c r="D82" s="82" t="s">
        <v>115</v>
      </c>
      <c r="E82" s="82" t="s">
        <v>26</v>
      </c>
      <c r="F82" s="69" t="s">
        <v>342</v>
      </c>
      <c r="G82" s="82" t="s">
        <v>124</v>
      </c>
      <c r="H82" s="69" t="s">
        <v>291</v>
      </c>
      <c r="I82" s="69" t="s">
        <v>256</v>
      </c>
      <c r="J82" s="69"/>
      <c r="K82" s="76">
        <v>3.9400000003451847</v>
      </c>
      <c r="L82" s="82" t="s">
        <v>128</v>
      </c>
      <c r="M82" s="83">
        <v>2.2000000000000002E-2</v>
      </c>
      <c r="N82" s="83">
        <v>3.0800000003115079E-2</v>
      </c>
      <c r="O82" s="76">
        <v>4768.2445460000008</v>
      </c>
      <c r="P82" s="78">
        <v>99.64</v>
      </c>
      <c r="Q82" s="69"/>
      <c r="R82" s="76">
        <v>4.7510787940000005</v>
      </c>
      <c r="S82" s="77">
        <v>1.742281239865494E-5</v>
      </c>
      <c r="T82" s="77">
        <f t="shared" si="1"/>
        <v>2.0635415831271962E-3</v>
      </c>
      <c r="U82" s="77">
        <f>R82/'סכום נכסי הקרן'!$C$42</f>
        <v>6.2421172055966809E-5</v>
      </c>
    </row>
    <row r="83" spans="2:21">
      <c r="B83" s="75" t="s">
        <v>344</v>
      </c>
      <c r="C83" s="69">
        <v>1110915</v>
      </c>
      <c r="D83" s="82" t="s">
        <v>115</v>
      </c>
      <c r="E83" s="82" t="s">
        <v>26</v>
      </c>
      <c r="F83" s="69" t="s">
        <v>345</v>
      </c>
      <c r="G83" s="82" t="s">
        <v>346</v>
      </c>
      <c r="H83" s="69" t="s">
        <v>347</v>
      </c>
      <c r="I83" s="69" t="s">
        <v>256</v>
      </c>
      <c r="J83" s="69"/>
      <c r="K83" s="76">
        <v>5.6300000000686055</v>
      </c>
      <c r="L83" s="82" t="s">
        <v>128</v>
      </c>
      <c r="M83" s="83">
        <v>5.1500000000000004E-2</v>
      </c>
      <c r="N83" s="83">
        <v>3.2600000000310103E-2</v>
      </c>
      <c r="O83" s="76">
        <v>31138.393191000003</v>
      </c>
      <c r="P83" s="78">
        <v>151.19999999999999</v>
      </c>
      <c r="Q83" s="69"/>
      <c r="R83" s="76">
        <v>47.081249179000004</v>
      </c>
      <c r="S83" s="77">
        <v>9.9567338567412689E-6</v>
      </c>
      <c r="T83" s="77">
        <f t="shared" si="1"/>
        <v>2.0448853761198989E-2</v>
      </c>
      <c r="U83" s="77">
        <f>R83/'סכום נכסי הקרן'!$C$42</f>
        <v>6.1856830480766067E-4</v>
      </c>
    </row>
    <row r="84" spans="2:21">
      <c r="B84" s="75" t="s">
        <v>348</v>
      </c>
      <c r="C84" s="69">
        <v>2300184</v>
      </c>
      <c r="D84" s="82" t="s">
        <v>115</v>
      </c>
      <c r="E84" s="82" t="s">
        <v>26</v>
      </c>
      <c r="F84" s="69" t="s">
        <v>349</v>
      </c>
      <c r="G84" s="82" t="s">
        <v>151</v>
      </c>
      <c r="H84" s="69" t="s">
        <v>350</v>
      </c>
      <c r="I84" s="69" t="s">
        <v>126</v>
      </c>
      <c r="J84" s="69"/>
      <c r="K84" s="76">
        <v>1.1500000004586199</v>
      </c>
      <c r="L84" s="82" t="s">
        <v>128</v>
      </c>
      <c r="M84" s="83">
        <v>2.2000000000000002E-2</v>
      </c>
      <c r="N84" s="83">
        <v>2.7500000022930994E-2</v>
      </c>
      <c r="O84" s="76">
        <v>585.93373100000008</v>
      </c>
      <c r="P84" s="78">
        <v>111.64</v>
      </c>
      <c r="Q84" s="69"/>
      <c r="R84" s="76">
        <v>0.65413645800000009</v>
      </c>
      <c r="S84" s="77">
        <v>7.3840244444296114E-7</v>
      </c>
      <c r="T84" s="77">
        <f t="shared" si="1"/>
        <v>2.8411184925562755E-4</v>
      </c>
      <c r="U84" s="77">
        <f>R84/'סכום נכסי הקרן'!$C$42</f>
        <v>8.594251150804783E-6</v>
      </c>
    </row>
    <row r="85" spans="2:21">
      <c r="B85" s="75" t="s">
        <v>351</v>
      </c>
      <c r="C85" s="69">
        <v>2300242</v>
      </c>
      <c r="D85" s="82" t="s">
        <v>115</v>
      </c>
      <c r="E85" s="82" t="s">
        <v>26</v>
      </c>
      <c r="F85" s="69" t="s">
        <v>349</v>
      </c>
      <c r="G85" s="82" t="s">
        <v>151</v>
      </c>
      <c r="H85" s="69" t="s">
        <v>350</v>
      </c>
      <c r="I85" s="69" t="s">
        <v>126</v>
      </c>
      <c r="J85" s="69"/>
      <c r="K85" s="76">
        <v>4.4499999998694326</v>
      </c>
      <c r="L85" s="82" t="s">
        <v>128</v>
      </c>
      <c r="M85" s="83">
        <v>1.7000000000000001E-2</v>
      </c>
      <c r="N85" s="83">
        <v>2.5899999999136249E-2</v>
      </c>
      <c r="O85" s="76">
        <v>4692.0914960000009</v>
      </c>
      <c r="P85" s="78">
        <v>106.1</v>
      </c>
      <c r="Q85" s="69"/>
      <c r="R85" s="76">
        <v>4.9783091770000008</v>
      </c>
      <c r="S85" s="77">
        <v>3.6967724748668504E-6</v>
      </c>
      <c r="T85" s="77">
        <f t="shared" si="1"/>
        <v>2.1622348198848309E-3</v>
      </c>
      <c r="U85" s="77">
        <f>R85/'סכום נכסי הקרן'!$C$42</f>
        <v>6.5406596513986484E-5</v>
      </c>
    </row>
    <row r="86" spans="2:21">
      <c r="B86" s="75" t="s">
        <v>352</v>
      </c>
      <c r="C86" s="69">
        <v>2300317</v>
      </c>
      <c r="D86" s="82" t="s">
        <v>115</v>
      </c>
      <c r="E86" s="82" t="s">
        <v>26</v>
      </c>
      <c r="F86" s="69" t="s">
        <v>349</v>
      </c>
      <c r="G86" s="82" t="s">
        <v>151</v>
      </c>
      <c r="H86" s="69" t="s">
        <v>350</v>
      </c>
      <c r="I86" s="69" t="s">
        <v>126</v>
      </c>
      <c r="J86" s="69"/>
      <c r="K86" s="76">
        <v>9.3199999987146587</v>
      </c>
      <c r="L86" s="82" t="s">
        <v>128</v>
      </c>
      <c r="M86" s="83">
        <v>5.7999999999999996E-3</v>
      </c>
      <c r="N86" s="83">
        <v>2.9299999994225279E-2</v>
      </c>
      <c r="O86" s="76">
        <v>2448.4496040000004</v>
      </c>
      <c r="P86" s="78">
        <v>87.7</v>
      </c>
      <c r="Q86" s="69"/>
      <c r="R86" s="76">
        <v>2.1472903680000006</v>
      </c>
      <c r="S86" s="77">
        <v>5.1183925261778195E-6</v>
      </c>
      <c r="T86" s="77">
        <f t="shared" si="1"/>
        <v>9.3263512510302106E-4</v>
      </c>
      <c r="U86" s="77">
        <f>R86/'סכום נכסי הקרן'!$C$42</f>
        <v>2.821177827745542E-5</v>
      </c>
    </row>
    <row r="87" spans="2:21">
      <c r="B87" s="75" t="s">
        <v>353</v>
      </c>
      <c r="C87" s="69">
        <v>1136084</v>
      </c>
      <c r="D87" s="82" t="s">
        <v>115</v>
      </c>
      <c r="E87" s="82" t="s">
        <v>26</v>
      </c>
      <c r="F87" s="69" t="s">
        <v>295</v>
      </c>
      <c r="G87" s="82" t="s">
        <v>259</v>
      </c>
      <c r="H87" s="69" t="s">
        <v>350</v>
      </c>
      <c r="I87" s="69" t="s">
        <v>126</v>
      </c>
      <c r="J87" s="69"/>
      <c r="K87" s="78">
        <v>1.0899993005928503</v>
      </c>
      <c r="L87" s="82" t="s">
        <v>128</v>
      </c>
      <c r="M87" s="83">
        <v>2.5000000000000001E-2</v>
      </c>
      <c r="N87" s="83">
        <v>2.874233128834356E-2</v>
      </c>
      <c r="O87" s="76">
        <v>2.9100000000000008E-4</v>
      </c>
      <c r="P87" s="78">
        <v>112.16</v>
      </c>
      <c r="Q87" s="69"/>
      <c r="R87" s="76">
        <v>3.2600000000000009E-7</v>
      </c>
      <c r="S87" s="77">
        <v>6.179465423619844E-13</v>
      </c>
      <c r="T87" s="77">
        <f t="shared" si="1"/>
        <v>1.4159195948276375E-10</v>
      </c>
      <c r="U87" s="77">
        <f>R87/'סכום נכסי הקרן'!$C$42</f>
        <v>4.2830908457977433E-12</v>
      </c>
    </row>
    <row r="88" spans="2:21">
      <c r="B88" s="75" t="s">
        <v>354</v>
      </c>
      <c r="C88" s="69">
        <v>1141050</v>
      </c>
      <c r="D88" s="82" t="s">
        <v>115</v>
      </c>
      <c r="E88" s="82" t="s">
        <v>26</v>
      </c>
      <c r="F88" s="69" t="s">
        <v>295</v>
      </c>
      <c r="G88" s="82" t="s">
        <v>259</v>
      </c>
      <c r="H88" s="69" t="s">
        <v>350</v>
      </c>
      <c r="I88" s="69" t="s">
        <v>126</v>
      </c>
      <c r="J88" s="69"/>
      <c r="K88" s="76">
        <v>1.9400000001173832</v>
      </c>
      <c r="L88" s="82" t="s">
        <v>128</v>
      </c>
      <c r="M88" s="83">
        <v>1.95E-2</v>
      </c>
      <c r="N88" s="83">
        <v>3.2100000000782558E-2</v>
      </c>
      <c r="O88" s="76">
        <v>6490.7379970000011</v>
      </c>
      <c r="P88" s="78">
        <v>110.25</v>
      </c>
      <c r="Q88" s="69"/>
      <c r="R88" s="76">
        <v>7.156038864000001</v>
      </c>
      <c r="S88" s="77">
        <v>1.1405716895200235E-5</v>
      </c>
      <c r="T88" s="77">
        <f t="shared" si="1"/>
        <v>3.108090689842241E-3</v>
      </c>
      <c r="U88" s="77">
        <f>R88/'סכום נכסי הקרן'!$C$42</f>
        <v>9.401829616739655E-5</v>
      </c>
    </row>
    <row r="89" spans="2:21">
      <c r="B89" s="75" t="s">
        <v>355</v>
      </c>
      <c r="C89" s="69">
        <v>1162221</v>
      </c>
      <c r="D89" s="82" t="s">
        <v>115</v>
      </c>
      <c r="E89" s="82" t="s">
        <v>26</v>
      </c>
      <c r="F89" s="69" t="s">
        <v>295</v>
      </c>
      <c r="G89" s="82" t="s">
        <v>259</v>
      </c>
      <c r="H89" s="69" t="s">
        <v>350</v>
      </c>
      <c r="I89" s="69" t="s">
        <v>126</v>
      </c>
      <c r="J89" s="69"/>
      <c r="K89" s="76">
        <v>5.1500000000601265</v>
      </c>
      <c r="L89" s="82" t="s">
        <v>128</v>
      </c>
      <c r="M89" s="83">
        <v>1.1699999999999999E-2</v>
      </c>
      <c r="N89" s="83">
        <v>3.9200000000481017E-2</v>
      </c>
      <c r="O89" s="76">
        <v>1723.2922470000003</v>
      </c>
      <c r="P89" s="78">
        <v>96.51</v>
      </c>
      <c r="Q89" s="69"/>
      <c r="R89" s="76">
        <v>1.6631494260000002</v>
      </c>
      <c r="S89" s="77">
        <v>2.3889468754491515E-6</v>
      </c>
      <c r="T89" s="77">
        <f t="shared" si="1"/>
        <v>7.2235762619623849E-4</v>
      </c>
      <c r="U89" s="77">
        <f>R89/'סכום נכסי הקרן'!$C$42</f>
        <v>2.1850981845688251E-5</v>
      </c>
    </row>
    <row r="90" spans="2:21">
      <c r="B90" s="75" t="s">
        <v>356</v>
      </c>
      <c r="C90" s="69">
        <v>1156231</v>
      </c>
      <c r="D90" s="82" t="s">
        <v>115</v>
      </c>
      <c r="E90" s="82" t="s">
        <v>26</v>
      </c>
      <c r="F90" s="69" t="s">
        <v>295</v>
      </c>
      <c r="G90" s="82" t="s">
        <v>259</v>
      </c>
      <c r="H90" s="69" t="s">
        <v>350</v>
      </c>
      <c r="I90" s="69" t="s">
        <v>126</v>
      </c>
      <c r="J90" s="69"/>
      <c r="K90" s="76">
        <v>3.5000000001514815</v>
      </c>
      <c r="L90" s="82" t="s">
        <v>128</v>
      </c>
      <c r="M90" s="83">
        <v>3.3500000000000002E-2</v>
      </c>
      <c r="N90" s="83">
        <v>3.3800000002060147E-2</v>
      </c>
      <c r="O90" s="76">
        <v>5931.7686840000006</v>
      </c>
      <c r="P90" s="78">
        <v>111.29</v>
      </c>
      <c r="Q90" s="69"/>
      <c r="R90" s="76">
        <v>6.6014655280000003</v>
      </c>
      <c r="S90" s="77">
        <v>8.900817622697575E-6</v>
      </c>
      <c r="T90" s="77">
        <f t="shared" si="1"/>
        <v>2.8672222072620777E-3</v>
      </c>
      <c r="U90" s="77">
        <f>R90/'סכום נכסי הקרן'!$C$42</f>
        <v>8.6732136723393128E-5</v>
      </c>
    </row>
    <row r="91" spans="2:21">
      <c r="B91" s="75" t="s">
        <v>357</v>
      </c>
      <c r="C91" s="69">
        <v>1174226</v>
      </c>
      <c r="D91" s="82" t="s">
        <v>115</v>
      </c>
      <c r="E91" s="82" t="s">
        <v>26</v>
      </c>
      <c r="F91" s="69" t="s">
        <v>295</v>
      </c>
      <c r="G91" s="82" t="s">
        <v>259</v>
      </c>
      <c r="H91" s="69" t="s">
        <v>350</v>
      </c>
      <c r="I91" s="69" t="s">
        <v>126</v>
      </c>
      <c r="J91" s="69"/>
      <c r="K91" s="76">
        <v>5.1599999999742616</v>
      </c>
      <c r="L91" s="82" t="s">
        <v>128</v>
      </c>
      <c r="M91" s="83">
        <v>1.3300000000000001E-2</v>
      </c>
      <c r="N91" s="83">
        <v>3.9199999999560947E-2</v>
      </c>
      <c r="O91" s="76">
        <v>26894.204319</v>
      </c>
      <c r="P91" s="78">
        <v>97.5</v>
      </c>
      <c r="Q91" s="76">
        <v>0.19886842699999999</v>
      </c>
      <c r="R91" s="76">
        <v>26.420717698000004</v>
      </c>
      <c r="S91" s="77">
        <v>2.2647751005473686E-5</v>
      </c>
      <c r="T91" s="77">
        <f t="shared" si="1"/>
        <v>1.147534107300845E-2</v>
      </c>
      <c r="U91" s="77">
        <f>R91/'סכום נכסי הקרן'!$C$42</f>
        <v>3.471237242690497E-4</v>
      </c>
    </row>
    <row r="92" spans="2:21">
      <c r="B92" s="75" t="s">
        <v>358</v>
      </c>
      <c r="C92" s="69">
        <v>1186188</v>
      </c>
      <c r="D92" s="82" t="s">
        <v>115</v>
      </c>
      <c r="E92" s="82" t="s">
        <v>26</v>
      </c>
      <c r="F92" s="69" t="s">
        <v>295</v>
      </c>
      <c r="G92" s="82" t="s">
        <v>259</v>
      </c>
      <c r="H92" s="69" t="s">
        <v>347</v>
      </c>
      <c r="I92" s="69" t="s">
        <v>256</v>
      </c>
      <c r="J92" s="69"/>
      <c r="K92" s="76">
        <v>5.7499999999450333</v>
      </c>
      <c r="L92" s="82" t="s">
        <v>128</v>
      </c>
      <c r="M92" s="83">
        <v>1.8700000000000001E-2</v>
      </c>
      <c r="N92" s="83">
        <v>4.0399999999794795E-2</v>
      </c>
      <c r="O92" s="76">
        <v>14329.517379000003</v>
      </c>
      <c r="P92" s="78">
        <v>95.22</v>
      </c>
      <c r="Q92" s="69"/>
      <c r="R92" s="76">
        <v>13.644566457000003</v>
      </c>
      <c r="S92" s="77">
        <v>2.5627556254201734E-5</v>
      </c>
      <c r="T92" s="77">
        <f t="shared" si="1"/>
        <v>5.9262604323295125E-3</v>
      </c>
      <c r="U92" s="77">
        <f>R92/'סכום נכסי הקרן'!$C$42</f>
        <v>1.7926661867133633E-4</v>
      </c>
    </row>
    <row r="93" spans="2:21">
      <c r="B93" s="75" t="s">
        <v>359</v>
      </c>
      <c r="C93" s="69">
        <v>1185537</v>
      </c>
      <c r="D93" s="82" t="s">
        <v>115</v>
      </c>
      <c r="E93" s="82" t="s">
        <v>26</v>
      </c>
      <c r="F93" s="69" t="s">
        <v>360</v>
      </c>
      <c r="G93" s="82" t="s">
        <v>247</v>
      </c>
      <c r="H93" s="69" t="s">
        <v>350</v>
      </c>
      <c r="I93" s="69" t="s">
        <v>126</v>
      </c>
      <c r="J93" s="69"/>
      <c r="K93" s="76">
        <v>4.3900000000107653</v>
      </c>
      <c r="L93" s="82" t="s">
        <v>128</v>
      </c>
      <c r="M93" s="83">
        <v>1.09E-2</v>
      </c>
      <c r="N93" s="83">
        <v>3.7000000000000005E-2</v>
      </c>
      <c r="O93" s="76">
        <v>0.57723300000000011</v>
      </c>
      <c r="P93" s="78">
        <v>4827766</v>
      </c>
      <c r="Q93" s="69"/>
      <c r="R93" s="76">
        <v>27.867442730000008</v>
      </c>
      <c r="S93" s="77">
        <v>3.17877085742607E-5</v>
      </c>
      <c r="T93" s="77">
        <f t="shared" si="1"/>
        <v>1.2103698840228218E-2</v>
      </c>
      <c r="U93" s="77">
        <f>R93/'סכום נכסי הקרן'!$C$42</f>
        <v>3.6613125414925113E-4</v>
      </c>
    </row>
    <row r="94" spans="2:21">
      <c r="B94" s="75" t="s">
        <v>361</v>
      </c>
      <c r="C94" s="69">
        <v>1189497</v>
      </c>
      <c r="D94" s="82" t="s">
        <v>115</v>
      </c>
      <c r="E94" s="82" t="s">
        <v>26</v>
      </c>
      <c r="F94" s="69" t="s">
        <v>360</v>
      </c>
      <c r="G94" s="82" t="s">
        <v>247</v>
      </c>
      <c r="H94" s="69" t="s">
        <v>350</v>
      </c>
      <c r="I94" s="69" t="s">
        <v>126</v>
      </c>
      <c r="J94" s="69"/>
      <c r="K94" s="76">
        <v>5.0299999999428344</v>
      </c>
      <c r="L94" s="82" t="s">
        <v>128</v>
      </c>
      <c r="M94" s="83">
        <v>2.9900000000000003E-2</v>
      </c>
      <c r="N94" s="83">
        <v>3.3999999999591683E-2</v>
      </c>
      <c r="O94" s="76">
        <v>0.47370700000000004</v>
      </c>
      <c r="P94" s="78">
        <v>5169986</v>
      </c>
      <c r="Q94" s="69"/>
      <c r="R94" s="76">
        <v>24.490597180000005</v>
      </c>
      <c r="S94" s="77">
        <v>2.9606687500000001E-5</v>
      </c>
      <c r="T94" s="77">
        <f t="shared" si="1"/>
        <v>1.0637029581654134E-2</v>
      </c>
      <c r="U94" s="77">
        <f>R94/'סכום נכסי הקרן'!$C$42</f>
        <v>3.2176519199318411E-4</v>
      </c>
    </row>
    <row r="95" spans="2:21">
      <c r="B95" s="75" t="s">
        <v>362</v>
      </c>
      <c r="C95" s="69">
        <v>1167030</v>
      </c>
      <c r="D95" s="82" t="s">
        <v>115</v>
      </c>
      <c r="E95" s="82" t="s">
        <v>26</v>
      </c>
      <c r="F95" s="69" t="s">
        <v>360</v>
      </c>
      <c r="G95" s="82" t="s">
        <v>247</v>
      </c>
      <c r="H95" s="69" t="s">
        <v>350</v>
      </c>
      <c r="I95" s="69" t="s">
        <v>126</v>
      </c>
      <c r="J95" s="69"/>
      <c r="K95" s="76">
        <v>2.6699999997673647</v>
      </c>
      <c r="L95" s="82" t="s">
        <v>128</v>
      </c>
      <c r="M95" s="83">
        <v>2.3199999999999998E-2</v>
      </c>
      <c r="N95" s="83">
        <v>3.5899999996699822E-2</v>
      </c>
      <c r="O95" s="76">
        <v>6.8160999999999999E-2</v>
      </c>
      <c r="P95" s="78">
        <v>5423550</v>
      </c>
      <c r="Q95" s="69"/>
      <c r="R95" s="76">
        <v>3.6967654580000002</v>
      </c>
      <c r="S95" s="77">
        <v>1.1360166666666667E-5</v>
      </c>
      <c r="T95" s="77">
        <f t="shared" si="1"/>
        <v>1.6056204446209094E-3</v>
      </c>
      <c r="U95" s="77">
        <f>R95/'סכום נכסי הקרן'!$C$42</f>
        <v>4.8569270835034042E-5</v>
      </c>
    </row>
    <row r="96" spans="2:21">
      <c r="B96" s="75" t="s">
        <v>363</v>
      </c>
      <c r="C96" s="69">
        <v>7480197</v>
      </c>
      <c r="D96" s="82" t="s">
        <v>115</v>
      </c>
      <c r="E96" s="82" t="s">
        <v>26</v>
      </c>
      <c r="F96" s="69" t="s">
        <v>364</v>
      </c>
      <c r="G96" s="82" t="s">
        <v>247</v>
      </c>
      <c r="H96" s="69" t="s">
        <v>350</v>
      </c>
      <c r="I96" s="69" t="s">
        <v>126</v>
      </c>
      <c r="J96" s="69"/>
      <c r="K96" s="76">
        <v>2.0400000000302598</v>
      </c>
      <c r="L96" s="82" t="s">
        <v>128</v>
      </c>
      <c r="M96" s="83">
        <v>1.46E-2</v>
      </c>
      <c r="N96" s="83">
        <v>3.46000000004539E-2</v>
      </c>
      <c r="O96" s="76">
        <v>0.61345200000000011</v>
      </c>
      <c r="P96" s="78">
        <v>5387000</v>
      </c>
      <c r="Q96" s="69"/>
      <c r="R96" s="76">
        <v>33.046675625000013</v>
      </c>
      <c r="S96" s="77">
        <v>2.303352983141216E-5</v>
      </c>
      <c r="T96" s="77">
        <f t="shared" si="1"/>
        <v>1.4353201092438763E-2</v>
      </c>
      <c r="U96" s="77">
        <f>R96/'סכום נכסי הקרן'!$C$42</f>
        <v>4.3417764985731575E-4</v>
      </c>
    </row>
    <row r="97" spans="2:21">
      <c r="B97" s="75" t="s">
        <v>365</v>
      </c>
      <c r="C97" s="69">
        <v>7480247</v>
      </c>
      <c r="D97" s="82" t="s">
        <v>115</v>
      </c>
      <c r="E97" s="82" t="s">
        <v>26</v>
      </c>
      <c r="F97" s="69" t="s">
        <v>364</v>
      </c>
      <c r="G97" s="82" t="s">
        <v>247</v>
      </c>
      <c r="H97" s="69" t="s">
        <v>350</v>
      </c>
      <c r="I97" s="69" t="s">
        <v>126</v>
      </c>
      <c r="J97" s="69"/>
      <c r="K97" s="76">
        <v>2.6799999999834547</v>
      </c>
      <c r="L97" s="82" t="s">
        <v>128</v>
      </c>
      <c r="M97" s="83">
        <v>2.4199999999999999E-2</v>
      </c>
      <c r="N97" s="83">
        <v>3.799999999972424E-2</v>
      </c>
      <c r="O97" s="76">
        <v>0.67091900000000004</v>
      </c>
      <c r="P97" s="78">
        <v>5405050</v>
      </c>
      <c r="Q97" s="69"/>
      <c r="R97" s="76">
        <v>36.263502570000007</v>
      </c>
      <c r="S97" s="77">
        <v>2.2154239862633734E-5</v>
      </c>
      <c r="T97" s="77">
        <f t="shared" si="1"/>
        <v>1.5750369284032326E-2</v>
      </c>
      <c r="U97" s="77">
        <f>R97/'סכום נכסי הקרן'!$C$42</f>
        <v>4.7644133709855803E-4</v>
      </c>
    </row>
    <row r="98" spans="2:21">
      <c r="B98" s="75" t="s">
        <v>366</v>
      </c>
      <c r="C98" s="69">
        <v>7480312</v>
      </c>
      <c r="D98" s="82" t="s">
        <v>115</v>
      </c>
      <c r="E98" s="82" t="s">
        <v>26</v>
      </c>
      <c r="F98" s="69" t="s">
        <v>364</v>
      </c>
      <c r="G98" s="82" t="s">
        <v>247</v>
      </c>
      <c r="H98" s="69" t="s">
        <v>350</v>
      </c>
      <c r="I98" s="69" t="s">
        <v>126</v>
      </c>
      <c r="J98" s="69"/>
      <c r="K98" s="76">
        <v>4.0700000000786609</v>
      </c>
      <c r="L98" s="82" t="s">
        <v>128</v>
      </c>
      <c r="M98" s="83">
        <v>2E-3</v>
      </c>
      <c r="N98" s="83">
        <v>3.700000000100305E-2</v>
      </c>
      <c r="O98" s="76">
        <v>0.40055499999999999</v>
      </c>
      <c r="P98" s="78">
        <v>4728999</v>
      </c>
      <c r="Q98" s="69"/>
      <c r="R98" s="76">
        <v>18.942240593000001</v>
      </c>
      <c r="S98" s="77">
        <v>3.4946344442505673E-5</v>
      </c>
      <c r="T98" s="77">
        <f t="shared" si="1"/>
        <v>8.2272054066160061E-3</v>
      </c>
      <c r="U98" s="77">
        <f>R98/'סכום נכסי הקרן'!$C$42</f>
        <v>2.4886913276925369E-4</v>
      </c>
    </row>
    <row r="99" spans="2:21">
      <c r="B99" s="75" t="s">
        <v>367</v>
      </c>
      <c r="C99" s="69">
        <v>1191246</v>
      </c>
      <c r="D99" s="82" t="s">
        <v>115</v>
      </c>
      <c r="E99" s="82" t="s">
        <v>26</v>
      </c>
      <c r="F99" s="69" t="s">
        <v>364</v>
      </c>
      <c r="G99" s="82" t="s">
        <v>247</v>
      </c>
      <c r="H99" s="69" t="s">
        <v>350</v>
      </c>
      <c r="I99" s="69" t="s">
        <v>126</v>
      </c>
      <c r="J99" s="69"/>
      <c r="K99" s="76">
        <v>4.7300000000028195</v>
      </c>
      <c r="L99" s="82" t="s">
        <v>128</v>
      </c>
      <c r="M99" s="83">
        <v>3.1699999999999999E-2</v>
      </c>
      <c r="N99" s="83">
        <v>3.5099999999985906E-2</v>
      </c>
      <c r="O99" s="76">
        <v>0.54358000000000006</v>
      </c>
      <c r="P99" s="78">
        <v>5221114</v>
      </c>
      <c r="Q99" s="69"/>
      <c r="R99" s="76">
        <v>28.380919704000004</v>
      </c>
      <c r="S99" s="77">
        <v>3.2183540556542338E-5</v>
      </c>
      <c r="T99" s="77">
        <f t="shared" si="1"/>
        <v>1.2326717892062388E-2</v>
      </c>
      <c r="U99" s="77">
        <f>R99/'סכום נכסי הקרן'!$C$42</f>
        <v>3.7287747662430423E-4</v>
      </c>
    </row>
    <row r="100" spans="2:21">
      <c r="B100" s="75" t="s">
        <v>368</v>
      </c>
      <c r="C100" s="69">
        <v>1126077</v>
      </c>
      <c r="D100" s="82" t="s">
        <v>115</v>
      </c>
      <c r="E100" s="82" t="s">
        <v>26</v>
      </c>
      <c r="F100" s="69" t="s">
        <v>369</v>
      </c>
      <c r="G100" s="82" t="s">
        <v>304</v>
      </c>
      <c r="H100" s="69" t="s">
        <v>347</v>
      </c>
      <c r="I100" s="69" t="s">
        <v>256</v>
      </c>
      <c r="J100" s="69"/>
      <c r="K100" s="76">
        <v>0.65999999998697589</v>
      </c>
      <c r="L100" s="82" t="s">
        <v>128</v>
      </c>
      <c r="M100" s="83">
        <v>3.85E-2</v>
      </c>
      <c r="N100" s="83">
        <v>2.489999999871928E-2</v>
      </c>
      <c r="O100" s="76">
        <v>3922.6576930000006</v>
      </c>
      <c r="P100" s="78">
        <v>117.44</v>
      </c>
      <c r="Q100" s="69"/>
      <c r="R100" s="76">
        <v>4.6067693909999994</v>
      </c>
      <c r="S100" s="77">
        <v>1.5690630772000001E-5</v>
      </c>
      <c r="T100" s="77">
        <f t="shared" si="1"/>
        <v>2.0008635121377544E-3</v>
      </c>
      <c r="U100" s="77">
        <f>R100/'סכום נכסי הקרן'!$C$42</f>
        <v>6.0525189592924341E-5</v>
      </c>
    </row>
    <row r="101" spans="2:21">
      <c r="B101" s="75" t="s">
        <v>370</v>
      </c>
      <c r="C101" s="69">
        <v>6130223</v>
      </c>
      <c r="D101" s="82" t="s">
        <v>115</v>
      </c>
      <c r="E101" s="82" t="s">
        <v>26</v>
      </c>
      <c r="F101" s="69" t="s">
        <v>306</v>
      </c>
      <c r="G101" s="82" t="s">
        <v>259</v>
      </c>
      <c r="H101" s="69" t="s">
        <v>350</v>
      </c>
      <c r="I101" s="69" t="s">
        <v>126</v>
      </c>
      <c r="J101" s="69"/>
      <c r="K101" s="76">
        <v>4.1299999999356167</v>
      </c>
      <c r="L101" s="82" t="s">
        <v>128</v>
      </c>
      <c r="M101" s="83">
        <v>2.4E-2</v>
      </c>
      <c r="N101" s="83">
        <v>3.1399999999191471E-2</v>
      </c>
      <c r="O101" s="76">
        <v>12202.163173000003</v>
      </c>
      <c r="P101" s="78">
        <v>109.47</v>
      </c>
      <c r="Q101" s="69"/>
      <c r="R101" s="76">
        <v>13.357707822000002</v>
      </c>
      <c r="S101" s="77">
        <v>1.1321879060180588E-5</v>
      </c>
      <c r="T101" s="77">
        <f t="shared" si="1"/>
        <v>5.8016687874700001E-3</v>
      </c>
      <c r="U101" s="77">
        <f>R101/'סכום נכסי הקרן'!$C$42</f>
        <v>1.7549777942714448E-4</v>
      </c>
    </row>
    <row r="102" spans="2:21">
      <c r="B102" s="75" t="s">
        <v>371</v>
      </c>
      <c r="C102" s="69">
        <v>6130181</v>
      </c>
      <c r="D102" s="82" t="s">
        <v>115</v>
      </c>
      <c r="E102" s="82" t="s">
        <v>26</v>
      </c>
      <c r="F102" s="69" t="s">
        <v>306</v>
      </c>
      <c r="G102" s="82" t="s">
        <v>259</v>
      </c>
      <c r="H102" s="69" t="s">
        <v>350</v>
      </c>
      <c r="I102" s="69" t="s">
        <v>126</v>
      </c>
      <c r="J102" s="69"/>
      <c r="K102" s="76">
        <v>0.25</v>
      </c>
      <c r="L102" s="82" t="s">
        <v>128</v>
      </c>
      <c r="M102" s="83">
        <v>3.4799999999999998E-2</v>
      </c>
      <c r="N102" s="83">
        <v>4.1499999824480403E-2</v>
      </c>
      <c r="O102" s="76">
        <v>71.523647000000011</v>
      </c>
      <c r="P102" s="78">
        <v>111.52</v>
      </c>
      <c r="Q102" s="69"/>
      <c r="R102" s="76">
        <v>7.9763176000000019E-2</v>
      </c>
      <c r="S102" s="77">
        <v>5.4927860288711218E-7</v>
      </c>
      <c r="T102" s="77">
        <f t="shared" si="1"/>
        <v>3.4643633081007831E-5</v>
      </c>
      <c r="U102" s="77">
        <f>R102/'סכום נכסי הקרן'!$C$42</f>
        <v>1.0479537698078351E-6</v>
      </c>
    </row>
    <row r="103" spans="2:21">
      <c r="B103" s="75" t="s">
        <v>372</v>
      </c>
      <c r="C103" s="69">
        <v>6130348</v>
      </c>
      <c r="D103" s="82" t="s">
        <v>115</v>
      </c>
      <c r="E103" s="82" t="s">
        <v>26</v>
      </c>
      <c r="F103" s="69" t="s">
        <v>306</v>
      </c>
      <c r="G103" s="82" t="s">
        <v>259</v>
      </c>
      <c r="H103" s="69" t="s">
        <v>350</v>
      </c>
      <c r="I103" s="69" t="s">
        <v>126</v>
      </c>
      <c r="J103" s="69"/>
      <c r="K103" s="76">
        <v>6.2800000002586716</v>
      </c>
      <c r="L103" s="82" t="s">
        <v>128</v>
      </c>
      <c r="M103" s="83">
        <v>1.4999999999999999E-2</v>
      </c>
      <c r="N103" s="83">
        <v>3.3100000001307417E-2</v>
      </c>
      <c r="O103" s="76">
        <v>7351.7772280000008</v>
      </c>
      <c r="P103" s="78">
        <v>95.95</v>
      </c>
      <c r="Q103" s="76">
        <v>5.9237740000000011E-2</v>
      </c>
      <c r="R103" s="76">
        <v>7.1132679970000012</v>
      </c>
      <c r="S103" s="77">
        <v>2.8084240100024488E-5</v>
      </c>
      <c r="T103" s="77">
        <f t="shared" si="1"/>
        <v>3.0895139693903799E-3</v>
      </c>
      <c r="U103" s="77">
        <f>R103/'סכום נכסי הקרן'!$C$42</f>
        <v>9.3456359023486946E-5</v>
      </c>
    </row>
    <row r="104" spans="2:21">
      <c r="B104" s="75" t="s">
        <v>373</v>
      </c>
      <c r="C104" s="69">
        <v>1136050</v>
      </c>
      <c r="D104" s="82" t="s">
        <v>115</v>
      </c>
      <c r="E104" s="82" t="s">
        <v>26</v>
      </c>
      <c r="F104" s="69" t="s">
        <v>374</v>
      </c>
      <c r="G104" s="82" t="s">
        <v>304</v>
      </c>
      <c r="H104" s="69" t="s">
        <v>350</v>
      </c>
      <c r="I104" s="69" t="s">
        <v>126</v>
      </c>
      <c r="J104" s="69"/>
      <c r="K104" s="76">
        <v>1.8000000000715162</v>
      </c>
      <c r="L104" s="82" t="s">
        <v>128</v>
      </c>
      <c r="M104" s="83">
        <v>2.4799999999999999E-2</v>
      </c>
      <c r="N104" s="83">
        <v>2.8600000001036987E-2</v>
      </c>
      <c r="O104" s="76">
        <v>5027.9804710000008</v>
      </c>
      <c r="P104" s="78">
        <v>111.24</v>
      </c>
      <c r="Q104" s="69"/>
      <c r="R104" s="76">
        <v>5.5931256970000014</v>
      </c>
      <c r="S104" s="77">
        <v>1.1872831606788729E-5</v>
      </c>
      <c r="T104" s="77">
        <f t="shared" si="1"/>
        <v>2.4292687946982474E-3</v>
      </c>
      <c r="U104" s="77">
        <f>R104/'סכום נכסי הקרן'!$C$42</f>
        <v>7.3484249914775523E-5</v>
      </c>
    </row>
    <row r="105" spans="2:21">
      <c r="B105" s="75" t="s">
        <v>375</v>
      </c>
      <c r="C105" s="69">
        <v>1147602</v>
      </c>
      <c r="D105" s="82" t="s">
        <v>115</v>
      </c>
      <c r="E105" s="82" t="s">
        <v>26</v>
      </c>
      <c r="F105" s="69" t="s">
        <v>376</v>
      </c>
      <c r="G105" s="82" t="s">
        <v>259</v>
      </c>
      <c r="H105" s="69" t="s">
        <v>347</v>
      </c>
      <c r="I105" s="69" t="s">
        <v>256</v>
      </c>
      <c r="J105" s="69"/>
      <c r="K105" s="76">
        <v>2.2399999999221927</v>
      </c>
      <c r="L105" s="82" t="s">
        <v>128</v>
      </c>
      <c r="M105" s="83">
        <v>1.3999999999999999E-2</v>
      </c>
      <c r="N105" s="83">
        <v>3.1599999998184504E-2</v>
      </c>
      <c r="O105" s="76">
        <v>7113.5909890000012</v>
      </c>
      <c r="P105" s="78">
        <v>107.61</v>
      </c>
      <c r="Q105" s="76">
        <v>5.6466691000000013E-2</v>
      </c>
      <c r="R105" s="76">
        <v>7.7114019400000018</v>
      </c>
      <c r="S105" s="77">
        <v>8.0053916148998445E-6</v>
      </c>
      <c r="T105" s="77">
        <f t="shared" si="1"/>
        <v>3.3493021811159072E-3</v>
      </c>
      <c r="U105" s="77">
        <f>R105/'סכום נכסי הקרן'!$C$42</f>
        <v>1.0131483146466551E-4</v>
      </c>
    </row>
    <row r="106" spans="2:21">
      <c r="B106" s="75" t="s">
        <v>377</v>
      </c>
      <c r="C106" s="69">
        <v>2310399</v>
      </c>
      <c r="D106" s="82" t="s">
        <v>115</v>
      </c>
      <c r="E106" s="82" t="s">
        <v>26</v>
      </c>
      <c r="F106" s="69" t="s">
        <v>250</v>
      </c>
      <c r="G106" s="82" t="s">
        <v>247</v>
      </c>
      <c r="H106" s="69" t="s">
        <v>350</v>
      </c>
      <c r="I106" s="69" t="s">
        <v>126</v>
      </c>
      <c r="J106" s="69"/>
      <c r="K106" s="76">
        <v>2.6799999999049211</v>
      </c>
      <c r="L106" s="82" t="s">
        <v>128</v>
      </c>
      <c r="M106" s="83">
        <v>1.89E-2</v>
      </c>
      <c r="N106" s="83">
        <v>3.2699999998743602E-2</v>
      </c>
      <c r="O106" s="76">
        <v>0.27293100000000003</v>
      </c>
      <c r="P106" s="78">
        <v>5395000</v>
      </c>
      <c r="Q106" s="69"/>
      <c r="R106" s="76">
        <v>14.724608355000003</v>
      </c>
      <c r="S106" s="77">
        <v>3.4116375000000002E-5</v>
      </c>
      <c r="T106" s="77">
        <f t="shared" si="1"/>
        <v>6.3953562871187858E-3</v>
      </c>
      <c r="U106" s="77">
        <f>R106/'סכום נכסי הקרן'!$C$42</f>
        <v>1.9345654985661797E-4</v>
      </c>
    </row>
    <row r="107" spans="2:21">
      <c r="B107" s="75" t="s">
        <v>378</v>
      </c>
      <c r="C107" s="69">
        <v>1191675</v>
      </c>
      <c r="D107" s="82" t="s">
        <v>115</v>
      </c>
      <c r="E107" s="82" t="s">
        <v>26</v>
      </c>
      <c r="F107" s="69" t="s">
        <v>250</v>
      </c>
      <c r="G107" s="82" t="s">
        <v>247</v>
      </c>
      <c r="H107" s="69" t="s">
        <v>350</v>
      </c>
      <c r="I107" s="69" t="s">
        <v>126</v>
      </c>
      <c r="J107" s="69"/>
      <c r="K107" s="76">
        <v>4.380000000078593</v>
      </c>
      <c r="L107" s="82" t="s">
        <v>128</v>
      </c>
      <c r="M107" s="83">
        <v>3.3099999999999997E-2</v>
      </c>
      <c r="N107" s="83">
        <v>3.5300000000505247E-2</v>
      </c>
      <c r="O107" s="76">
        <v>0.41338900000000012</v>
      </c>
      <c r="P107" s="78">
        <v>5170870</v>
      </c>
      <c r="Q107" s="69"/>
      <c r="R107" s="76">
        <v>21.375790664000004</v>
      </c>
      <c r="S107" s="77">
        <v>2.9466747451707186E-5</v>
      </c>
      <c r="T107" s="77">
        <f t="shared" si="1"/>
        <v>9.2841720417457894E-3</v>
      </c>
      <c r="U107" s="77">
        <f>R107/'סכום נכסי הקרן'!$C$42</f>
        <v>2.8084188133333513E-4</v>
      </c>
    </row>
    <row r="108" spans="2:21">
      <c r="B108" s="75" t="s">
        <v>379</v>
      </c>
      <c r="C108" s="69">
        <v>2310266</v>
      </c>
      <c r="D108" s="82" t="s">
        <v>115</v>
      </c>
      <c r="E108" s="82" t="s">
        <v>26</v>
      </c>
      <c r="F108" s="69" t="s">
        <v>250</v>
      </c>
      <c r="G108" s="82" t="s">
        <v>247</v>
      </c>
      <c r="H108" s="69" t="s">
        <v>350</v>
      </c>
      <c r="I108" s="69" t="s">
        <v>126</v>
      </c>
      <c r="J108" s="69"/>
      <c r="K108" s="76">
        <v>0.06</v>
      </c>
      <c r="L108" s="82" t="s">
        <v>128</v>
      </c>
      <c r="M108" s="83">
        <v>1.8200000000000001E-2</v>
      </c>
      <c r="N108" s="83">
        <v>8.7999999999999995E-2</v>
      </c>
      <c r="O108" s="76">
        <v>0.27464200000000005</v>
      </c>
      <c r="P108" s="78">
        <v>5620000</v>
      </c>
      <c r="Q108" s="69"/>
      <c r="R108" s="76">
        <v>15.434871550000004</v>
      </c>
      <c r="S108" s="77">
        <v>1.9326015058757305E-5</v>
      </c>
      <c r="T108" s="77">
        <f t="shared" si="1"/>
        <v>6.703845727390377E-3</v>
      </c>
      <c r="U108" s="77">
        <f>R108/'סכום נכסי הקרן'!$C$42</f>
        <v>2.027882117848743E-4</v>
      </c>
    </row>
    <row r="109" spans="2:21">
      <c r="B109" s="75" t="s">
        <v>380</v>
      </c>
      <c r="C109" s="69">
        <v>2310290</v>
      </c>
      <c r="D109" s="82" t="s">
        <v>115</v>
      </c>
      <c r="E109" s="82" t="s">
        <v>26</v>
      </c>
      <c r="F109" s="69" t="s">
        <v>250</v>
      </c>
      <c r="G109" s="82" t="s">
        <v>247</v>
      </c>
      <c r="H109" s="69" t="s">
        <v>350</v>
      </c>
      <c r="I109" s="69" t="s">
        <v>126</v>
      </c>
      <c r="J109" s="69"/>
      <c r="K109" s="76">
        <v>1.2199999999916806</v>
      </c>
      <c r="L109" s="82" t="s">
        <v>128</v>
      </c>
      <c r="M109" s="83">
        <v>1.89E-2</v>
      </c>
      <c r="N109" s="83">
        <v>3.5699999999500846E-2</v>
      </c>
      <c r="O109" s="76">
        <v>0.44091000000000008</v>
      </c>
      <c r="P109" s="78">
        <v>5452500</v>
      </c>
      <c r="Q109" s="69"/>
      <c r="R109" s="76">
        <v>24.040614060000003</v>
      </c>
      <c r="S109" s="77">
        <v>2.0227085053674652E-5</v>
      </c>
      <c r="T109" s="77">
        <f t="shared" si="1"/>
        <v>1.0441587889338282E-2</v>
      </c>
      <c r="U109" s="77">
        <f>R109/'סכום נכסי הקרן'!$C$42</f>
        <v>3.1585317180289109E-4</v>
      </c>
    </row>
    <row r="110" spans="2:21">
      <c r="B110" s="75" t="s">
        <v>381</v>
      </c>
      <c r="C110" s="69">
        <v>1132927</v>
      </c>
      <c r="D110" s="82" t="s">
        <v>115</v>
      </c>
      <c r="E110" s="82" t="s">
        <v>26</v>
      </c>
      <c r="F110" s="69" t="s">
        <v>382</v>
      </c>
      <c r="G110" s="82" t="s">
        <v>259</v>
      </c>
      <c r="H110" s="69" t="s">
        <v>350</v>
      </c>
      <c r="I110" s="69" t="s">
        <v>126</v>
      </c>
      <c r="J110" s="69"/>
      <c r="K110" s="76">
        <v>0.77999999996837566</v>
      </c>
      <c r="L110" s="82" t="s">
        <v>128</v>
      </c>
      <c r="M110" s="83">
        <v>2.75E-2</v>
      </c>
      <c r="N110" s="83">
        <v>3.1699999999525635E-2</v>
      </c>
      <c r="O110" s="76">
        <v>1120.6228090000002</v>
      </c>
      <c r="P110" s="78">
        <v>112.87</v>
      </c>
      <c r="Q110" s="69"/>
      <c r="R110" s="76">
        <v>1.2648470180000002</v>
      </c>
      <c r="S110" s="77">
        <v>4.0531422649730615E-6</v>
      </c>
      <c r="T110" s="77">
        <f t="shared" si="1"/>
        <v>5.4936247768267029E-4</v>
      </c>
      <c r="U110" s="77">
        <f>R110/'סכום נכסי הקרן'!$C$42</f>
        <v>1.6617959153774149E-5</v>
      </c>
    </row>
    <row r="111" spans="2:21">
      <c r="B111" s="75" t="s">
        <v>383</v>
      </c>
      <c r="C111" s="69">
        <v>1138973</v>
      </c>
      <c r="D111" s="82" t="s">
        <v>115</v>
      </c>
      <c r="E111" s="82" t="s">
        <v>26</v>
      </c>
      <c r="F111" s="69" t="s">
        <v>382</v>
      </c>
      <c r="G111" s="82" t="s">
        <v>259</v>
      </c>
      <c r="H111" s="69" t="s">
        <v>350</v>
      </c>
      <c r="I111" s="69" t="s">
        <v>126</v>
      </c>
      <c r="J111" s="69"/>
      <c r="K111" s="76">
        <v>3.8400000002563996</v>
      </c>
      <c r="L111" s="82" t="s">
        <v>128</v>
      </c>
      <c r="M111" s="83">
        <v>1.9599999999999999E-2</v>
      </c>
      <c r="N111" s="83">
        <v>3.1200000001945099E-2</v>
      </c>
      <c r="O111" s="76">
        <v>8361.8733060000013</v>
      </c>
      <c r="P111" s="78">
        <v>108.21</v>
      </c>
      <c r="Q111" s="69"/>
      <c r="R111" s="76">
        <v>9.0483837520000012</v>
      </c>
      <c r="S111" s="77">
        <v>7.9557970682820392E-6</v>
      </c>
      <c r="T111" s="77">
        <f t="shared" si="1"/>
        <v>3.9299950478456488E-3</v>
      </c>
      <c r="U111" s="77">
        <f>R111/'סכום נכסי הקרן'!$C$42</f>
        <v>1.1888052029894549E-4</v>
      </c>
    </row>
    <row r="112" spans="2:21">
      <c r="B112" s="75" t="s">
        <v>384</v>
      </c>
      <c r="C112" s="69">
        <v>1167147</v>
      </c>
      <c r="D112" s="82" t="s">
        <v>115</v>
      </c>
      <c r="E112" s="82" t="s">
        <v>26</v>
      </c>
      <c r="F112" s="69" t="s">
        <v>382</v>
      </c>
      <c r="G112" s="82" t="s">
        <v>259</v>
      </c>
      <c r="H112" s="69" t="s">
        <v>350</v>
      </c>
      <c r="I112" s="69" t="s">
        <v>126</v>
      </c>
      <c r="J112" s="69"/>
      <c r="K112" s="76">
        <v>6.0700000000331231</v>
      </c>
      <c r="L112" s="82" t="s">
        <v>128</v>
      </c>
      <c r="M112" s="83">
        <v>1.5800000000000002E-2</v>
      </c>
      <c r="N112" s="83">
        <v>3.2800000000289833E-2</v>
      </c>
      <c r="O112" s="76">
        <v>19194.751303000005</v>
      </c>
      <c r="P112" s="78">
        <v>100.66</v>
      </c>
      <c r="Q112" s="69"/>
      <c r="R112" s="76">
        <v>19.321436548000005</v>
      </c>
      <c r="S112" s="77">
        <v>1.6166045737887552E-5</v>
      </c>
      <c r="T112" s="77">
        <f t="shared" si="1"/>
        <v>8.3919020271570749E-3</v>
      </c>
      <c r="U112" s="77">
        <f>R112/'סכום נכסי הקרן'!$C$42</f>
        <v>2.5385112885399001E-4</v>
      </c>
    </row>
    <row r="113" spans="2:21">
      <c r="B113" s="75" t="s">
        <v>385</v>
      </c>
      <c r="C113" s="69">
        <v>1135417</v>
      </c>
      <c r="D113" s="82" t="s">
        <v>115</v>
      </c>
      <c r="E113" s="82" t="s">
        <v>26</v>
      </c>
      <c r="F113" s="69" t="s">
        <v>386</v>
      </c>
      <c r="G113" s="82" t="s">
        <v>304</v>
      </c>
      <c r="H113" s="69" t="s">
        <v>350</v>
      </c>
      <c r="I113" s="69" t="s">
        <v>126</v>
      </c>
      <c r="J113" s="69"/>
      <c r="K113" s="76">
        <v>2.9799999998462692</v>
      </c>
      <c r="L113" s="82" t="s">
        <v>128</v>
      </c>
      <c r="M113" s="83">
        <v>2.2499999999999999E-2</v>
      </c>
      <c r="N113" s="83">
        <v>2.4799999996791694E-2</v>
      </c>
      <c r="O113" s="76">
        <v>2646.3543730000006</v>
      </c>
      <c r="P113" s="78">
        <v>113.07</v>
      </c>
      <c r="Q113" s="69"/>
      <c r="R113" s="76">
        <v>2.9922327770000003</v>
      </c>
      <c r="S113" s="77">
        <v>6.4684673778510366E-6</v>
      </c>
      <c r="T113" s="77">
        <f t="shared" si="1"/>
        <v>1.2996199451655876E-3</v>
      </c>
      <c r="U113" s="77">
        <f>R113/'סכום נכסי הקרן'!$C$42</f>
        <v>3.9312898207560296E-5</v>
      </c>
    </row>
    <row r="114" spans="2:21">
      <c r="B114" s="75" t="s">
        <v>387</v>
      </c>
      <c r="C114" s="69">
        <v>1140607</v>
      </c>
      <c r="D114" s="82" t="s">
        <v>115</v>
      </c>
      <c r="E114" s="82" t="s">
        <v>26</v>
      </c>
      <c r="F114" s="69" t="s">
        <v>335</v>
      </c>
      <c r="G114" s="82" t="s">
        <v>259</v>
      </c>
      <c r="H114" s="69" t="s">
        <v>347</v>
      </c>
      <c r="I114" s="69" t="s">
        <v>256</v>
      </c>
      <c r="J114" s="69"/>
      <c r="K114" s="76">
        <v>2.1699999999403583</v>
      </c>
      <c r="L114" s="82" t="s">
        <v>128</v>
      </c>
      <c r="M114" s="83">
        <v>2.1499999999999998E-2</v>
      </c>
      <c r="N114" s="83">
        <v>3.4799999999073197E-2</v>
      </c>
      <c r="O114" s="76">
        <v>21083.580372</v>
      </c>
      <c r="P114" s="78">
        <v>110.54</v>
      </c>
      <c r="Q114" s="69"/>
      <c r="R114" s="76">
        <v>23.305789667000003</v>
      </c>
      <c r="S114" s="77">
        <v>1.0749803177404039E-5</v>
      </c>
      <c r="T114" s="77">
        <f t="shared" si="1"/>
        <v>1.0122430755348704E-2</v>
      </c>
      <c r="U114" s="77">
        <f>R114/'סכום נכסי הקרן'!$C$42</f>
        <v>3.0619881710679546E-4</v>
      </c>
    </row>
    <row r="115" spans="2:21">
      <c r="B115" s="75" t="s">
        <v>388</v>
      </c>
      <c r="C115" s="69">
        <v>1174556</v>
      </c>
      <c r="D115" s="82" t="s">
        <v>115</v>
      </c>
      <c r="E115" s="82" t="s">
        <v>26</v>
      </c>
      <c r="F115" s="69" t="s">
        <v>335</v>
      </c>
      <c r="G115" s="82" t="s">
        <v>259</v>
      </c>
      <c r="H115" s="69" t="s">
        <v>347</v>
      </c>
      <c r="I115" s="69" t="s">
        <v>256</v>
      </c>
      <c r="J115" s="69"/>
      <c r="K115" s="76">
        <v>7.1899999999744333</v>
      </c>
      <c r="L115" s="82" t="s">
        <v>128</v>
      </c>
      <c r="M115" s="83">
        <v>1.15E-2</v>
      </c>
      <c r="N115" s="83">
        <v>3.7699999999552564E-2</v>
      </c>
      <c r="O115" s="76">
        <v>13517.620941000001</v>
      </c>
      <c r="P115" s="78">
        <v>92.59</v>
      </c>
      <c r="Q115" s="69"/>
      <c r="R115" s="76">
        <v>12.515964628000001</v>
      </c>
      <c r="S115" s="77">
        <v>2.9401339684226892E-5</v>
      </c>
      <c r="T115" s="77">
        <f t="shared" si="1"/>
        <v>5.4360734861824533E-3</v>
      </c>
      <c r="U115" s="77">
        <f>R115/'סכום נכסי הקרן'!$C$42</f>
        <v>1.6443869179299123E-4</v>
      </c>
    </row>
    <row r="116" spans="2:21">
      <c r="B116" s="75" t="s">
        <v>389</v>
      </c>
      <c r="C116" s="69">
        <v>1158732</v>
      </c>
      <c r="D116" s="82" t="s">
        <v>115</v>
      </c>
      <c r="E116" s="82" t="s">
        <v>26</v>
      </c>
      <c r="F116" s="69" t="s">
        <v>390</v>
      </c>
      <c r="G116" s="82" t="s">
        <v>124</v>
      </c>
      <c r="H116" s="69" t="s">
        <v>391</v>
      </c>
      <c r="I116" s="69" t="s">
        <v>256</v>
      </c>
      <c r="J116" s="69"/>
      <c r="K116" s="76">
        <v>1.6300000002147987</v>
      </c>
      <c r="L116" s="82" t="s">
        <v>128</v>
      </c>
      <c r="M116" s="83">
        <v>1.8500000000000003E-2</v>
      </c>
      <c r="N116" s="83">
        <v>3.9900000016072849E-2</v>
      </c>
      <c r="O116" s="76">
        <v>1269.1322600000003</v>
      </c>
      <c r="P116" s="78">
        <v>106.38</v>
      </c>
      <c r="Q116" s="69"/>
      <c r="R116" s="76">
        <v>1.3501029169999998</v>
      </c>
      <c r="S116" s="77">
        <v>1.6381389648958652E-6</v>
      </c>
      <c r="T116" s="77">
        <f t="shared" si="1"/>
        <v>5.8639177153811369E-4</v>
      </c>
      <c r="U116" s="77">
        <f>R116/'סכום נכסי הקרן'!$C$42</f>
        <v>1.7738078051188737E-5</v>
      </c>
    </row>
    <row r="117" spans="2:21">
      <c r="B117" s="75" t="s">
        <v>392</v>
      </c>
      <c r="C117" s="69">
        <v>1191824</v>
      </c>
      <c r="D117" s="82" t="s">
        <v>115</v>
      </c>
      <c r="E117" s="82" t="s">
        <v>26</v>
      </c>
      <c r="F117" s="69" t="s">
        <v>390</v>
      </c>
      <c r="G117" s="82" t="s">
        <v>124</v>
      </c>
      <c r="H117" s="69" t="s">
        <v>391</v>
      </c>
      <c r="I117" s="69" t="s">
        <v>256</v>
      </c>
      <c r="J117" s="69"/>
      <c r="K117" s="76">
        <v>2.2500000000597296</v>
      </c>
      <c r="L117" s="82" t="s">
        <v>128</v>
      </c>
      <c r="M117" s="83">
        <v>3.2000000000000001E-2</v>
      </c>
      <c r="N117" s="83">
        <v>4.3000000000955663E-2</v>
      </c>
      <c r="O117" s="76">
        <v>16517.596339000003</v>
      </c>
      <c r="P117" s="78">
        <v>101.36</v>
      </c>
      <c r="Q117" s="69"/>
      <c r="R117" s="76">
        <v>16.742235688000001</v>
      </c>
      <c r="S117" s="77">
        <v>2.8592714096164789E-5</v>
      </c>
      <c r="T117" s="77">
        <f t="shared" si="1"/>
        <v>7.2716747152950208E-3</v>
      </c>
      <c r="U117" s="77">
        <f>R117/'סכום נכסי הקרן'!$C$42</f>
        <v>2.1996477427442044E-4</v>
      </c>
    </row>
    <row r="118" spans="2:21">
      <c r="B118" s="75" t="s">
        <v>393</v>
      </c>
      <c r="C118" s="69">
        <v>1155357</v>
      </c>
      <c r="D118" s="82" t="s">
        <v>115</v>
      </c>
      <c r="E118" s="82" t="s">
        <v>26</v>
      </c>
      <c r="F118" s="69" t="s">
        <v>394</v>
      </c>
      <c r="G118" s="82" t="s">
        <v>124</v>
      </c>
      <c r="H118" s="69" t="s">
        <v>391</v>
      </c>
      <c r="I118" s="69" t="s">
        <v>256</v>
      </c>
      <c r="J118" s="69"/>
      <c r="K118" s="76">
        <v>0.50000000010565049</v>
      </c>
      <c r="L118" s="82" t="s">
        <v>128</v>
      </c>
      <c r="M118" s="83">
        <v>3.15E-2</v>
      </c>
      <c r="N118" s="83">
        <v>4.1300000003359691E-2</v>
      </c>
      <c r="O118" s="76">
        <v>4213.5097780000006</v>
      </c>
      <c r="P118" s="78">
        <v>110.56</v>
      </c>
      <c r="Q118" s="76">
        <v>7.3721507000000019E-2</v>
      </c>
      <c r="R118" s="76">
        <v>4.7325874570000002</v>
      </c>
      <c r="S118" s="77">
        <v>3.107469198440008E-5</v>
      </c>
      <c r="T118" s="77">
        <f t="shared" si="1"/>
        <v>2.0555102192030055E-3</v>
      </c>
      <c r="U118" s="77">
        <f>R118/'סכום נכסי הקרן'!$C$42</f>
        <v>6.2178227036852494E-5</v>
      </c>
    </row>
    <row r="119" spans="2:21">
      <c r="B119" s="75" t="s">
        <v>395</v>
      </c>
      <c r="C119" s="69">
        <v>1184779</v>
      </c>
      <c r="D119" s="82" t="s">
        <v>115</v>
      </c>
      <c r="E119" s="82" t="s">
        <v>26</v>
      </c>
      <c r="F119" s="69" t="s">
        <v>394</v>
      </c>
      <c r="G119" s="82" t="s">
        <v>124</v>
      </c>
      <c r="H119" s="69" t="s">
        <v>391</v>
      </c>
      <c r="I119" s="69" t="s">
        <v>256</v>
      </c>
      <c r="J119" s="69"/>
      <c r="K119" s="76">
        <v>2.8199999999167509</v>
      </c>
      <c r="L119" s="82" t="s">
        <v>128</v>
      </c>
      <c r="M119" s="83">
        <v>0.01</v>
      </c>
      <c r="N119" s="83">
        <v>3.6899999998855328E-2</v>
      </c>
      <c r="O119" s="76">
        <v>9553.3225880000027</v>
      </c>
      <c r="P119" s="78">
        <v>100.59</v>
      </c>
      <c r="Q119" s="69"/>
      <c r="R119" s="76">
        <v>9.6096872900000019</v>
      </c>
      <c r="S119" s="77">
        <v>2.5870693115102156E-5</v>
      </c>
      <c r="T119" s="77">
        <f t="shared" si="1"/>
        <v>4.1737866668948151E-3</v>
      </c>
      <c r="U119" s="77">
        <f>R119/'סכום נכסי הקרן'!$C$42</f>
        <v>1.2625510326005497E-4</v>
      </c>
    </row>
    <row r="120" spans="2:21">
      <c r="B120" s="75" t="s">
        <v>396</v>
      </c>
      <c r="C120" s="69">
        <v>1192442</v>
      </c>
      <c r="D120" s="82" t="s">
        <v>115</v>
      </c>
      <c r="E120" s="82" t="s">
        <v>26</v>
      </c>
      <c r="F120" s="69" t="s">
        <v>394</v>
      </c>
      <c r="G120" s="82" t="s">
        <v>124</v>
      </c>
      <c r="H120" s="69" t="s">
        <v>391</v>
      </c>
      <c r="I120" s="69" t="s">
        <v>256</v>
      </c>
      <c r="J120" s="69"/>
      <c r="K120" s="76">
        <v>3.4099999998861392</v>
      </c>
      <c r="L120" s="82" t="s">
        <v>128</v>
      </c>
      <c r="M120" s="83">
        <v>3.2300000000000002E-2</v>
      </c>
      <c r="N120" s="83">
        <v>4.1599999998861381E-2</v>
      </c>
      <c r="O120" s="76">
        <v>10512.634506</v>
      </c>
      <c r="P120" s="78">
        <v>100.15</v>
      </c>
      <c r="Q120" s="76">
        <v>0.71337274900000014</v>
      </c>
      <c r="R120" s="76">
        <v>11.241776208000001</v>
      </c>
      <c r="S120" s="77">
        <v>2.4274213660481219E-5</v>
      </c>
      <c r="T120" s="77">
        <f t="shared" si="1"/>
        <v>4.8826537464951936E-3</v>
      </c>
      <c r="U120" s="77">
        <f>R120/'סכום נכסי הקרן'!$C$42</f>
        <v>1.4769800235273515E-4</v>
      </c>
    </row>
    <row r="121" spans="2:21">
      <c r="B121" s="75" t="s">
        <v>397</v>
      </c>
      <c r="C121" s="69">
        <v>1197284</v>
      </c>
      <c r="D121" s="82" t="s">
        <v>115</v>
      </c>
      <c r="E121" s="82" t="s">
        <v>26</v>
      </c>
      <c r="F121" s="69" t="s">
        <v>398</v>
      </c>
      <c r="G121" s="82" t="s">
        <v>399</v>
      </c>
      <c r="H121" s="69" t="s">
        <v>391</v>
      </c>
      <c r="I121" s="69" t="s">
        <v>256</v>
      </c>
      <c r="J121" s="69"/>
      <c r="K121" s="76">
        <v>4.850000000445343</v>
      </c>
      <c r="L121" s="82" t="s">
        <v>128</v>
      </c>
      <c r="M121" s="83">
        <v>0.03</v>
      </c>
      <c r="N121" s="83">
        <v>4.2500000002474128E-2</v>
      </c>
      <c r="O121" s="76">
        <v>6327.8923800000011</v>
      </c>
      <c r="P121" s="78">
        <v>95.81</v>
      </c>
      <c r="Q121" s="69"/>
      <c r="R121" s="76">
        <v>6.0627539580000001</v>
      </c>
      <c r="S121" s="77">
        <v>2.2604136470151178E-5</v>
      </c>
      <c r="T121" s="77">
        <f t="shared" si="1"/>
        <v>2.6332429839727033E-3</v>
      </c>
      <c r="U121" s="77">
        <f>R121/'סכום נכסי הקרן'!$C$42</f>
        <v>7.9654374165134443E-5</v>
      </c>
    </row>
    <row r="122" spans="2:21">
      <c r="B122" s="75" t="s">
        <v>400</v>
      </c>
      <c r="C122" s="69">
        <v>1139849</v>
      </c>
      <c r="D122" s="82" t="s">
        <v>115</v>
      </c>
      <c r="E122" s="82" t="s">
        <v>26</v>
      </c>
      <c r="F122" s="69" t="s">
        <v>401</v>
      </c>
      <c r="G122" s="82" t="s">
        <v>259</v>
      </c>
      <c r="H122" s="69" t="s">
        <v>402</v>
      </c>
      <c r="I122" s="69" t="s">
        <v>126</v>
      </c>
      <c r="J122" s="69"/>
      <c r="K122" s="76">
        <v>1.9899999999963818</v>
      </c>
      <c r="L122" s="82" t="s">
        <v>128</v>
      </c>
      <c r="M122" s="83">
        <v>2.5000000000000001E-2</v>
      </c>
      <c r="N122" s="83">
        <v>3.5000000000000003E-2</v>
      </c>
      <c r="O122" s="76">
        <v>4970.7267180000008</v>
      </c>
      <c r="P122" s="78">
        <v>111.2</v>
      </c>
      <c r="Q122" s="69"/>
      <c r="R122" s="76">
        <v>5.5274482980000004</v>
      </c>
      <c r="S122" s="77">
        <v>1.3975513026455152E-5</v>
      </c>
      <c r="T122" s="77">
        <f t="shared" si="1"/>
        <v>2.4007430535383043E-3</v>
      </c>
      <c r="U122" s="77">
        <f>R122/'סכום נכסי הקרן'!$C$42</f>
        <v>7.2621359526945129E-5</v>
      </c>
    </row>
    <row r="123" spans="2:21">
      <c r="B123" s="75" t="s">
        <v>403</v>
      </c>
      <c r="C123" s="69">
        <v>1142629</v>
      </c>
      <c r="D123" s="82" t="s">
        <v>115</v>
      </c>
      <c r="E123" s="82" t="s">
        <v>26</v>
      </c>
      <c r="F123" s="69" t="s">
        <v>401</v>
      </c>
      <c r="G123" s="82" t="s">
        <v>259</v>
      </c>
      <c r="H123" s="69" t="s">
        <v>402</v>
      </c>
      <c r="I123" s="69" t="s">
        <v>126</v>
      </c>
      <c r="J123" s="69"/>
      <c r="K123" s="76">
        <v>4.9700000000802991</v>
      </c>
      <c r="L123" s="82" t="s">
        <v>128</v>
      </c>
      <c r="M123" s="83">
        <v>1.9E-2</v>
      </c>
      <c r="N123" s="83">
        <v>3.8700000001806734E-2</v>
      </c>
      <c r="O123" s="76">
        <v>5854.1458010000006</v>
      </c>
      <c r="P123" s="78">
        <v>102.11</v>
      </c>
      <c r="Q123" s="69"/>
      <c r="R123" s="76">
        <v>5.9776681160000003</v>
      </c>
      <c r="S123" s="77">
        <v>1.9478809812073965E-5</v>
      </c>
      <c r="T123" s="77">
        <f t="shared" si="1"/>
        <v>2.5962875511720261E-3</v>
      </c>
      <c r="U123" s="77">
        <f>R123/'סכום נכסי הקרן'!$C$42</f>
        <v>7.8536489530235082E-5</v>
      </c>
    </row>
    <row r="124" spans="2:21">
      <c r="B124" s="75" t="s">
        <v>404</v>
      </c>
      <c r="C124" s="69">
        <v>1183151</v>
      </c>
      <c r="D124" s="82" t="s">
        <v>115</v>
      </c>
      <c r="E124" s="82" t="s">
        <v>26</v>
      </c>
      <c r="F124" s="69" t="s">
        <v>401</v>
      </c>
      <c r="G124" s="82" t="s">
        <v>259</v>
      </c>
      <c r="H124" s="69" t="s">
        <v>402</v>
      </c>
      <c r="I124" s="69" t="s">
        <v>126</v>
      </c>
      <c r="J124" s="69"/>
      <c r="K124" s="76">
        <v>6.7099999993270263</v>
      </c>
      <c r="L124" s="82" t="s">
        <v>128</v>
      </c>
      <c r="M124" s="83">
        <v>3.9000000000000003E-3</v>
      </c>
      <c r="N124" s="83">
        <v>4.1499999996304486E-2</v>
      </c>
      <c r="O124" s="76">
        <v>6133.8296010000013</v>
      </c>
      <c r="P124" s="78">
        <v>83.82</v>
      </c>
      <c r="Q124" s="69"/>
      <c r="R124" s="76">
        <v>5.1413758260000018</v>
      </c>
      <c r="S124" s="77">
        <v>2.6101402557446815E-5</v>
      </c>
      <c r="T124" s="77">
        <f t="shared" si="1"/>
        <v>2.2330597473639662E-3</v>
      </c>
      <c r="U124" s="77">
        <f>R124/'סכום נכסי הקרן'!$C$42</f>
        <v>6.7549017592473661E-5</v>
      </c>
    </row>
    <row r="125" spans="2:21">
      <c r="B125" s="75" t="s">
        <v>405</v>
      </c>
      <c r="C125" s="69">
        <v>1177526</v>
      </c>
      <c r="D125" s="82" t="s">
        <v>115</v>
      </c>
      <c r="E125" s="82" t="s">
        <v>26</v>
      </c>
      <c r="F125" s="69" t="s">
        <v>406</v>
      </c>
      <c r="G125" s="82" t="s">
        <v>399</v>
      </c>
      <c r="H125" s="69" t="s">
        <v>391</v>
      </c>
      <c r="I125" s="69" t="s">
        <v>256</v>
      </c>
      <c r="J125" s="69"/>
      <c r="K125" s="76">
        <v>4.4200000000477928</v>
      </c>
      <c r="L125" s="82" t="s">
        <v>128</v>
      </c>
      <c r="M125" s="83">
        <v>7.4999999999999997E-3</v>
      </c>
      <c r="N125" s="83">
        <v>4.1299999999223368E-2</v>
      </c>
      <c r="O125" s="76">
        <v>3531.8166960000003</v>
      </c>
      <c r="P125" s="78">
        <v>94.79</v>
      </c>
      <c r="Q125" s="69"/>
      <c r="R125" s="76">
        <v>3.3478091020000007</v>
      </c>
      <c r="S125" s="77">
        <v>7.2259983965307522E-6</v>
      </c>
      <c r="T125" s="77">
        <f t="shared" si="1"/>
        <v>1.4540578243141462E-3</v>
      </c>
      <c r="U125" s="77">
        <f>R125/'סכום נכסי הקרן'!$C$42</f>
        <v>4.3984572141885157E-5</v>
      </c>
    </row>
    <row r="126" spans="2:21">
      <c r="B126" s="75" t="s">
        <v>407</v>
      </c>
      <c r="C126" s="69">
        <v>1184555</v>
      </c>
      <c r="D126" s="82" t="s">
        <v>115</v>
      </c>
      <c r="E126" s="82" t="s">
        <v>26</v>
      </c>
      <c r="F126" s="69" t="s">
        <v>406</v>
      </c>
      <c r="G126" s="82" t="s">
        <v>399</v>
      </c>
      <c r="H126" s="69" t="s">
        <v>391</v>
      </c>
      <c r="I126" s="69" t="s">
        <v>256</v>
      </c>
      <c r="J126" s="69"/>
      <c r="K126" s="76">
        <v>5.0900000000886783</v>
      </c>
      <c r="L126" s="82" t="s">
        <v>128</v>
      </c>
      <c r="M126" s="83">
        <v>7.4999999999999997E-3</v>
      </c>
      <c r="N126" s="83">
        <v>4.2900000000660847E-2</v>
      </c>
      <c r="O126" s="76">
        <v>19523.088872000004</v>
      </c>
      <c r="P126" s="78">
        <v>90.28</v>
      </c>
      <c r="Q126" s="76">
        <v>7.919032500000002E-2</v>
      </c>
      <c r="R126" s="76">
        <v>17.704634927000001</v>
      </c>
      <c r="S126" s="77">
        <v>1.8633186517128466E-5</v>
      </c>
      <c r="T126" s="77">
        <f t="shared" si="1"/>
        <v>7.6896746970579978E-3</v>
      </c>
      <c r="U126" s="77">
        <f>R126/'סכום נכסי הקרן'!$C$42</f>
        <v>2.3260907909210024E-4</v>
      </c>
    </row>
    <row r="127" spans="2:21">
      <c r="B127" s="75" t="s">
        <v>408</v>
      </c>
      <c r="C127" s="69">
        <v>1138668</v>
      </c>
      <c r="D127" s="82" t="s">
        <v>115</v>
      </c>
      <c r="E127" s="82" t="s">
        <v>26</v>
      </c>
      <c r="F127" s="69" t="s">
        <v>376</v>
      </c>
      <c r="G127" s="82" t="s">
        <v>259</v>
      </c>
      <c r="H127" s="69" t="s">
        <v>391</v>
      </c>
      <c r="I127" s="69" t="s">
        <v>256</v>
      </c>
      <c r="J127" s="69"/>
      <c r="K127" s="76">
        <v>1.7100000001030868</v>
      </c>
      <c r="L127" s="82" t="s">
        <v>128</v>
      </c>
      <c r="M127" s="83">
        <v>2.0499999999999997E-2</v>
      </c>
      <c r="N127" s="83">
        <v>3.7900000013026444E-2</v>
      </c>
      <c r="O127" s="76">
        <v>968.99701600000014</v>
      </c>
      <c r="P127" s="78">
        <v>110.12</v>
      </c>
      <c r="Q127" s="69"/>
      <c r="R127" s="76">
        <v>1.0670595590000003</v>
      </c>
      <c r="S127" s="77">
        <v>2.6189349199425081E-6</v>
      </c>
      <c r="T127" s="77">
        <f t="shared" si="1"/>
        <v>4.6345722037921392E-4</v>
      </c>
      <c r="U127" s="77">
        <f>R127/'סכום נכסי הקרן'!$C$42</f>
        <v>1.4019365119858517E-5</v>
      </c>
    </row>
    <row r="128" spans="2:21">
      <c r="B128" s="75" t="s">
        <v>409</v>
      </c>
      <c r="C128" s="69">
        <v>1141696</v>
      </c>
      <c r="D128" s="82" t="s">
        <v>115</v>
      </c>
      <c r="E128" s="82" t="s">
        <v>26</v>
      </c>
      <c r="F128" s="69" t="s">
        <v>376</v>
      </c>
      <c r="G128" s="82" t="s">
        <v>259</v>
      </c>
      <c r="H128" s="69" t="s">
        <v>391</v>
      </c>
      <c r="I128" s="69" t="s">
        <v>256</v>
      </c>
      <c r="J128" s="69"/>
      <c r="K128" s="76">
        <v>2.5499999999831067</v>
      </c>
      <c r="L128" s="82" t="s">
        <v>128</v>
      </c>
      <c r="M128" s="83">
        <v>2.0499999999999997E-2</v>
      </c>
      <c r="N128" s="83">
        <v>3.6899999999695926E-2</v>
      </c>
      <c r="O128" s="76">
        <v>5457.826680000001</v>
      </c>
      <c r="P128" s="78">
        <v>108.46</v>
      </c>
      <c r="Q128" s="69"/>
      <c r="R128" s="76">
        <v>5.9195591220000008</v>
      </c>
      <c r="S128" s="77">
        <v>6.193776977298794E-6</v>
      </c>
      <c r="T128" s="77">
        <f t="shared" si="1"/>
        <v>2.5710490041657924E-3</v>
      </c>
      <c r="U128" s="77">
        <f>R128/'סכום נכסי הקרן'!$C$42</f>
        <v>7.7773035234959267E-5</v>
      </c>
    </row>
    <row r="129" spans="2:21">
      <c r="B129" s="75" t="s">
        <v>410</v>
      </c>
      <c r="C129" s="69">
        <v>1165141</v>
      </c>
      <c r="D129" s="82" t="s">
        <v>115</v>
      </c>
      <c r="E129" s="82" t="s">
        <v>26</v>
      </c>
      <c r="F129" s="69" t="s">
        <v>376</v>
      </c>
      <c r="G129" s="82" t="s">
        <v>259</v>
      </c>
      <c r="H129" s="69" t="s">
        <v>391</v>
      </c>
      <c r="I129" s="69" t="s">
        <v>256</v>
      </c>
      <c r="J129" s="69"/>
      <c r="K129" s="76">
        <v>5.2700000000965073</v>
      </c>
      <c r="L129" s="82" t="s">
        <v>128</v>
      </c>
      <c r="M129" s="83">
        <v>8.3999999999999995E-3</v>
      </c>
      <c r="N129" s="83">
        <v>4.2300000000591496E-2</v>
      </c>
      <c r="O129" s="76">
        <v>13768.652870000002</v>
      </c>
      <c r="P129" s="78">
        <v>93.32</v>
      </c>
      <c r="Q129" s="69"/>
      <c r="R129" s="76">
        <v>12.848906788000001</v>
      </c>
      <c r="S129" s="77">
        <v>2.0330265013583042E-5</v>
      </c>
      <c r="T129" s="77">
        <f t="shared" si="1"/>
        <v>5.5806806420990911E-3</v>
      </c>
      <c r="U129" s="77">
        <f>R129/'סכום נכסי הקרן'!$C$42</f>
        <v>1.6881299092696709E-4</v>
      </c>
    </row>
    <row r="130" spans="2:21">
      <c r="B130" s="75" t="s">
        <v>411</v>
      </c>
      <c r="C130" s="69">
        <v>1178367</v>
      </c>
      <c r="D130" s="82" t="s">
        <v>115</v>
      </c>
      <c r="E130" s="82" t="s">
        <v>26</v>
      </c>
      <c r="F130" s="69" t="s">
        <v>376</v>
      </c>
      <c r="G130" s="82" t="s">
        <v>259</v>
      </c>
      <c r="H130" s="69" t="s">
        <v>391</v>
      </c>
      <c r="I130" s="69" t="s">
        <v>256</v>
      </c>
      <c r="J130" s="69"/>
      <c r="K130" s="76">
        <v>6.2499999983728776</v>
      </c>
      <c r="L130" s="82" t="s">
        <v>128</v>
      </c>
      <c r="M130" s="83">
        <v>5.0000000000000001E-3</v>
      </c>
      <c r="N130" s="83">
        <v>4.029999999023727E-2</v>
      </c>
      <c r="O130" s="76">
        <v>1849.3046620000005</v>
      </c>
      <c r="P130" s="78">
        <v>88.06</v>
      </c>
      <c r="Q130" s="76">
        <v>6.1603169000000013E-2</v>
      </c>
      <c r="R130" s="76">
        <v>1.6901008550000001</v>
      </c>
      <c r="S130" s="77">
        <v>1.0844734426779506E-5</v>
      </c>
      <c r="T130" s="77">
        <f t="shared" si="1"/>
        <v>7.3406347172682304E-4</v>
      </c>
      <c r="U130" s="77">
        <f>R130/'סכום נכסי הקרן'!$C$42</f>
        <v>2.2205078222470664E-5</v>
      </c>
    </row>
    <row r="131" spans="2:21">
      <c r="B131" s="75" t="s">
        <v>412</v>
      </c>
      <c r="C131" s="69">
        <v>1178375</v>
      </c>
      <c r="D131" s="82" t="s">
        <v>115</v>
      </c>
      <c r="E131" s="82" t="s">
        <v>26</v>
      </c>
      <c r="F131" s="69" t="s">
        <v>376</v>
      </c>
      <c r="G131" s="82" t="s">
        <v>259</v>
      </c>
      <c r="H131" s="69" t="s">
        <v>391</v>
      </c>
      <c r="I131" s="69" t="s">
        <v>256</v>
      </c>
      <c r="J131" s="69"/>
      <c r="K131" s="76">
        <v>6.1400000004878628</v>
      </c>
      <c r="L131" s="82" t="s">
        <v>128</v>
      </c>
      <c r="M131" s="83">
        <v>9.7000000000000003E-3</v>
      </c>
      <c r="N131" s="83">
        <v>4.470000000373453E-2</v>
      </c>
      <c r="O131" s="76">
        <v>5021.282204000001</v>
      </c>
      <c r="P131" s="78">
        <v>88.66</v>
      </c>
      <c r="Q131" s="76">
        <v>0.18057903700000003</v>
      </c>
      <c r="R131" s="76">
        <v>4.6324478410000012</v>
      </c>
      <c r="S131" s="77">
        <v>1.2718034323764182E-5</v>
      </c>
      <c r="T131" s="77">
        <f t="shared" si="1"/>
        <v>2.0120164632174489E-3</v>
      </c>
      <c r="U131" s="77">
        <f>R131/'סכום נכסי הקרן'!$C$42</f>
        <v>6.0862561170008033E-5</v>
      </c>
    </row>
    <row r="132" spans="2:21">
      <c r="B132" s="75" t="s">
        <v>413</v>
      </c>
      <c r="C132" s="69">
        <v>1171214</v>
      </c>
      <c r="D132" s="82" t="s">
        <v>115</v>
      </c>
      <c r="E132" s="82" t="s">
        <v>26</v>
      </c>
      <c r="F132" s="69" t="s">
        <v>414</v>
      </c>
      <c r="G132" s="82" t="s">
        <v>415</v>
      </c>
      <c r="H132" s="69" t="s">
        <v>402</v>
      </c>
      <c r="I132" s="69" t="s">
        <v>126</v>
      </c>
      <c r="J132" s="69"/>
      <c r="K132" s="76">
        <v>1.2899999999156808</v>
      </c>
      <c r="L132" s="82" t="s">
        <v>128</v>
      </c>
      <c r="M132" s="83">
        <v>1.8500000000000003E-2</v>
      </c>
      <c r="N132" s="83">
        <v>3.5699999999109965E-2</v>
      </c>
      <c r="O132" s="76">
        <v>7803.1323820000016</v>
      </c>
      <c r="P132" s="78">
        <v>109.43</v>
      </c>
      <c r="Q132" s="69"/>
      <c r="R132" s="76">
        <v>8.5389677680000009</v>
      </c>
      <c r="S132" s="77">
        <v>1.3223855039994579E-5</v>
      </c>
      <c r="T132" s="77">
        <f t="shared" si="1"/>
        <v>3.7087398105254028E-3</v>
      </c>
      <c r="U132" s="77">
        <f>R132/'סכום נכסי הקרן'!$C$42</f>
        <v>1.1218765239166497E-4</v>
      </c>
    </row>
    <row r="133" spans="2:21">
      <c r="B133" s="75" t="s">
        <v>416</v>
      </c>
      <c r="C133" s="69">
        <v>1175660</v>
      </c>
      <c r="D133" s="82" t="s">
        <v>115</v>
      </c>
      <c r="E133" s="82" t="s">
        <v>26</v>
      </c>
      <c r="F133" s="69" t="s">
        <v>414</v>
      </c>
      <c r="G133" s="82" t="s">
        <v>415</v>
      </c>
      <c r="H133" s="69" t="s">
        <v>402</v>
      </c>
      <c r="I133" s="69" t="s">
        <v>126</v>
      </c>
      <c r="J133" s="69"/>
      <c r="K133" s="76">
        <v>1.1399999999700676</v>
      </c>
      <c r="L133" s="82" t="s">
        <v>128</v>
      </c>
      <c r="M133" s="83">
        <v>0.01</v>
      </c>
      <c r="N133" s="83">
        <v>4.0899999999700676E-2</v>
      </c>
      <c r="O133" s="76">
        <v>12533.824893000003</v>
      </c>
      <c r="P133" s="78">
        <v>106.62</v>
      </c>
      <c r="Q133" s="69"/>
      <c r="R133" s="76">
        <v>13.363563060000004</v>
      </c>
      <c r="S133" s="77">
        <v>1.6275851140736249E-5</v>
      </c>
      <c r="T133" s="77">
        <f t="shared" si="1"/>
        <v>5.8042118998063753E-3</v>
      </c>
      <c r="U133" s="77">
        <f>R133/'סכום נכסי הקרן'!$C$42</f>
        <v>1.7557470739118673E-4</v>
      </c>
    </row>
    <row r="134" spans="2:21">
      <c r="B134" s="75" t="s">
        <v>417</v>
      </c>
      <c r="C134" s="69">
        <v>1182831</v>
      </c>
      <c r="D134" s="82" t="s">
        <v>115</v>
      </c>
      <c r="E134" s="82" t="s">
        <v>26</v>
      </c>
      <c r="F134" s="69" t="s">
        <v>414</v>
      </c>
      <c r="G134" s="82" t="s">
        <v>415</v>
      </c>
      <c r="H134" s="69" t="s">
        <v>402</v>
      </c>
      <c r="I134" s="69" t="s">
        <v>126</v>
      </c>
      <c r="J134" s="69"/>
      <c r="K134" s="76">
        <v>3.9100000000715451</v>
      </c>
      <c r="L134" s="82" t="s">
        <v>128</v>
      </c>
      <c r="M134" s="83">
        <v>0.01</v>
      </c>
      <c r="N134" s="83">
        <v>4.7100000000715445E-2</v>
      </c>
      <c r="O134" s="76">
        <v>20770.670177000004</v>
      </c>
      <c r="P134" s="78">
        <v>94.21</v>
      </c>
      <c r="Q134" s="69"/>
      <c r="R134" s="76">
        <v>19.568046660000004</v>
      </c>
      <c r="S134" s="77">
        <v>1.7541936439769E-5</v>
      </c>
      <c r="T134" s="77">
        <f t="shared" si="1"/>
        <v>8.4990124841704002E-3</v>
      </c>
      <c r="U134" s="77">
        <f>R134/'סכום נכסי הקרן'!$C$42</f>
        <v>2.5709117030548801E-4</v>
      </c>
    </row>
    <row r="135" spans="2:21">
      <c r="B135" s="75" t="s">
        <v>418</v>
      </c>
      <c r="C135" s="69">
        <v>1191659</v>
      </c>
      <c r="D135" s="82" t="s">
        <v>115</v>
      </c>
      <c r="E135" s="82" t="s">
        <v>26</v>
      </c>
      <c r="F135" s="69" t="s">
        <v>414</v>
      </c>
      <c r="G135" s="82" t="s">
        <v>415</v>
      </c>
      <c r="H135" s="69" t="s">
        <v>402</v>
      </c>
      <c r="I135" s="69" t="s">
        <v>126</v>
      </c>
      <c r="J135" s="69"/>
      <c r="K135" s="76">
        <v>2.5900000000648205</v>
      </c>
      <c r="L135" s="82" t="s">
        <v>128</v>
      </c>
      <c r="M135" s="83">
        <v>3.5400000000000001E-2</v>
      </c>
      <c r="N135" s="83">
        <v>4.5900000001131938E-2</v>
      </c>
      <c r="O135" s="76">
        <v>20156.665000000005</v>
      </c>
      <c r="P135" s="78">
        <v>100.73</v>
      </c>
      <c r="Q135" s="76">
        <v>0.36869297100000004</v>
      </c>
      <c r="R135" s="76">
        <v>20.672501574000005</v>
      </c>
      <c r="S135" s="77">
        <v>1.8045196551508048E-5</v>
      </c>
      <c r="T135" s="77">
        <f t="shared" si="1"/>
        <v>8.9787116726171099E-3</v>
      </c>
      <c r="U135" s="77">
        <f>R135/'סכום נכסי הקרן'!$C$42</f>
        <v>2.716018473967449E-4</v>
      </c>
    </row>
    <row r="136" spans="2:21">
      <c r="B136" s="75" t="s">
        <v>419</v>
      </c>
      <c r="C136" s="69">
        <v>1155928</v>
      </c>
      <c r="D136" s="82" t="s">
        <v>115</v>
      </c>
      <c r="E136" s="82" t="s">
        <v>26</v>
      </c>
      <c r="F136" s="69" t="s">
        <v>420</v>
      </c>
      <c r="G136" s="82" t="s">
        <v>259</v>
      </c>
      <c r="H136" s="69" t="s">
        <v>402</v>
      </c>
      <c r="I136" s="69" t="s">
        <v>126</v>
      </c>
      <c r="J136" s="69"/>
      <c r="K136" s="76">
        <v>3.4999999998338605</v>
      </c>
      <c r="L136" s="82" t="s">
        <v>128</v>
      </c>
      <c r="M136" s="83">
        <v>2.75E-2</v>
      </c>
      <c r="N136" s="83">
        <v>3.0099999998920098E-2</v>
      </c>
      <c r="O136" s="76">
        <v>10896.213465000003</v>
      </c>
      <c r="P136" s="78">
        <v>110.48</v>
      </c>
      <c r="Q136" s="69"/>
      <c r="R136" s="76">
        <v>12.038136230000003</v>
      </c>
      <c r="S136" s="77">
        <v>2.133280674480328E-5</v>
      </c>
      <c r="T136" s="77">
        <f t="shared" si="1"/>
        <v>5.2285377218593563E-3</v>
      </c>
      <c r="U136" s="77">
        <f>R136/'סכום נכסי הקרן'!$C$42</f>
        <v>1.5816083155576426E-4</v>
      </c>
    </row>
    <row r="137" spans="2:21">
      <c r="B137" s="75" t="s">
        <v>421</v>
      </c>
      <c r="C137" s="69">
        <v>1177658</v>
      </c>
      <c r="D137" s="82" t="s">
        <v>115</v>
      </c>
      <c r="E137" s="82" t="s">
        <v>26</v>
      </c>
      <c r="F137" s="69" t="s">
        <v>420</v>
      </c>
      <c r="G137" s="82" t="s">
        <v>259</v>
      </c>
      <c r="H137" s="69" t="s">
        <v>402</v>
      </c>
      <c r="I137" s="69" t="s">
        <v>126</v>
      </c>
      <c r="J137" s="69"/>
      <c r="K137" s="76">
        <v>5.1499999996554404</v>
      </c>
      <c r="L137" s="82" t="s">
        <v>128</v>
      </c>
      <c r="M137" s="83">
        <v>8.5000000000000006E-3</v>
      </c>
      <c r="N137" s="83">
        <v>3.4199999997489641E-2</v>
      </c>
      <c r="O137" s="76">
        <v>8382.8447400000023</v>
      </c>
      <c r="P137" s="78">
        <v>96.94</v>
      </c>
      <c r="Q137" s="69"/>
      <c r="R137" s="76">
        <v>8.1263294120000005</v>
      </c>
      <c r="S137" s="77">
        <v>1.3341892919100448E-5</v>
      </c>
      <c r="T137" s="77">
        <f t="shared" si="1"/>
        <v>3.5295181130291261E-3</v>
      </c>
      <c r="U137" s="77">
        <f>R137/'סכום נכסי הקרן'!$C$42</f>
        <v>1.0676627949225199E-4</v>
      </c>
    </row>
    <row r="138" spans="2:21">
      <c r="B138" s="75" t="s">
        <v>422</v>
      </c>
      <c r="C138" s="69">
        <v>1193929</v>
      </c>
      <c r="D138" s="82" t="s">
        <v>115</v>
      </c>
      <c r="E138" s="82" t="s">
        <v>26</v>
      </c>
      <c r="F138" s="69" t="s">
        <v>420</v>
      </c>
      <c r="G138" s="82" t="s">
        <v>259</v>
      </c>
      <c r="H138" s="69" t="s">
        <v>402</v>
      </c>
      <c r="I138" s="69" t="s">
        <v>126</v>
      </c>
      <c r="J138" s="69"/>
      <c r="K138" s="76">
        <v>6.4800000002115361</v>
      </c>
      <c r="L138" s="82" t="s">
        <v>128</v>
      </c>
      <c r="M138" s="83">
        <v>3.1800000000000002E-2</v>
      </c>
      <c r="N138" s="83">
        <v>3.6400000001645276E-2</v>
      </c>
      <c r="O138" s="76">
        <v>8375.1593290000019</v>
      </c>
      <c r="P138" s="78">
        <v>101.6</v>
      </c>
      <c r="Q138" s="69"/>
      <c r="R138" s="76">
        <v>8.5091624150000023</v>
      </c>
      <c r="S138" s="77">
        <v>2.4299842246974552E-5</v>
      </c>
      <c r="T138" s="77">
        <f t="shared" si="1"/>
        <v>3.695794416861767E-3</v>
      </c>
      <c r="U138" s="77">
        <f>R138/'סכום נכסי הקרן'!$C$42</f>
        <v>1.117960602610206E-4</v>
      </c>
    </row>
    <row r="139" spans="2:21">
      <c r="B139" s="75" t="s">
        <v>423</v>
      </c>
      <c r="C139" s="69">
        <v>1132828</v>
      </c>
      <c r="D139" s="82" t="s">
        <v>115</v>
      </c>
      <c r="E139" s="82" t="s">
        <v>26</v>
      </c>
      <c r="F139" s="69" t="s">
        <v>424</v>
      </c>
      <c r="G139" s="82" t="s">
        <v>151</v>
      </c>
      <c r="H139" s="69" t="s">
        <v>391</v>
      </c>
      <c r="I139" s="69" t="s">
        <v>256</v>
      </c>
      <c r="J139" s="69"/>
      <c r="K139" s="76">
        <v>0.760000000216697</v>
      </c>
      <c r="L139" s="82" t="s">
        <v>128</v>
      </c>
      <c r="M139" s="83">
        <v>1.9799999999999998E-2</v>
      </c>
      <c r="N139" s="83">
        <v>3.5200000004333945E-2</v>
      </c>
      <c r="O139" s="76">
        <v>2168.6980620000004</v>
      </c>
      <c r="P139" s="78">
        <v>110.65</v>
      </c>
      <c r="Q139" s="69"/>
      <c r="R139" s="76">
        <v>2.3996643480000004</v>
      </c>
      <c r="S139" s="77">
        <v>1.4273404366295362E-5</v>
      </c>
      <c r="T139" s="77">
        <f t="shared" si="1"/>
        <v>1.0422490096142596E-3</v>
      </c>
      <c r="U139" s="77">
        <f>R139/'סכום נכסי הקרן'!$C$42</f>
        <v>3.1527547245110458E-5</v>
      </c>
    </row>
    <row r="140" spans="2:21">
      <c r="B140" s="75" t="s">
        <v>425</v>
      </c>
      <c r="C140" s="69">
        <v>1139542</v>
      </c>
      <c r="D140" s="82" t="s">
        <v>115</v>
      </c>
      <c r="E140" s="82" t="s">
        <v>26</v>
      </c>
      <c r="F140" s="69" t="s">
        <v>426</v>
      </c>
      <c r="G140" s="82" t="s">
        <v>266</v>
      </c>
      <c r="H140" s="69" t="s">
        <v>391</v>
      </c>
      <c r="I140" s="69" t="s">
        <v>256</v>
      </c>
      <c r="J140" s="69"/>
      <c r="K140" s="76">
        <v>2.5499999941518223</v>
      </c>
      <c r="L140" s="82" t="s">
        <v>128</v>
      </c>
      <c r="M140" s="83">
        <v>1.9400000000000001E-2</v>
      </c>
      <c r="N140" s="83">
        <v>2.9899999950875313E-2</v>
      </c>
      <c r="O140" s="76">
        <v>194.32840300000004</v>
      </c>
      <c r="P140" s="78">
        <v>109.99</v>
      </c>
      <c r="Q140" s="69"/>
      <c r="R140" s="76">
        <v>0.21374179500000001</v>
      </c>
      <c r="S140" s="77">
        <v>5.3764081740878074E-7</v>
      </c>
      <c r="T140" s="77">
        <f t="shared" ref="T140:T202" si="2">IFERROR(R140/$R$11,0)</f>
        <v>9.2834722630101807E-5</v>
      </c>
      <c r="U140" s="77">
        <f>R140/'סכום נכסי הקרן'!$C$42</f>
        <v>2.8082071335241643E-6</v>
      </c>
    </row>
    <row r="141" spans="2:21">
      <c r="B141" s="75" t="s">
        <v>427</v>
      </c>
      <c r="C141" s="69">
        <v>1142595</v>
      </c>
      <c r="D141" s="82" t="s">
        <v>115</v>
      </c>
      <c r="E141" s="82" t="s">
        <v>26</v>
      </c>
      <c r="F141" s="69" t="s">
        <v>426</v>
      </c>
      <c r="G141" s="82" t="s">
        <v>266</v>
      </c>
      <c r="H141" s="69" t="s">
        <v>391</v>
      </c>
      <c r="I141" s="69" t="s">
        <v>256</v>
      </c>
      <c r="J141" s="69"/>
      <c r="K141" s="76">
        <v>3.5200000000733387</v>
      </c>
      <c r="L141" s="82" t="s">
        <v>128</v>
      </c>
      <c r="M141" s="83">
        <v>1.23E-2</v>
      </c>
      <c r="N141" s="83">
        <v>2.9300000000782749E-2</v>
      </c>
      <c r="O141" s="76">
        <v>13381.798936000001</v>
      </c>
      <c r="P141" s="78">
        <v>105.97</v>
      </c>
      <c r="Q141" s="69"/>
      <c r="R141" s="76">
        <v>14.180691773000005</v>
      </c>
      <c r="S141" s="77">
        <v>1.052299225826328E-5</v>
      </c>
      <c r="T141" s="77">
        <f t="shared" si="2"/>
        <v>6.1591163649085193E-3</v>
      </c>
      <c r="U141" s="77">
        <f>R141/'סכום נכסי הקרן'!$C$42</f>
        <v>1.8631040220863703E-4</v>
      </c>
    </row>
    <row r="142" spans="2:21">
      <c r="B142" s="75" t="s">
        <v>428</v>
      </c>
      <c r="C142" s="69">
        <v>1142231</v>
      </c>
      <c r="D142" s="82" t="s">
        <v>115</v>
      </c>
      <c r="E142" s="82" t="s">
        <v>26</v>
      </c>
      <c r="F142" s="69" t="s">
        <v>429</v>
      </c>
      <c r="G142" s="82" t="s">
        <v>430</v>
      </c>
      <c r="H142" s="69" t="s">
        <v>431</v>
      </c>
      <c r="I142" s="69" t="s">
        <v>126</v>
      </c>
      <c r="J142" s="69"/>
      <c r="K142" s="76">
        <v>2.4100000000109731</v>
      </c>
      <c r="L142" s="82" t="s">
        <v>128</v>
      </c>
      <c r="M142" s="83">
        <v>2.5699999999999997E-2</v>
      </c>
      <c r="N142" s="83">
        <v>4.0800000000054862E-2</v>
      </c>
      <c r="O142" s="76">
        <v>13290.987466000002</v>
      </c>
      <c r="P142" s="78">
        <v>109.71</v>
      </c>
      <c r="Q142" s="69"/>
      <c r="R142" s="76">
        <v>14.581541024000002</v>
      </c>
      <c r="S142" s="77">
        <v>1.0364038838006983E-5</v>
      </c>
      <c r="T142" s="77">
        <f t="shared" si="2"/>
        <v>6.3332176867069477E-3</v>
      </c>
      <c r="U142" s="77">
        <f>R142/'סכום נכסי הקרן'!$C$42</f>
        <v>1.9157688612735779E-4</v>
      </c>
    </row>
    <row r="143" spans="2:21">
      <c r="B143" s="75" t="s">
        <v>432</v>
      </c>
      <c r="C143" s="69">
        <v>1199603</v>
      </c>
      <c r="D143" s="82" t="s">
        <v>115</v>
      </c>
      <c r="E143" s="82" t="s">
        <v>26</v>
      </c>
      <c r="F143" s="69" t="s">
        <v>429</v>
      </c>
      <c r="G143" s="82" t="s">
        <v>430</v>
      </c>
      <c r="H143" s="69" t="s">
        <v>431</v>
      </c>
      <c r="I143" s="69" t="s">
        <v>126</v>
      </c>
      <c r="J143" s="69"/>
      <c r="K143" s="76">
        <v>4.2700000000533649</v>
      </c>
      <c r="L143" s="82" t="s">
        <v>128</v>
      </c>
      <c r="M143" s="83">
        <v>0.04</v>
      </c>
      <c r="N143" s="83">
        <v>4.2700000000533651E-2</v>
      </c>
      <c r="O143" s="76">
        <v>7142.2897890000013</v>
      </c>
      <c r="P143" s="78">
        <v>99.7</v>
      </c>
      <c r="Q143" s="69"/>
      <c r="R143" s="76">
        <v>7.1208627060000005</v>
      </c>
      <c r="S143" s="77">
        <v>2.2565834744035719E-5</v>
      </c>
      <c r="T143" s="77">
        <f t="shared" si="2"/>
        <v>3.0928125881910283E-3</v>
      </c>
      <c r="U143" s="77">
        <f>R143/'סכום נכסי הקרן'!$C$42</f>
        <v>9.3556140706291843E-5</v>
      </c>
    </row>
    <row r="144" spans="2:21">
      <c r="B144" s="75" t="s">
        <v>433</v>
      </c>
      <c r="C144" s="69">
        <v>1171628</v>
      </c>
      <c r="D144" s="82" t="s">
        <v>115</v>
      </c>
      <c r="E144" s="82" t="s">
        <v>26</v>
      </c>
      <c r="F144" s="69" t="s">
        <v>429</v>
      </c>
      <c r="G144" s="82" t="s">
        <v>430</v>
      </c>
      <c r="H144" s="69" t="s">
        <v>431</v>
      </c>
      <c r="I144" s="69" t="s">
        <v>126</v>
      </c>
      <c r="J144" s="69"/>
      <c r="K144" s="76">
        <v>1.2400000000957947</v>
      </c>
      <c r="L144" s="82" t="s">
        <v>128</v>
      </c>
      <c r="M144" s="83">
        <v>1.2199999999999999E-2</v>
      </c>
      <c r="N144" s="83">
        <v>3.82000000052687E-2</v>
      </c>
      <c r="O144" s="76">
        <v>1929.7552830000004</v>
      </c>
      <c r="P144" s="78">
        <v>108.19</v>
      </c>
      <c r="Q144" s="69"/>
      <c r="R144" s="76">
        <v>2.0878021449999999</v>
      </c>
      <c r="S144" s="77">
        <v>4.1951201804347835E-6</v>
      </c>
      <c r="T144" s="77">
        <f t="shared" si="2"/>
        <v>9.0679753595971518E-4</v>
      </c>
      <c r="U144" s="77">
        <f>R144/'סכום נכסי הקרן'!$C$42</f>
        <v>2.7430203236461318E-5</v>
      </c>
    </row>
    <row r="145" spans="2:21">
      <c r="B145" s="75" t="s">
        <v>434</v>
      </c>
      <c r="C145" s="69">
        <v>1178292</v>
      </c>
      <c r="D145" s="82" t="s">
        <v>115</v>
      </c>
      <c r="E145" s="82" t="s">
        <v>26</v>
      </c>
      <c r="F145" s="69" t="s">
        <v>429</v>
      </c>
      <c r="G145" s="82" t="s">
        <v>430</v>
      </c>
      <c r="H145" s="69" t="s">
        <v>431</v>
      </c>
      <c r="I145" s="69" t="s">
        <v>126</v>
      </c>
      <c r="J145" s="69"/>
      <c r="K145" s="76">
        <v>5.0900000001123047</v>
      </c>
      <c r="L145" s="82" t="s">
        <v>128</v>
      </c>
      <c r="M145" s="83">
        <v>1.09E-2</v>
      </c>
      <c r="N145" s="83">
        <v>4.3800000000582318E-2</v>
      </c>
      <c r="O145" s="76">
        <v>5143.2006500000007</v>
      </c>
      <c r="P145" s="78">
        <v>93.49</v>
      </c>
      <c r="Q145" s="69"/>
      <c r="R145" s="76">
        <v>4.8083781940000012</v>
      </c>
      <c r="S145" s="77">
        <v>9.2057230586938168E-6</v>
      </c>
      <c r="T145" s="77">
        <f t="shared" si="2"/>
        <v>2.0884284982289961E-3</v>
      </c>
      <c r="U145" s="77">
        <f>R145/'סכום נכסי הקרן'!$C$42</f>
        <v>6.3173989649861612E-5</v>
      </c>
    </row>
    <row r="146" spans="2:21">
      <c r="B146" s="75" t="s">
        <v>435</v>
      </c>
      <c r="C146" s="69">
        <v>1184530</v>
      </c>
      <c r="D146" s="82" t="s">
        <v>115</v>
      </c>
      <c r="E146" s="82" t="s">
        <v>26</v>
      </c>
      <c r="F146" s="69" t="s">
        <v>429</v>
      </c>
      <c r="G146" s="82" t="s">
        <v>430</v>
      </c>
      <c r="H146" s="69" t="s">
        <v>431</v>
      </c>
      <c r="I146" s="69" t="s">
        <v>126</v>
      </c>
      <c r="J146" s="69"/>
      <c r="K146" s="76">
        <v>6.04999999984787</v>
      </c>
      <c r="L146" s="82" t="s">
        <v>128</v>
      </c>
      <c r="M146" s="83">
        <v>1.54E-2</v>
      </c>
      <c r="N146" s="83">
        <v>4.5700000000152133E-2</v>
      </c>
      <c r="O146" s="76">
        <v>5760.2224340000012</v>
      </c>
      <c r="P146" s="78">
        <v>90.46</v>
      </c>
      <c r="Q146" s="76">
        <v>4.7975809000000008E-2</v>
      </c>
      <c r="R146" s="76">
        <v>5.2586728560000013</v>
      </c>
      <c r="S146" s="77">
        <v>1.6457778382857147E-5</v>
      </c>
      <c r="T146" s="77">
        <f t="shared" si="2"/>
        <v>2.2840055029443602E-3</v>
      </c>
      <c r="U146" s="77">
        <f>R146/'סכום נכסי הקרן'!$C$42</f>
        <v>6.9090102977235196E-5</v>
      </c>
    </row>
    <row r="147" spans="2:21">
      <c r="B147" s="75" t="s">
        <v>436</v>
      </c>
      <c r="C147" s="69">
        <v>1182989</v>
      </c>
      <c r="D147" s="82" t="s">
        <v>115</v>
      </c>
      <c r="E147" s="82" t="s">
        <v>26</v>
      </c>
      <c r="F147" s="69" t="s">
        <v>437</v>
      </c>
      <c r="G147" s="82" t="s">
        <v>438</v>
      </c>
      <c r="H147" s="69" t="s">
        <v>439</v>
      </c>
      <c r="I147" s="69" t="s">
        <v>256</v>
      </c>
      <c r="J147" s="69"/>
      <c r="K147" s="76">
        <v>4.2199999999695947</v>
      </c>
      <c r="L147" s="82" t="s">
        <v>128</v>
      </c>
      <c r="M147" s="83">
        <v>7.4999999999999997E-3</v>
      </c>
      <c r="N147" s="83">
        <v>4.1099999999847973E-2</v>
      </c>
      <c r="O147" s="76">
        <v>27094.888192000002</v>
      </c>
      <c r="P147" s="78">
        <v>94.68</v>
      </c>
      <c r="Q147" s="69"/>
      <c r="R147" s="76">
        <v>25.653440849000003</v>
      </c>
      <c r="S147" s="77">
        <v>1.7605984429734648E-5</v>
      </c>
      <c r="T147" s="77">
        <f t="shared" si="2"/>
        <v>1.1142088826027864E-2</v>
      </c>
      <c r="U147" s="77">
        <f>R147/'סכום נכסי הקרן'!$C$42</f>
        <v>3.3704299896799314E-4</v>
      </c>
    </row>
    <row r="148" spans="2:21">
      <c r="B148" s="75" t="s">
        <v>440</v>
      </c>
      <c r="C148" s="69">
        <v>1199579</v>
      </c>
      <c r="D148" s="82" t="s">
        <v>115</v>
      </c>
      <c r="E148" s="82" t="s">
        <v>26</v>
      </c>
      <c r="F148" s="69" t="s">
        <v>437</v>
      </c>
      <c r="G148" s="82" t="s">
        <v>438</v>
      </c>
      <c r="H148" s="69" t="s">
        <v>439</v>
      </c>
      <c r="I148" s="69" t="s">
        <v>256</v>
      </c>
      <c r="J148" s="69"/>
      <c r="K148" s="76">
        <v>6.2600000002596756</v>
      </c>
      <c r="L148" s="82" t="s">
        <v>128</v>
      </c>
      <c r="M148" s="83">
        <v>4.0800000000000003E-2</v>
      </c>
      <c r="N148" s="83">
        <v>4.3700000002229823E-2</v>
      </c>
      <c r="O148" s="76">
        <v>7145.0825920000007</v>
      </c>
      <c r="P148" s="78">
        <v>99.17</v>
      </c>
      <c r="Q148" s="69"/>
      <c r="R148" s="76">
        <v>7.0857784660000007</v>
      </c>
      <c r="S148" s="77">
        <v>2.0414521691428573E-5</v>
      </c>
      <c r="T148" s="77">
        <f t="shared" si="2"/>
        <v>3.0775744093917536E-3</v>
      </c>
      <c r="U148" s="77">
        <f>R148/'סכום נכסי הקרן'!$C$42</f>
        <v>9.3095192892869228E-5</v>
      </c>
    </row>
    <row r="149" spans="2:21">
      <c r="B149" s="75" t="s">
        <v>441</v>
      </c>
      <c r="C149" s="69">
        <v>1260769</v>
      </c>
      <c r="D149" s="82" t="s">
        <v>115</v>
      </c>
      <c r="E149" s="82" t="s">
        <v>26</v>
      </c>
      <c r="F149" s="69" t="s">
        <v>442</v>
      </c>
      <c r="G149" s="82" t="s">
        <v>430</v>
      </c>
      <c r="H149" s="69" t="s">
        <v>431</v>
      </c>
      <c r="I149" s="69" t="s">
        <v>126</v>
      </c>
      <c r="J149" s="69"/>
      <c r="K149" s="76">
        <v>3.3199999999829823</v>
      </c>
      <c r="L149" s="82" t="s">
        <v>128</v>
      </c>
      <c r="M149" s="83">
        <v>1.3300000000000001E-2</v>
      </c>
      <c r="N149" s="83">
        <v>3.6399999999659635E-2</v>
      </c>
      <c r="O149" s="76">
        <v>6774.7201280000018</v>
      </c>
      <c r="P149" s="78">
        <v>103.34</v>
      </c>
      <c r="Q149" s="76">
        <v>5.019552900000001E-2</v>
      </c>
      <c r="R149" s="76">
        <v>7.0511913160000006</v>
      </c>
      <c r="S149" s="77">
        <v>2.065463453658537E-5</v>
      </c>
      <c r="T149" s="77">
        <f t="shared" si="2"/>
        <v>3.0625521322708202E-3</v>
      </c>
      <c r="U149" s="77">
        <f>R149/'סכום נכסי הקרן'!$C$42</f>
        <v>9.2640776004687531E-5</v>
      </c>
    </row>
    <row r="150" spans="2:21">
      <c r="B150" s="75" t="s">
        <v>443</v>
      </c>
      <c r="C150" s="69">
        <v>6120224</v>
      </c>
      <c r="D150" s="82" t="s">
        <v>115</v>
      </c>
      <c r="E150" s="82" t="s">
        <v>26</v>
      </c>
      <c r="F150" s="69" t="s">
        <v>444</v>
      </c>
      <c r="G150" s="82" t="s">
        <v>259</v>
      </c>
      <c r="H150" s="69" t="s">
        <v>439</v>
      </c>
      <c r="I150" s="69" t="s">
        <v>256</v>
      </c>
      <c r="J150" s="69"/>
      <c r="K150" s="76">
        <v>3.5200000019932256</v>
      </c>
      <c r="L150" s="82" t="s">
        <v>128</v>
      </c>
      <c r="M150" s="83">
        <v>1.8000000000000002E-2</v>
      </c>
      <c r="N150" s="83">
        <v>3.320000001507073E-2</v>
      </c>
      <c r="O150" s="76">
        <v>768.1316240000001</v>
      </c>
      <c r="P150" s="78">
        <v>106.61</v>
      </c>
      <c r="Q150" s="76">
        <v>3.8819930000000007E-3</v>
      </c>
      <c r="R150" s="76">
        <v>0.82278711800000004</v>
      </c>
      <c r="S150" s="77">
        <v>9.1660512513100074E-7</v>
      </c>
      <c r="T150" s="77">
        <f t="shared" si="2"/>
        <v>3.5736208673250286E-4</v>
      </c>
      <c r="U150" s="77">
        <f>R150/'סכום נכסי הקרן'!$C$42</f>
        <v>1.0810036727442044E-5</v>
      </c>
    </row>
    <row r="151" spans="2:21">
      <c r="B151" s="75" t="s">
        <v>445</v>
      </c>
      <c r="C151" s="69">
        <v>1193630</v>
      </c>
      <c r="D151" s="82" t="s">
        <v>115</v>
      </c>
      <c r="E151" s="82" t="s">
        <v>26</v>
      </c>
      <c r="F151" s="69" t="s">
        <v>446</v>
      </c>
      <c r="G151" s="82" t="s">
        <v>259</v>
      </c>
      <c r="H151" s="69" t="s">
        <v>439</v>
      </c>
      <c r="I151" s="69" t="s">
        <v>256</v>
      </c>
      <c r="J151" s="69"/>
      <c r="K151" s="76">
        <v>4.7399999999885649</v>
      </c>
      <c r="L151" s="82" t="s">
        <v>128</v>
      </c>
      <c r="M151" s="83">
        <v>3.6200000000000003E-2</v>
      </c>
      <c r="N151" s="83">
        <v>4.50999999998761E-2</v>
      </c>
      <c r="O151" s="76">
        <v>21079.387676000002</v>
      </c>
      <c r="P151" s="78">
        <v>99.56</v>
      </c>
      <c r="Q151" s="69"/>
      <c r="R151" s="76">
        <v>20.986637426000005</v>
      </c>
      <c r="S151" s="77">
        <v>1.1861012331585403E-5</v>
      </c>
      <c r="T151" s="77">
        <f t="shared" si="2"/>
        <v>9.1151506628884826E-3</v>
      </c>
      <c r="U151" s="77">
        <f>R151/'סכום נכסי הקרן'!$C$42</f>
        <v>2.7572906332324205E-4</v>
      </c>
    </row>
    <row r="152" spans="2:21">
      <c r="B152" s="75" t="s">
        <v>447</v>
      </c>
      <c r="C152" s="69">
        <v>1166057</v>
      </c>
      <c r="D152" s="82" t="s">
        <v>115</v>
      </c>
      <c r="E152" s="82" t="s">
        <v>26</v>
      </c>
      <c r="F152" s="69" t="s">
        <v>448</v>
      </c>
      <c r="G152" s="82" t="s">
        <v>266</v>
      </c>
      <c r="H152" s="69" t="s">
        <v>449</v>
      </c>
      <c r="I152" s="69" t="s">
        <v>256</v>
      </c>
      <c r="J152" s="69"/>
      <c r="K152" s="76">
        <v>3.5699999999325831</v>
      </c>
      <c r="L152" s="82" t="s">
        <v>128</v>
      </c>
      <c r="M152" s="83">
        <v>2.75E-2</v>
      </c>
      <c r="N152" s="83">
        <v>3.9599999999450193E-2</v>
      </c>
      <c r="O152" s="76">
        <v>13943.258323000002</v>
      </c>
      <c r="P152" s="78">
        <v>106.24</v>
      </c>
      <c r="Q152" s="76">
        <v>0.46483533600000004</v>
      </c>
      <c r="R152" s="76">
        <v>15.278152979000003</v>
      </c>
      <c r="S152" s="77">
        <v>1.5943163344299773E-5</v>
      </c>
      <c r="T152" s="77">
        <f t="shared" si="2"/>
        <v>6.6357779680185098E-3</v>
      </c>
      <c r="U152" s="77">
        <f>R152/'סכום נכסי הקרן'!$C$42</f>
        <v>2.0072919375782949E-4</v>
      </c>
    </row>
    <row r="153" spans="2:21">
      <c r="B153" s="75" t="s">
        <v>450</v>
      </c>
      <c r="C153" s="69">
        <v>1260603</v>
      </c>
      <c r="D153" s="82" t="s">
        <v>115</v>
      </c>
      <c r="E153" s="82" t="s">
        <v>26</v>
      </c>
      <c r="F153" s="69" t="s">
        <v>442</v>
      </c>
      <c r="G153" s="82" t="s">
        <v>430</v>
      </c>
      <c r="H153" s="69" t="s">
        <v>451</v>
      </c>
      <c r="I153" s="69" t="s">
        <v>126</v>
      </c>
      <c r="J153" s="69"/>
      <c r="K153" s="76">
        <v>2.400000000094602</v>
      </c>
      <c r="L153" s="82" t="s">
        <v>128</v>
      </c>
      <c r="M153" s="83">
        <v>0.04</v>
      </c>
      <c r="N153" s="83">
        <v>7.3700000003784086E-2</v>
      </c>
      <c r="O153" s="76">
        <v>10170.936549000002</v>
      </c>
      <c r="P153" s="78">
        <v>103.93</v>
      </c>
      <c r="Q153" s="69"/>
      <c r="R153" s="76">
        <v>10.570654699999999</v>
      </c>
      <c r="S153" s="77">
        <v>3.9186777138441863E-6</v>
      </c>
      <c r="T153" s="77">
        <f t="shared" si="2"/>
        <v>4.5911647607014897E-3</v>
      </c>
      <c r="U153" s="77">
        <f>R153/'סכום נכסי הקרן'!$C$42</f>
        <v>1.3888059625662231E-4</v>
      </c>
    </row>
    <row r="154" spans="2:21">
      <c r="B154" s="75" t="s">
        <v>452</v>
      </c>
      <c r="C154" s="69">
        <v>1260652</v>
      </c>
      <c r="D154" s="82" t="s">
        <v>115</v>
      </c>
      <c r="E154" s="82" t="s">
        <v>26</v>
      </c>
      <c r="F154" s="69" t="s">
        <v>442</v>
      </c>
      <c r="G154" s="82" t="s">
        <v>430</v>
      </c>
      <c r="H154" s="69" t="s">
        <v>451</v>
      </c>
      <c r="I154" s="69" t="s">
        <v>126</v>
      </c>
      <c r="J154" s="69"/>
      <c r="K154" s="76">
        <v>3.0799999999194205</v>
      </c>
      <c r="L154" s="82" t="s">
        <v>128</v>
      </c>
      <c r="M154" s="83">
        <v>3.2799999999999996E-2</v>
      </c>
      <c r="N154" s="83">
        <v>7.6599999996877541E-2</v>
      </c>
      <c r="O154" s="76">
        <v>9939.0469840000023</v>
      </c>
      <c r="P154" s="78">
        <v>99.89</v>
      </c>
      <c r="Q154" s="69"/>
      <c r="R154" s="76">
        <v>9.9281144850000018</v>
      </c>
      <c r="S154" s="77">
        <v>7.0782322849709497E-6</v>
      </c>
      <c r="T154" s="77">
        <f t="shared" si="2"/>
        <v>4.3120895211667476E-3</v>
      </c>
      <c r="U154" s="77">
        <f>R154/'סכום נכסי הקרן'!$C$42</f>
        <v>1.3043870020471002E-4</v>
      </c>
    </row>
    <row r="155" spans="2:21">
      <c r="B155" s="75" t="s">
        <v>453</v>
      </c>
      <c r="C155" s="69">
        <v>1260736</v>
      </c>
      <c r="D155" s="82" t="s">
        <v>115</v>
      </c>
      <c r="E155" s="82" t="s">
        <v>26</v>
      </c>
      <c r="F155" s="69" t="s">
        <v>442</v>
      </c>
      <c r="G155" s="82" t="s">
        <v>430</v>
      </c>
      <c r="H155" s="69" t="s">
        <v>451</v>
      </c>
      <c r="I155" s="69" t="s">
        <v>126</v>
      </c>
      <c r="J155" s="69"/>
      <c r="K155" s="76">
        <v>4.9399999998903352</v>
      </c>
      <c r="L155" s="82" t="s">
        <v>128</v>
      </c>
      <c r="M155" s="83">
        <v>1.7899999999999999E-2</v>
      </c>
      <c r="N155" s="83">
        <v>7.1499999996781569E-2</v>
      </c>
      <c r="O155" s="76">
        <v>3785.127954000001</v>
      </c>
      <c r="P155" s="78">
        <v>85.02</v>
      </c>
      <c r="Q155" s="76">
        <v>0.97647762100000013</v>
      </c>
      <c r="R155" s="76">
        <v>4.1945934090000012</v>
      </c>
      <c r="S155" s="77">
        <v>5.6250941022551404E-6</v>
      </c>
      <c r="T155" s="77">
        <f t="shared" si="2"/>
        <v>1.8218426380791283E-3</v>
      </c>
      <c r="U155" s="77">
        <f>R155/'סכום נכסי הקרן'!$C$42</f>
        <v>5.5109891508992175E-5</v>
      </c>
    </row>
    <row r="156" spans="2:21">
      <c r="B156" s="75" t="s">
        <v>454</v>
      </c>
      <c r="C156" s="69">
        <v>1191519</v>
      </c>
      <c r="D156" s="82" t="s">
        <v>115</v>
      </c>
      <c r="E156" s="82" t="s">
        <v>26</v>
      </c>
      <c r="F156" s="69" t="s">
        <v>444</v>
      </c>
      <c r="G156" s="82" t="s">
        <v>259</v>
      </c>
      <c r="H156" s="69" t="s">
        <v>449</v>
      </c>
      <c r="I156" s="69" t="s">
        <v>256</v>
      </c>
      <c r="J156" s="69"/>
      <c r="K156" s="76">
        <v>3.0199999999059233</v>
      </c>
      <c r="L156" s="82" t="s">
        <v>128</v>
      </c>
      <c r="M156" s="83">
        <v>3.6499999999999998E-2</v>
      </c>
      <c r="N156" s="83">
        <v>4.7699999997883269E-2</v>
      </c>
      <c r="O156" s="76">
        <v>4209.7158440000012</v>
      </c>
      <c r="P156" s="78">
        <v>101</v>
      </c>
      <c r="Q156" s="69"/>
      <c r="R156" s="76">
        <v>4.2518128700000002</v>
      </c>
      <c r="S156" s="77">
        <v>2.360526552950017E-5</v>
      </c>
      <c r="T156" s="77">
        <f t="shared" si="2"/>
        <v>1.8466948331820039E-3</v>
      </c>
      <c r="U156" s="77">
        <f>R156/'סכום נכסי הקרן'!$C$42</f>
        <v>5.5861658839085968E-5</v>
      </c>
    </row>
    <row r="157" spans="2:21">
      <c r="B157" s="75" t="s">
        <v>455</v>
      </c>
      <c r="C157" s="69">
        <v>6120323</v>
      </c>
      <c r="D157" s="82" t="s">
        <v>115</v>
      </c>
      <c r="E157" s="82" t="s">
        <v>26</v>
      </c>
      <c r="F157" s="69" t="s">
        <v>444</v>
      </c>
      <c r="G157" s="82" t="s">
        <v>259</v>
      </c>
      <c r="H157" s="69" t="s">
        <v>449</v>
      </c>
      <c r="I157" s="69" t="s">
        <v>256</v>
      </c>
      <c r="J157" s="69"/>
      <c r="K157" s="76">
        <v>2.769999999874976</v>
      </c>
      <c r="L157" s="82" t="s">
        <v>128</v>
      </c>
      <c r="M157" s="83">
        <v>3.3000000000000002E-2</v>
      </c>
      <c r="N157" s="83">
        <v>4.779999999839564E-2</v>
      </c>
      <c r="O157" s="76">
        <v>12849.186790000002</v>
      </c>
      <c r="P157" s="78">
        <v>107.69</v>
      </c>
      <c r="Q157" s="69"/>
      <c r="R157" s="76">
        <v>13.837288749000001</v>
      </c>
      <c r="S157" s="77">
        <v>2.0350505057064211E-5</v>
      </c>
      <c r="T157" s="77">
        <f t="shared" si="2"/>
        <v>6.0099657297537122E-3</v>
      </c>
      <c r="U157" s="77">
        <f>R157/'סכום נכסי הקרן'!$C$42</f>
        <v>1.8179866494325765E-4</v>
      </c>
    </row>
    <row r="158" spans="2:21">
      <c r="B158" s="75" t="s">
        <v>456</v>
      </c>
      <c r="C158" s="69">
        <v>1168350</v>
      </c>
      <c r="D158" s="82" t="s">
        <v>115</v>
      </c>
      <c r="E158" s="82" t="s">
        <v>26</v>
      </c>
      <c r="F158" s="69" t="s">
        <v>457</v>
      </c>
      <c r="G158" s="82" t="s">
        <v>259</v>
      </c>
      <c r="H158" s="69" t="s">
        <v>449</v>
      </c>
      <c r="I158" s="69" t="s">
        <v>256</v>
      </c>
      <c r="J158" s="69"/>
      <c r="K158" s="76">
        <v>2.2499999999618936</v>
      </c>
      <c r="L158" s="82" t="s">
        <v>128</v>
      </c>
      <c r="M158" s="83">
        <v>1E-3</v>
      </c>
      <c r="N158" s="83">
        <v>3.3300000000076213E-2</v>
      </c>
      <c r="O158" s="76">
        <v>12661.506652000002</v>
      </c>
      <c r="P158" s="78">
        <v>103.63</v>
      </c>
      <c r="Q158" s="69"/>
      <c r="R158" s="76">
        <v>13.121118930000002</v>
      </c>
      <c r="S158" s="77">
        <v>2.2357907598311881E-5</v>
      </c>
      <c r="T158" s="77">
        <f t="shared" si="2"/>
        <v>5.6989108586045526E-3</v>
      </c>
      <c r="U158" s="77">
        <f>R158/'סכום נכסי הקרן'!$C$42</f>
        <v>1.7238939992547997E-4</v>
      </c>
    </row>
    <row r="159" spans="2:21">
      <c r="B159" s="75" t="s">
        <v>458</v>
      </c>
      <c r="C159" s="69">
        <v>1175975</v>
      </c>
      <c r="D159" s="82" t="s">
        <v>115</v>
      </c>
      <c r="E159" s="82" t="s">
        <v>26</v>
      </c>
      <c r="F159" s="69" t="s">
        <v>457</v>
      </c>
      <c r="G159" s="82" t="s">
        <v>259</v>
      </c>
      <c r="H159" s="69" t="s">
        <v>449</v>
      </c>
      <c r="I159" s="69" t="s">
        <v>256</v>
      </c>
      <c r="J159" s="69"/>
      <c r="K159" s="76">
        <v>4.9699999999178903</v>
      </c>
      <c r="L159" s="82" t="s">
        <v>128</v>
      </c>
      <c r="M159" s="83">
        <v>3.0000000000000001E-3</v>
      </c>
      <c r="N159" s="83">
        <v>4.0200000000547395E-2</v>
      </c>
      <c r="O159" s="76">
        <v>7140.2716510000009</v>
      </c>
      <c r="P159" s="78">
        <v>91.94</v>
      </c>
      <c r="Q159" s="76">
        <v>1.1803207000000003E-2</v>
      </c>
      <c r="R159" s="76">
        <v>6.5765689820000004</v>
      </c>
      <c r="S159" s="77">
        <v>1.7531001318457922E-5</v>
      </c>
      <c r="T159" s="77">
        <f t="shared" si="2"/>
        <v>2.8564088614568854E-3</v>
      </c>
      <c r="U159" s="77">
        <f>R159/'סכום נכסי הקרן'!$C$42</f>
        <v>8.6405038047734895E-5</v>
      </c>
    </row>
    <row r="160" spans="2:21">
      <c r="B160" s="75" t="s">
        <v>459</v>
      </c>
      <c r="C160" s="69">
        <v>1185834</v>
      </c>
      <c r="D160" s="82" t="s">
        <v>115</v>
      </c>
      <c r="E160" s="82" t="s">
        <v>26</v>
      </c>
      <c r="F160" s="69" t="s">
        <v>457</v>
      </c>
      <c r="G160" s="82" t="s">
        <v>259</v>
      </c>
      <c r="H160" s="69" t="s">
        <v>449</v>
      </c>
      <c r="I160" s="69" t="s">
        <v>256</v>
      </c>
      <c r="J160" s="69"/>
      <c r="K160" s="76">
        <v>3.4899999999482199</v>
      </c>
      <c r="L160" s="82" t="s">
        <v>128</v>
      </c>
      <c r="M160" s="83">
        <v>3.0000000000000001E-3</v>
      </c>
      <c r="N160" s="83">
        <v>3.9599999999959397E-2</v>
      </c>
      <c r="O160" s="76">
        <v>10370.669164000003</v>
      </c>
      <c r="P160" s="78">
        <v>94.81</v>
      </c>
      <c r="Q160" s="76">
        <v>1.6712556999999999E-2</v>
      </c>
      <c r="R160" s="76">
        <v>9.8491439990000007</v>
      </c>
      <c r="S160" s="77">
        <v>2.0390619669681483E-5</v>
      </c>
      <c r="T160" s="77">
        <f t="shared" si="2"/>
        <v>4.2777901780561758E-3</v>
      </c>
      <c r="U160" s="77">
        <f>R160/'סכום נכסי הקרן'!$C$42</f>
        <v>1.2940116104619837E-4</v>
      </c>
    </row>
    <row r="161" spans="2:21">
      <c r="B161" s="75" t="s">
        <v>460</v>
      </c>
      <c r="C161" s="69">
        <v>1192129</v>
      </c>
      <c r="D161" s="82" t="s">
        <v>115</v>
      </c>
      <c r="E161" s="82" t="s">
        <v>26</v>
      </c>
      <c r="F161" s="69" t="s">
        <v>457</v>
      </c>
      <c r="G161" s="82" t="s">
        <v>259</v>
      </c>
      <c r="H161" s="69" t="s">
        <v>449</v>
      </c>
      <c r="I161" s="69" t="s">
        <v>256</v>
      </c>
      <c r="J161" s="69"/>
      <c r="K161" s="76">
        <v>2.9899999999433686</v>
      </c>
      <c r="L161" s="82" t="s">
        <v>128</v>
      </c>
      <c r="M161" s="83">
        <v>3.0000000000000001E-3</v>
      </c>
      <c r="N161" s="83">
        <v>3.9600000000431484E-2</v>
      </c>
      <c r="O161" s="76">
        <v>3991.7999280000008</v>
      </c>
      <c r="P161" s="78">
        <v>92.74</v>
      </c>
      <c r="Q161" s="76">
        <v>6.1820060000000012E-3</v>
      </c>
      <c r="R161" s="76">
        <v>3.7081772790000005</v>
      </c>
      <c r="S161" s="77">
        <v>1.4799243421198979E-5</v>
      </c>
      <c r="T161" s="77">
        <f t="shared" si="2"/>
        <v>1.6105769541198559E-3</v>
      </c>
      <c r="U161" s="77">
        <f>R161/'סכום נכסי הקרן'!$C$42</f>
        <v>4.8719202939509455E-5</v>
      </c>
    </row>
    <row r="162" spans="2:21">
      <c r="B162" s="75" t="s">
        <v>461</v>
      </c>
      <c r="C162" s="69">
        <v>1188192</v>
      </c>
      <c r="D162" s="82" t="s">
        <v>115</v>
      </c>
      <c r="E162" s="82" t="s">
        <v>26</v>
      </c>
      <c r="F162" s="69" t="s">
        <v>462</v>
      </c>
      <c r="G162" s="82" t="s">
        <v>463</v>
      </c>
      <c r="H162" s="69" t="s">
        <v>451</v>
      </c>
      <c r="I162" s="69" t="s">
        <v>126</v>
      </c>
      <c r="J162" s="69"/>
      <c r="K162" s="76">
        <v>4.0399999999373932</v>
      </c>
      <c r="L162" s="82" t="s">
        <v>128</v>
      </c>
      <c r="M162" s="83">
        <v>3.2500000000000001E-2</v>
      </c>
      <c r="N162" s="83">
        <v>4.7400000000156518E-2</v>
      </c>
      <c r="O162" s="76">
        <v>5116.3924160000006</v>
      </c>
      <c r="P162" s="78">
        <v>99.9</v>
      </c>
      <c r="Q162" s="69"/>
      <c r="R162" s="76">
        <v>5.1112757580000006</v>
      </c>
      <c r="S162" s="77">
        <v>1.9678432369230771E-5</v>
      </c>
      <c r="T162" s="77">
        <f t="shared" si="2"/>
        <v>2.2199863497913142E-3</v>
      </c>
      <c r="U162" s="77">
        <f>R162/'סכום נכסי הקרן'!$C$42</f>
        <v>6.7153553403183182E-5</v>
      </c>
    </row>
    <row r="163" spans="2:21">
      <c r="B163" s="75" t="s">
        <v>468</v>
      </c>
      <c r="C163" s="69">
        <v>3660156</v>
      </c>
      <c r="D163" s="82" t="s">
        <v>115</v>
      </c>
      <c r="E163" s="82" t="s">
        <v>26</v>
      </c>
      <c r="F163" s="69" t="s">
        <v>469</v>
      </c>
      <c r="G163" s="82" t="s">
        <v>259</v>
      </c>
      <c r="H163" s="69" t="s">
        <v>467</v>
      </c>
      <c r="I163" s="69"/>
      <c r="J163" s="69"/>
      <c r="K163" s="76">
        <v>3.2499999998358837</v>
      </c>
      <c r="L163" s="82" t="s">
        <v>128</v>
      </c>
      <c r="M163" s="83">
        <v>1.9E-2</v>
      </c>
      <c r="N163" s="83">
        <v>3.5499999998265051E-2</v>
      </c>
      <c r="O163" s="76">
        <v>10247.388400000002</v>
      </c>
      <c r="P163" s="78">
        <v>101.4</v>
      </c>
      <c r="Q163" s="76">
        <v>0.27225606900000004</v>
      </c>
      <c r="R163" s="76">
        <v>10.663107906999999</v>
      </c>
      <c r="S163" s="77">
        <v>1.942194626497914E-5</v>
      </c>
      <c r="T163" s="77">
        <f t="shared" si="2"/>
        <v>4.631320069718654E-3</v>
      </c>
      <c r="U163" s="77">
        <f>R163/'סכום נכסי הקרן'!$C$42</f>
        <v>1.4009527565713256E-4</v>
      </c>
    </row>
    <row r="164" spans="2:21">
      <c r="B164" s="75" t="s">
        <v>470</v>
      </c>
      <c r="C164" s="69">
        <v>1169531</v>
      </c>
      <c r="D164" s="82" t="s">
        <v>115</v>
      </c>
      <c r="E164" s="82" t="s">
        <v>26</v>
      </c>
      <c r="F164" s="69" t="s">
        <v>471</v>
      </c>
      <c r="G164" s="82" t="s">
        <v>266</v>
      </c>
      <c r="H164" s="69" t="s">
        <v>467</v>
      </c>
      <c r="I164" s="69"/>
      <c r="J164" s="69"/>
      <c r="K164" s="76">
        <v>2.3599999999199146</v>
      </c>
      <c r="L164" s="82" t="s">
        <v>128</v>
      </c>
      <c r="M164" s="83">
        <v>1.6399999999999998E-2</v>
      </c>
      <c r="N164" s="83">
        <v>3.6499999996996803E-2</v>
      </c>
      <c r="O164" s="76">
        <v>4502.8925850000014</v>
      </c>
      <c r="P164" s="78">
        <v>106.4</v>
      </c>
      <c r="Q164" s="76">
        <v>0.20360617900000003</v>
      </c>
      <c r="R164" s="76">
        <v>4.994683890000001</v>
      </c>
      <c r="S164" s="77">
        <v>1.8394987234541536E-5</v>
      </c>
      <c r="T164" s="77">
        <f t="shared" si="2"/>
        <v>2.1693468680432293E-3</v>
      </c>
      <c r="U164" s="77">
        <f>R164/'סכום נכסי הקרן'!$C$42</f>
        <v>6.5621732659240677E-5</v>
      </c>
    </row>
    <row r="165" spans="2:21">
      <c r="B165" s="75" t="s">
        <v>472</v>
      </c>
      <c r="C165" s="69">
        <v>1179340</v>
      </c>
      <c r="D165" s="82" t="s">
        <v>115</v>
      </c>
      <c r="E165" s="82" t="s">
        <v>26</v>
      </c>
      <c r="F165" s="69" t="s">
        <v>473</v>
      </c>
      <c r="G165" s="82" t="s">
        <v>474</v>
      </c>
      <c r="H165" s="69" t="s">
        <v>467</v>
      </c>
      <c r="I165" s="69"/>
      <c r="J165" s="69"/>
      <c r="K165" s="76">
        <v>3.0100000000461646</v>
      </c>
      <c r="L165" s="82" t="s">
        <v>128</v>
      </c>
      <c r="M165" s="83">
        <v>1.4800000000000001E-2</v>
      </c>
      <c r="N165" s="83">
        <v>4.730000000086141E-2</v>
      </c>
      <c r="O165" s="76">
        <v>21096.342713999999</v>
      </c>
      <c r="P165" s="78">
        <v>99.6</v>
      </c>
      <c r="Q165" s="69"/>
      <c r="R165" s="76">
        <v>21.011956903000002</v>
      </c>
      <c r="S165" s="77">
        <v>2.4240185721204473E-5</v>
      </c>
      <c r="T165" s="77">
        <f t="shared" si="2"/>
        <v>9.1261477008072189E-3</v>
      </c>
      <c r="U165" s="77">
        <f>R165/'סכום נכסי הקרן'!$C$42</f>
        <v>2.760617185998036E-4</v>
      </c>
    </row>
    <row r="166" spans="2:21">
      <c r="B166" s="75" t="s">
        <v>475</v>
      </c>
      <c r="C166" s="69">
        <v>1113034</v>
      </c>
      <c r="D166" s="82" t="s">
        <v>115</v>
      </c>
      <c r="E166" s="82" t="s">
        <v>26</v>
      </c>
      <c r="F166" s="69" t="s">
        <v>476</v>
      </c>
      <c r="G166" s="82" t="s">
        <v>399</v>
      </c>
      <c r="H166" s="69" t="s">
        <v>467</v>
      </c>
      <c r="I166" s="69"/>
      <c r="J166" s="69"/>
      <c r="K166" s="76">
        <v>1.26</v>
      </c>
      <c r="L166" s="82" t="s">
        <v>128</v>
      </c>
      <c r="M166" s="83">
        <v>4.9000000000000002E-2</v>
      </c>
      <c r="N166" s="83">
        <v>0</v>
      </c>
      <c r="O166" s="76">
        <v>3493.5143860000007</v>
      </c>
      <c r="P166" s="78">
        <v>22.6</v>
      </c>
      <c r="Q166" s="69"/>
      <c r="R166" s="76">
        <v>0.78953438500000017</v>
      </c>
      <c r="S166" s="77">
        <v>7.6925040066473898E-6</v>
      </c>
      <c r="T166" s="77">
        <f t="shared" si="2"/>
        <v>3.4291938850051774E-4</v>
      </c>
      <c r="U166" s="77">
        <f>R166/'סכום נכסי הקרן'!$C$42</f>
        <v>1.0373151830785431E-5</v>
      </c>
    </row>
    <row r="167" spans="2:21">
      <c r="B167" s="72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76"/>
      <c r="P167" s="78"/>
      <c r="Q167" s="69"/>
      <c r="R167" s="69"/>
      <c r="S167" s="69"/>
      <c r="T167" s="77"/>
      <c r="U167" s="69"/>
    </row>
    <row r="168" spans="2:21">
      <c r="B168" s="89" t="s">
        <v>45</v>
      </c>
      <c r="C168" s="71"/>
      <c r="D168" s="71"/>
      <c r="E168" s="71"/>
      <c r="F168" s="71"/>
      <c r="G168" s="71"/>
      <c r="H168" s="71"/>
      <c r="I168" s="71"/>
      <c r="J168" s="71"/>
      <c r="K168" s="79">
        <v>3.994240226478639</v>
      </c>
      <c r="L168" s="71"/>
      <c r="M168" s="71"/>
      <c r="N168" s="94">
        <v>5.9627585019858459E-2</v>
      </c>
      <c r="O168" s="79"/>
      <c r="P168" s="81"/>
      <c r="Q168" s="79">
        <v>1.5747015120000003</v>
      </c>
      <c r="R168" s="79">
        <v>358.95685417700003</v>
      </c>
      <c r="S168" s="71"/>
      <c r="T168" s="80">
        <f t="shared" si="2"/>
        <v>0.15590614832113531</v>
      </c>
      <c r="U168" s="80">
        <f>R168/'סכום נכסי הקרן'!$C$42</f>
        <v>4.7160883931345512E-3</v>
      </c>
    </row>
    <row r="169" spans="2:21">
      <c r="B169" s="75" t="s">
        <v>477</v>
      </c>
      <c r="C169" s="69">
        <v>7480163</v>
      </c>
      <c r="D169" s="82" t="s">
        <v>115</v>
      </c>
      <c r="E169" s="82" t="s">
        <v>26</v>
      </c>
      <c r="F169" s="69" t="s">
        <v>364</v>
      </c>
      <c r="G169" s="82" t="s">
        <v>247</v>
      </c>
      <c r="H169" s="69" t="s">
        <v>248</v>
      </c>
      <c r="I169" s="69" t="s">
        <v>126</v>
      </c>
      <c r="J169" s="69"/>
      <c r="K169" s="78">
        <v>3.3099999397283359</v>
      </c>
      <c r="L169" s="82" t="s">
        <v>128</v>
      </c>
      <c r="M169" s="83">
        <v>2.6800000000000001E-2</v>
      </c>
      <c r="N169" s="83">
        <v>4.9940119760479046E-2</v>
      </c>
      <c r="O169" s="76">
        <v>3.5200000000000005E-4</v>
      </c>
      <c r="P169" s="78">
        <v>94.81</v>
      </c>
      <c r="Q169" s="69"/>
      <c r="R169" s="76">
        <v>3.3400000000000005E-7</v>
      </c>
      <c r="S169" s="77">
        <v>1.3488906481505635E-13</v>
      </c>
      <c r="T169" s="77">
        <f t="shared" si="2"/>
        <v>1.450666087952242E-10</v>
      </c>
      <c r="U169" s="77">
        <f>R169/'סכום נכסי הקרן'!$C$42</f>
        <v>4.3881973696209999E-12</v>
      </c>
    </row>
    <row r="170" spans="2:21">
      <c r="B170" s="75" t="s">
        <v>478</v>
      </c>
      <c r="C170" s="69">
        <v>6620488</v>
      </c>
      <c r="D170" s="82" t="s">
        <v>115</v>
      </c>
      <c r="E170" s="82" t="s">
        <v>26</v>
      </c>
      <c r="F170" s="69" t="s">
        <v>261</v>
      </c>
      <c r="G170" s="82" t="s">
        <v>247</v>
      </c>
      <c r="H170" s="69" t="s">
        <v>248</v>
      </c>
      <c r="I170" s="69" t="s">
        <v>126</v>
      </c>
      <c r="J170" s="69"/>
      <c r="K170" s="78">
        <v>3.73</v>
      </c>
      <c r="L170" s="82" t="s">
        <v>128</v>
      </c>
      <c r="M170" s="83">
        <v>2.5000000000000001E-2</v>
      </c>
      <c r="N170" s="83">
        <v>4.9864864864864869E-2</v>
      </c>
      <c r="O170" s="76">
        <v>7.8000000000000012E-5</v>
      </c>
      <c r="P170" s="78">
        <v>93.11</v>
      </c>
      <c r="Q170" s="69"/>
      <c r="R170" s="76">
        <v>7.4000000000000014E-8</v>
      </c>
      <c r="S170" s="77">
        <v>2.6289106562691231E-14</v>
      </c>
      <c r="T170" s="77">
        <f t="shared" si="2"/>
        <v>3.2140506140259252E-11</v>
      </c>
      <c r="U170" s="77">
        <f>R170/'סכום נכסי הקרן'!$C$42</f>
        <v>9.7223534536513178E-13</v>
      </c>
    </row>
    <row r="171" spans="2:21">
      <c r="B171" s="75" t="s">
        <v>479</v>
      </c>
      <c r="C171" s="69">
        <v>1133131</v>
      </c>
      <c r="D171" s="82" t="s">
        <v>115</v>
      </c>
      <c r="E171" s="82" t="s">
        <v>26</v>
      </c>
      <c r="F171" s="69" t="s">
        <v>480</v>
      </c>
      <c r="G171" s="82" t="s">
        <v>481</v>
      </c>
      <c r="H171" s="69" t="s">
        <v>255</v>
      </c>
      <c r="I171" s="69" t="s">
        <v>256</v>
      </c>
      <c r="J171" s="69"/>
      <c r="K171" s="78">
        <v>0.16999986097041689</v>
      </c>
      <c r="L171" s="82" t="s">
        <v>128</v>
      </c>
      <c r="M171" s="83">
        <v>5.7000000000000002E-2</v>
      </c>
      <c r="N171" s="83">
        <v>1.0792291220556747E-2</v>
      </c>
      <c r="O171" s="76">
        <v>9.1000000000000011E-4</v>
      </c>
      <c r="P171" s="78">
        <v>102.66</v>
      </c>
      <c r="Q171" s="69"/>
      <c r="R171" s="76">
        <v>9.3400000000000018E-7</v>
      </c>
      <c r="S171" s="77">
        <v>5.891858294825508E-12</v>
      </c>
      <c r="T171" s="77">
        <f t="shared" si="2"/>
        <v>4.0566530722975869E-10</v>
      </c>
      <c r="U171" s="77">
        <f>R171/'סכום נכסי הקרן'!$C$42</f>
        <v>1.2271186656365312E-11</v>
      </c>
    </row>
    <row r="172" spans="2:21">
      <c r="B172" s="75" t="s">
        <v>482</v>
      </c>
      <c r="C172" s="69">
        <v>2810372</v>
      </c>
      <c r="D172" s="82" t="s">
        <v>115</v>
      </c>
      <c r="E172" s="82" t="s">
        <v>26</v>
      </c>
      <c r="F172" s="69" t="s">
        <v>483</v>
      </c>
      <c r="G172" s="82" t="s">
        <v>346</v>
      </c>
      <c r="H172" s="69" t="s">
        <v>291</v>
      </c>
      <c r="I172" s="69" t="s">
        <v>256</v>
      </c>
      <c r="J172" s="69"/>
      <c r="K172" s="78">
        <v>8.1699932942462041</v>
      </c>
      <c r="L172" s="82" t="s">
        <v>128</v>
      </c>
      <c r="M172" s="83">
        <v>2.4E-2</v>
      </c>
      <c r="N172" s="83">
        <v>5.3743961352657001E-2</v>
      </c>
      <c r="O172" s="76">
        <v>5.2000000000000006E-4</v>
      </c>
      <c r="P172" s="78">
        <v>79.239999999999995</v>
      </c>
      <c r="Q172" s="69"/>
      <c r="R172" s="76">
        <v>4.1400000000000008E-7</v>
      </c>
      <c r="S172" s="77">
        <v>6.9237084554191745E-13</v>
      </c>
      <c r="T172" s="77">
        <f t="shared" si="2"/>
        <v>1.7981310191982879E-10</v>
      </c>
      <c r="U172" s="77">
        <f>R172/'סכום נכסי הקרן'!$C$42</f>
        <v>5.4392626078535753E-12</v>
      </c>
    </row>
    <row r="173" spans="2:21">
      <c r="B173" s="75" t="s">
        <v>484</v>
      </c>
      <c r="C173" s="69">
        <v>1138114</v>
      </c>
      <c r="D173" s="82" t="s">
        <v>115</v>
      </c>
      <c r="E173" s="82" t="s">
        <v>26</v>
      </c>
      <c r="F173" s="69" t="s">
        <v>285</v>
      </c>
      <c r="G173" s="82" t="s">
        <v>259</v>
      </c>
      <c r="H173" s="69" t="s">
        <v>286</v>
      </c>
      <c r="I173" s="69" t="s">
        <v>126</v>
      </c>
      <c r="J173" s="69"/>
      <c r="K173" s="78">
        <v>1.21</v>
      </c>
      <c r="L173" s="82" t="s">
        <v>128</v>
      </c>
      <c r="M173" s="83">
        <v>3.39E-2</v>
      </c>
      <c r="N173" s="83">
        <v>5.6363636363636366E-2</v>
      </c>
      <c r="O173" s="76">
        <v>1.7600000000000002E-4</v>
      </c>
      <c r="P173" s="78">
        <v>99.8</v>
      </c>
      <c r="Q173" s="69"/>
      <c r="R173" s="76">
        <v>1.7600000000000001E-7</v>
      </c>
      <c r="S173" s="77">
        <v>2.7030026396970898E-13</v>
      </c>
      <c r="T173" s="77">
        <f t="shared" si="2"/>
        <v>7.6442284874130101E-11</v>
      </c>
      <c r="U173" s="77">
        <f>R173/'סכום נכסי הקרן'!$C$42</f>
        <v>2.3123435241116644E-12</v>
      </c>
    </row>
    <row r="174" spans="2:21">
      <c r="B174" s="75" t="s">
        <v>485</v>
      </c>
      <c r="C174" s="69">
        <v>1162866</v>
      </c>
      <c r="D174" s="82" t="s">
        <v>115</v>
      </c>
      <c r="E174" s="82" t="s">
        <v>26</v>
      </c>
      <c r="F174" s="69" t="s">
        <v>285</v>
      </c>
      <c r="G174" s="82" t="s">
        <v>259</v>
      </c>
      <c r="H174" s="69" t="s">
        <v>286</v>
      </c>
      <c r="I174" s="69" t="s">
        <v>126</v>
      </c>
      <c r="J174" s="69"/>
      <c r="K174" s="78">
        <v>6.1000030551920448</v>
      </c>
      <c r="L174" s="82" t="s">
        <v>128</v>
      </c>
      <c r="M174" s="83">
        <v>2.4399999999999998E-2</v>
      </c>
      <c r="N174" s="83">
        <v>5.5545454545454544E-2</v>
      </c>
      <c r="O174" s="76">
        <v>5.2000000000000006E-4</v>
      </c>
      <c r="P174" s="78">
        <v>84.62</v>
      </c>
      <c r="Q174" s="69"/>
      <c r="R174" s="76">
        <v>4.4000000000000008E-7</v>
      </c>
      <c r="S174" s="77">
        <v>4.7335640642381058E-13</v>
      </c>
      <c r="T174" s="77">
        <f t="shared" si="2"/>
        <v>1.9110571218532527E-10</v>
      </c>
      <c r="U174" s="77">
        <f>R174/'סכום נכסי הקרן'!$C$42</f>
        <v>5.7808588102791616E-12</v>
      </c>
    </row>
    <row r="175" spans="2:21">
      <c r="B175" s="75" t="s">
        <v>486</v>
      </c>
      <c r="C175" s="69">
        <v>7590151</v>
      </c>
      <c r="D175" s="82" t="s">
        <v>115</v>
      </c>
      <c r="E175" s="82" t="s">
        <v>26</v>
      </c>
      <c r="F175" s="69" t="s">
        <v>299</v>
      </c>
      <c r="G175" s="82" t="s">
        <v>259</v>
      </c>
      <c r="H175" s="69" t="s">
        <v>291</v>
      </c>
      <c r="I175" s="69" t="s">
        <v>256</v>
      </c>
      <c r="J175" s="69"/>
      <c r="K175" s="76">
        <v>5.7900000001788321</v>
      </c>
      <c r="L175" s="82" t="s">
        <v>128</v>
      </c>
      <c r="M175" s="83">
        <v>2.5499999999999998E-2</v>
      </c>
      <c r="N175" s="83">
        <v>5.5500000001268542E-2</v>
      </c>
      <c r="O175" s="76">
        <v>19032.336090000004</v>
      </c>
      <c r="P175" s="78">
        <v>84.91</v>
      </c>
      <c r="Q175" s="69"/>
      <c r="R175" s="76">
        <v>16.160357209000004</v>
      </c>
      <c r="S175" s="77">
        <v>1.3964851383267518E-5</v>
      </c>
      <c r="T175" s="77">
        <f t="shared" si="2"/>
        <v>7.0189467581709113E-3</v>
      </c>
      <c r="U175" s="77">
        <f>R175/'סכום נכסי הקרן'!$C$42</f>
        <v>2.1231987124751368E-4</v>
      </c>
    </row>
    <row r="176" spans="2:21">
      <c r="B176" s="75" t="s">
        <v>487</v>
      </c>
      <c r="C176" s="69">
        <v>5850110</v>
      </c>
      <c r="D176" s="82" t="s">
        <v>115</v>
      </c>
      <c r="E176" s="82" t="s">
        <v>26</v>
      </c>
      <c r="F176" s="69" t="s">
        <v>488</v>
      </c>
      <c r="G176" s="82" t="s">
        <v>304</v>
      </c>
      <c r="H176" s="69" t="s">
        <v>286</v>
      </c>
      <c r="I176" s="69" t="s">
        <v>126</v>
      </c>
      <c r="J176" s="69"/>
      <c r="K176" s="76">
        <v>5.3700000150971094</v>
      </c>
      <c r="L176" s="82" t="s">
        <v>128</v>
      </c>
      <c r="M176" s="83">
        <v>1.95E-2</v>
      </c>
      <c r="N176" s="83">
        <v>5.3000000175888656E-2</v>
      </c>
      <c r="O176" s="76">
        <v>162.55655100000004</v>
      </c>
      <c r="P176" s="78">
        <v>83.94</v>
      </c>
      <c r="Q176" s="69"/>
      <c r="R176" s="76">
        <v>0.13644996200000004</v>
      </c>
      <c r="S176" s="77">
        <v>1.4258307148356258E-7</v>
      </c>
      <c r="T176" s="77">
        <f t="shared" si="2"/>
        <v>5.9264470831069486E-5</v>
      </c>
      <c r="U176" s="77">
        <f>R176/'סכום נכסי הקרן'!$C$42</f>
        <v>1.7927226477044475E-6</v>
      </c>
    </row>
    <row r="177" spans="2:21">
      <c r="B177" s="75" t="s">
        <v>489</v>
      </c>
      <c r="C177" s="69">
        <v>4160156</v>
      </c>
      <c r="D177" s="82" t="s">
        <v>115</v>
      </c>
      <c r="E177" s="82" t="s">
        <v>26</v>
      </c>
      <c r="F177" s="69" t="s">
        <v>490</v>
      </c>
      <c r="G177" s="82" t="s">
        <v>259</v>
      </c>
      <c r="H177" s="69" t="s">
        <v>291</v>
      </c>
      <c r="I177" s="69" t="s">
        <v>256</v>
      </c>
      <c r="J177" s="69"/>
      <c r="K177" s="76">
        <v>1.0600000000401746</v>
      </c>
      <c r="L177" s="82" t="s">
        <v>128</v>
      </c>
      <c r="M177" s="83">
        <v>2.5499999999999998E-2</v>
      </c>
      <c r="N177" s="83">
        <v>5.2599999998393022E-2</v>
      </c>
      <c r="O177" s="76">
        <v>3050.4243740000006</v>
      </c>
      <c r="P177" s="78">
        <v>97.92</v>
      </c>
      <c r="Q177" s="69"/>
      <c r="R177" s="76">
        <v>2.9869755480000002</v>
      </c>
      <c r="S177" s="77">
        <v>1.5151816842502636E-5</v>
      </c>
      <c r="T177" s="77">
        <f t="shared" si="2"/>
        <v>1.2973365667743005E-3</v>
      </c>
      <c r="U177" s="77">
        <f>R177/'סכום נכסי הקרן'!$C$42</f>
        <v>3.9243827074418694E-5</v>
      </c>
    </row>
    <row r="178" spans="2:21">
      <c r="B178" s="75" t="s">
        <v>491</v>
      </c>
      <c r="C178" s="69">
        <v>2320232</v>
      </c>
      <c r="D178" s="82" t="s">
        <v>115</v>
      </c>
      <c r="E178" s="82" t="s">
        <v>26</v>
      </c>
      <c r="F178" s="69" t="s">
        <v>492</v>
      </c>
      <c r="G178" s="82" t="s">
        <v>122</v>
      </c>
      <c r="H178" s="69" t="s">
        <v>291</v>
      </c>
      <c r="I178" s="69" t="s">
        <v>256</v>
      </c>
      <c r="J178" s="69"/>
      <c r="K178" s="78">
        <v>3.7900000525078639</v>
      </c>
      <c r="L178" s="82" t="s">
        <v>128</v>
      </c>
      <c r="M178" s="83">
        <v>2.2400000000000003E-2</v>
      </c>
      <c r="N178" s="83">
        <v>5.4557291666666681E-2</v>
      </c>
      <c r="O178" s="76">
        <v>4.2700000000000008E-4</v>
      </c>
      <c r="P178" s="78">
        <v>89.71</v>
      </c>
      <c r="Q178" s="69"/>
      <c r="R178" s="76">
        <v>3.84E-7</v>
      </c>
      <c r="S178" s="77">
        <v>6.6507598765731127E-13</v>
      </c>
      <c r="T178" s="77">
        <f t="shared" si="2"/>
        <v>1.6678316699810203E-10</v>
      </c>
      <c r="U178" s="77">
        <f>R178/'סכום נכסי הקרן'!$C$42</f>
        <v>5.0451131435163583E-12</v>
      </c>
    </row>
    <row r="179" spans="2:21">
      <c r="B179" s="75" t="s">
        <v>493</v>
      </c>
      <c r="C179" s="69">
        <v>7770258</v>
      </c>
      <c r="D179" s="82" t="s">
        <v>115</v>
      </c>
      <c r="E179" s="82" t="s">
        <v>26</v>
      </c>
      <c r="F179" s="69" t="s">
        <v>494</v>
      </c>
      <c r="G179" s="82" t="s">
        <v>495</v>
      </c>
      <c r="H179" s="69" t="s">
        <v>291</v>
      </c>
      <c r="I179" s="69" t="s">
        <v>256</v>
      </c>
      <c r="J179" s="69"/>
      <c r="K179" s="78">
        <v>4.0799992739655391</v>
      </c>
      <c r="L179" s="82" t="s">
        <v>128</v>
      </c>
      <c r="M179" s="83">
        <v>3.5200000000000002E-2</v>
      </c>
      <c r="N179" s="83">
        <v>5.1765557163531116E-2</v>
      </c>
      <c r="O179" s="76">
        <v>7.3300000000000014E-4</v>
      </c>
      <c r="P179" s="78">
        <v>94.11</v>
      </c>
      <c r="Q179" s="69"/>
      <c r="R179" s="76">
        <v>6.9100000000000014E-7</v>
      </c>
      <c r="S179" s="77">
        <v>9.3192403026502765E-13</v>
      </c>
      <c r="T179" s="77">
        <f t="shared" si="2"/>
        <v>3.0012283436377223E-10</v>
      </c>
      <c r="U179" s="77">
        <f>R179/'סכום נכסי הקרן'!$C$42</f>
        <v>9.0785759952338657E-12</v>
      </c>
    </row>
    <row r="180" spans="2:21">
      <c r="B180" s="75" t="s">
        <v>496</v>
      </c>
      <c r="C180" s="69">
        <v>1410299</v>
      </c>
      <c r="D180" s="82" t="s">
        <v>115</v>
      </c>
      <c r="E180" s="82" t="s">
        <v>26</v>
      </c>
      <c r="F180" s="69" t="s">
        <v>342</v>
      </c>
      <c r="G180" s="82" t="s">
        <v>124</v>
      </c>
      <c r="H180" s="69" t="s">
        <v>291</v>
      </c>
      <c r="I180" s="69" t="s">
        <v>256</v>
      </c>
      <c r="J180" s="69"/>
      <c r="K180" s="76">
        <v>1.430000004488666</v>
      </c>
      <c r="L180" s="82" t="s">
        <v>128</v>
      </c>
      <c r="M180" s="83">
        <v>2.7000000000000003E-2</v>
      </c>
      <c r="N180" s="83">
        <v>5.7199999988539585E-2</v>
      </c>
      <c r="O180" s="76">
        <v>109.04829200000002</v>
      </c>
      <c r="P180" s="78">
        <v>96.02</v>
      </c>
      <c r="Q180" s="69"/>
      <c r="R180" s="76">
        <v>0.104708171</v>
      </c>
      <c r="S180" s="77">
        <v>6.3390581573429001E-7</v>
      </c>
      <c r="T180" s="77">
        <f t="shared" si="2"/>
        <v>4.5478021796767774E-5</v>
      </c>
      <c r="U180" s="77">
        <f>R180/'סכום נכסי הקרן'!$C$42</f>
        <v>1.3756889837126522E-6</v>
      </c>
    </row>
    <row r="181" spans="2:21">
      <c r="B181" s="75" t="s">
        <v>497</v>
      </c>
      <c r="C181" s="69">
        <v>1192731</v>
      </c>
      <c r="D181" s="82" t="s">
        <v>115</v>
      </c>
      <c r="E181" s="82" t="s">
        <v>26</v>
      </c>
      <c r="F181" s="69" t="s">
        <v>342</v>
      </c>
      <c r="G181" s="82" t="s">
        <v>124</v>
      </c>
      <c r="H181" s="69" t="s">
        <v>291</v>
      </c>
      <c r="I181" s="69" t="s">
        <v>256</v>
      </c>
      <c r="J181" s="69"/>
      <c r="K181" s="76">
        <v>3.6999999999111495</v>
      </c>
      <c r="L181" s="82" t="s">
        <v>128</v>
      </c>
      <c r="M181" s="83">
        <v>4.5599999999999995E-2</v>
      </c>
      <c r="N181" s="83">
        <v>5.6699999997467776E-2</v>
      </c>
      <c r="O181" s="76">
        <v>4665.250462</v>
      </c>
      <c r="P181" s="78">
        <v>96.5</v>
      </c>
      <c r="Q181" s="69"/>
      <c r="R181" s="76">
        <v>4.5019665419999999</v>
      </c>
      <c r="S181" s="77">
        <v>1.7114695792140828E-5</v>
      </c>
      <c r="T181" s="77">
        <f t="shared" si="2"/>
        <v>1.9553443687350363E-3</v>
      </c>
      <c r="U181" s="77">
        <f>R181/'סכום נכסי הקרן'!$C$42</f>
        <v>5.9148256699778882E-5</v>
      </c>
    </row>
    <row r="182" spans="2:21">
      <c r="B182" s="75" t="s">
        <v>498</v>
      </c>
      <c r="C182" s="69">
        <v>2300309</v>
      </c>
      <c r="D182" s="82" t="s">
        <v>115</v>
      </c>
      <c r="E182" s="82" t="s">
        <v>26</v>
      </c>
      <c r="F182" s="69" t="s">
        <v>349</v>
      </c>
      <c r="G182" s="82" t="s">
        <v>151</v>
      </c>
      <c r="H182" s="69" t="s">
        <v>350</v>
      </c>
      <c r="I182" s="69" t="s">
        <v>126</v>
      </c>
      <c r="J182" s="69"/>
      <c r="K182" s="76">
        <v>8.5900000000817762</v>
      </c>
      <c r="L182" s="82" t="s">
        <v>128</v>
      </c>
      <c r="M182" s="83">
        <v>2.7900000000000001E-2</v>
      </c>
      <c r="N182" s="83">
        <v>5.4900000000817774E-2</v>
      </c>
      <c r="O182" s="76">
        <v>4551.505000000001</v>
      </c>
      <c r="P182" s="78">
        <v>80.599999999999994</v>
      </c>
      <c r="Q182" s="69"/>
      <c r="R182" s="76">
        <v>3.6685130300000006</v>
      </c>
      <c r="S182" s="77">
        <v>1.0583910798995445E-5</v>
      </c>
      <c r="T182" s="77">
        <f t="shared" si="2"/>
        <v>1.5933495346802172E-3</v>
      </c>
      <c r="U182" s="77">
        <f>R182/'סכום נכסי הקרן'!$C$42</f>
        <v>4.8198081522953191E-5</v>
      </c>
    </row>
    <row r="183" spans="2:21">
      <c r="B183" s="75" t="s">
        <v>499</v>
      </c>
      <c r="C183" s="69">
        <v>2300176</v>
      </c>
      <c r="D183" s="82" t="s">
        <v>115</v>
      </c>
      <c r="E183" s="82" t="s">
        <v>26</v>
      </c>
      <c r="F183" s="69" t="s">
        <v>349</v>
      </c>
      <c r="G183" s="82" t="s">
        <v>151</v>
      </c>
      <c r="H183" s="69" t="s">
        <v>350</v>
      </c>
      <c r="I183" s="69" t="s">
        <v>126</v>
      </c>
      <c r="J183" s="69"/>
      <c r="K183" s="78">
        <v>1.1299995112101542</v>
      </c>
      <c r="L183" s="82" t="s">
        <v>128</v>
      </c>
      <c r="M183" s="83">
        <v>3.6499999999999998E-2</v>
      </c>
      <c r="N183" s="83">
        <v>5.3230769230769234E-2</v>
      </c>
      <c r="O183" s="76">
        <v>3.2600000000000006E-4</v>
      </c>
      <c r="P183" s="78">
        <v>99.41</v>
      </c>
      <c r="Q183" s="69"/>
      <c r="R183" s="76">
        <v>3.2499999999999996E-7</v>
      </c>
      <c r="S183" s="77">
        <v>2.0407251709884031E-13</v>
      </c>
      <c r="T183" s="77">
        <f t="shared" si="2"/>
        <v>1.4115762831870613E-10</v>
      </c>
      <c r="U183" s="77">
        <f>R183/'סכום נכסי הקרן'!$C$42</f>
        <v>4.2699525303198338E-12</v>
      </c>
    </row>
    <row r="184" spans="2:21">
      <c r="B184" s="75" t="s">
        <v>500</v>
      </c>
      <c r="C184" s="69">
        <v>1185941</v>
      </c>
      <c r="D184" s="82" t="s">
        <v>115</v>
      </c>
      <c r="E184" s="82" t="s">
        <v>26</v>
      </c>
      <c r="F184" s="69" t="s">
        <v>501</v>
      </c>
      <c r="G184" s="82" t="s">
        <v>125</v>
      </c>
      <c r="H184" s="69" t="s">
        <v>350</v>
      </c>
      <c r="I184" s="69" t="s">
        <v>126</v>
      </c>
      <c r="J184" s="69"/>
      <c r="K184" s="76">
        <v>1.5100000000278777</v>
      </c>
      <c r="L184" s="82" t="s">
        <v>128</v>
      </c>
      <c r="M184" s="83">
        <v>6.0999999999999999E-2</v>
      </c>
      <c r="N184" s="83">
        <v>6.009999999928315E-2</v>
      </c>
      <c r="O184" s="76">
        <v>9753.2250000000022</v>
      </c>
      <c r="P184" s="78">
        <v>102.98</v>
      </c>
      <c r="Q184" s="69"/>
      <c r="R184" s="76">
        <v>10.043870672000001</v>
      </c>
      <c r="S184" s="77">
        <v>2.5319241452714111E-5</v>
      </c>
      <c r="T184" s="77">
        <f t="shared" si="2"/>
        <v>4.3623660406133212E-3</v>
      </c>
      <c r="U184" s="77">
        <f>R184/'סכום נכסי הקרן'!$C$42</f>
        <v>1.3195954150803564E-4</v>
      </c>
    </row>
    <row r="185" spans="2:21">
      <c r="B185" s="75" t="s">
        <v>502</v>
      </c>
      <c r="C185" s="69">
        <v>1143130</v>
      </c>
      <c r="D185" s="82" t="s">
        <v>115</v>
      </c>
      <c r="E185" s="82" t="s">
        <v>26</v>
      </c>
      <c r="F185" s="69" t="s">
        <v>369</v>
      </c>
      <c r="G185" s="82" t="s">
        <v>304</v>
      </c>
      <c r="H185" s="69" t="s">
        <v>350</v>
      </c>
      <c r="I185" s="69" t="s">
        <v>126</v>
      </c>
      <c r="J185" s="69"/>
      <c r="K185" s="76">
        <v>7.1999999996503909</v>
      </c>
      <c r="L185" s="82" t="s">
        <v>128</v>
      </c>
      <c r="M185" s="83">
        <v>3.0499999999999999E-2</v>
      </c>
      <c r="N185" s="83">
        <v>5.559999999662045E-2</v>
      </c>
      <c r="O185" s="76">
        <v>8102.0257250000013</v>
      </c>
      <c r="P185" s="78">
        <v>84.73</v>
      </c>
      <c r="Q185" s="69"/>
      <c r="R185" s="76">
        <v>6.8648463970000018</v>
      </c>
      <c r="S185" s="77">
        <v>1.1868256798554488E-5</v>
      </c>
      <c r="T185" s="77">
        <f t="shared" si="2"/>
        <v>2.9816167266853394E-3</v>
      </c>
      <c r="U185" s="77">
        <f>R185/'סכום נכסי הקרן'!$C$42</f>
        <v>9.0192517671160488E-5</v>
      </c>
    </row>
    <row r="186" spans="2:21">
      <c r="B186" s="75" t="s">
        <v>503</v>
      </c>
      <c r="C186" s="69">
        <v>1157601</v>
      </c>
      <c r="D186" s="82" t="s">
        <v>115</v>
      </c>
      <c r="E186" s="82" t="s">
        <v>26</v>
      </c>
      <c r="F186" s="69" t="s">
        <v>369</v>
      </c>
      <c r="G186" s="82" t="s">
        <v>304</v>
      </c>
      <c r="H186" s="69" t="s">
        <v>350</v>
      </c>
      <c r="I186" s="69" t="s">
        <v>126</v>
      </c>
      <c r="J186" s="69"/>
      <c r="K186" s="76">
        <v>2.6399999999126753</v>
      </c>
      <c r="L186" s="82" t="s">
        <v>128</v>
      </c>
      <c r="M186" s="83">
        <v>2.9100000000000001E-2</v>
      </c>
      <c r="N186" s="83">
        <v>5.2799999998253508E-2</v>
      </c>
      <c r="O186" s="76">
        <v>3862.2127290000003</v>
      </c>
      <c r="P186" s="78">
        <v>94.88</v>
      </c>
      <c r="Q186" s="69"/>
      <c r="R186" s="76">
        <v>3.6644674380000004</v>
      </c>
      <c r="S186" s="77">
        <v>6.4370212150000008E-6</v>
      </c>
      <c r="T186" s="77">
        <f t="shared" si="2"/>
        <v>1.5915924079975552E-3</v>
      </c>
      <c r="U186" s="77">
        <f>R186/'סכום נכסי הקרן'!$C$42</f>
        <v>4.8144929258962292E-5</v>
      </c>
    </row>
    <row r="187" spans="2:21">
      <c r="B187" s="75" t="s">
        <v>504</v>
      </c>
      <c r="C187" s="69">
        <v>1138163</v>
      </c>
      <c r="D187" s="82" t="s">
        <v>115</v>
      </c>
      <c r="E187" s="82" t="s">
        <v>26</v>
      </c>
      <c r="F187" s="69" t="s">
        <v>369</v>
      </c>
      <c r="G187" s="82" t="s">
        <v>304</v>
      </c>
      <c r="H187" s="69" t="s">
        <v>350</v>
      </c>
      <c r="I187" s="69" t="s">
        <v>126</v>
      </c>
      <c r="J187" s="69"/>
      <c r="K187" s="78">
        <v>4.7399937072697176</v>
      </c>
      <c r="L187" s="82" t="s">
        <v>128</v>
      </c>
      <c r="M187" s="83">
        <v>3.95E-2</v>
      </c>
      <c r="N187" s="83">
        <v>5.1319999999999998E-2</v>
      </c>
      <c r="O187" s="76">
        <v>2.6000000000000003E-4</v>
      </c>
      <c r="P187" s="78">
        <v>95.79</v>
      </c>
      <c r="Q187" s="69"/>
      <c r="R187" s="76">
        <v>2.5000000000000004E-7</v>
      </c>
      <c r="S187" s="77">
        <v>1.0832883181900114E-12</v>
      </c>
      <c r="T187" s="77">
        <f t="shared" si="2"/>
        <v>1.0858279101438937E-10</v>
      </c>
      <c r="U187" s="77">
        <f>R187/'סכום נכסי הקרן'!$C$42</f>
        <v>3.2845788694767966E-12</v>
      </c>
    </row>
    <row r="188" spans="2:21">
      <c r="B188" s="75" t="s">
        <v>505</v>
      </c>
      <c r="C188" s="69">
        <v>1143122</v>
      </c>
      <c r="D188" s="82" t="s">
        <v>115</v>
      </c>
      <c r="E188" s="82" t="s">
        <v>26</v>
      </c>
      <c r="F188" s="69" t="s">
        <v>369</v>
      </c>
      <c r="G188" s="82" t="s">
        <v>304</v>
      </c>
      <c r="H188" s="69" t="s">
        <v>350</v>
      </c>
      <c r="I188" s="69" t="s">
        <v>126</v>
      </c>
      <c r="J188" s="69"/>
      <c r="K188" s="76">
        <v>6.440000000250385</v>
      </c>
      <c r="L188" s="82" t="s">
        <v>128</v>
      </c>
      <c r="M188" s="83">
        <v>3.0499999999999999E-2</v>
      </c>
      <c r="N188" s="83">
        <v>5.5200000001994598E-2</v>
      </c>
      <c r="O188" s="76">
        <v>10892.751626000001</v>
      </c>
      <c r="P188" s="78">
        <v>86.53</v>
      </c>
      <c r="Q188" s="69"/>
      <c r="R188" s="76">
        <v>9.4254979810000012</v>
      </c>
      <c r="S188" s="77">
        <v>1.4944680408000588E-5</v>
      </c>
      <c r="T188" s="77">
        <f t="shared" si="2"/>
        <v>4.0937875099098875E-3</v>
      </c>
      <c r="U188" s="77">
        <f>R188/'סכום נכסי הקרן'!$C$42</f>
        <v>1.2383516601075523E-4</v>
      </c>
    </row>
    <row r="189" spans="2:21">
      <c r="B189" s="75" t="s">
        <v>506</v>
      </c>
      <c r="C189" s="69">
        <v>1182666</v>
      </c>
      <c r="D189" s="82" t="s">
        <v>115</v>
      </c>
      <c r="E189" s="82" t="s">
        <v>26</v>
      </c>
      <c r="F189" s="69" t="s">
        <v>369</v>
      </c>
      <c r="G189" s="82" t="s">
        <v>304</v>
      </c>
      <c r="H189" s="69" t="s">
        <v>350</v>
      </c>
      <c r="I189" s="69" t="s">
        <v>126</v>
      </c>
      <c r="J189" s="69"/>
      <c r="K189" s="76">
        <v>8.0600000000064274</v>
      </c>
      <c r="L189" s="82" t="s">
        <v>128</v>
      </c>
      <c r="M189" s="83">
        <v>2.63E-2</v>
      </c>
      <c r="N189" s="83">
        <v>5.6199999999592985E-2</v>
      </c>
      <c r="O189" s="76">
        <v>11703.870000000003</v>
      </c>
      <c r="P189" s="78">
        <v>79.77</v>
      </c>
      <c r="Q189" s="69"/>
      <c r="R189" s="76">
        <v>9.3361770990000004</v>
      </c>
      <c r="S189" s="77">
        <v>1.6871853791019649E-5</v>
      </c>
      <c r="T189" s="77">
        <f t="shared" si="2"/>
        <v>4.0549926672561794E-3</v>
      </c>
      <c r="U189" s="77">
        <f>R189/'סכום נכסי הקרן'!$C$42</f>
        <v>1.226616400842743E-4</v>
      </c>
    </row>
    <row r="190" spans="2:21">
      <c r="B190" s="75" t="s">
        <v>507</v>
      </c>
      <c r="C190" s="69">
        <v>1193481</v>
      </c>
      <c r="D190" s="82" t="s">
        <v>115</v>
      </c>
      <c r="E190" s="82" t="s">
        <v>26</v>
      </c>
      <c r="F190" s="69" t="s">
        <v>508</v>
      </c>
      <c r="G190" s="82" t="s">
        <v>304</v>
      </c>
      <c r="H190" s="69" t="s">
        <v>347</v>
      </c>
      <c r="I190" s="69" t="s">
        <v>256</v>
      </c>
      <c r="J190" s="69"/>
      <c r="K190" s="76">
        <v>3.979999999886914</v>
      </c>
      <c r="L190" s="82" t="s">
        <v>128</v>
      </c>
      <c r="M190" s="83">
        <v>4.7E-2</v>
      </c>
      <c r="N190" s="83">
        <v>5.3199999998137404E-2</v>
      </c>
      <c r="O190" s="76">
        <v>5981.9780000000001</v>
      </c>
      <c r="P190" s="78">
        <v>100.52</v>
      </c>
      <c r="Q190" s="69"/>
      <c r="R190" s="76">
        <v>6.0130845160000002</v>
      </c>
      <c r="S190" s="77">
        <v>6.6532955177399621E-6</v>
      </c>
      <c r="T190" s="77">
        <f t="shared" si="2"/>
        <v>2.6116699974107539E-3</v>
      </c>
      <c r="U190" s="77">
        <f>R190/'סכום נכסי הקרן'!$C$42</f>
        <v>7.9001801366526832E-5</v>
      </c>
    </row>
    <row r="191" spans="2:21">
      <c r="B191" s="75" t="s">
        <v>509</v>
      </c>
      <c r="C191" s="69">
        <v>1160647</v>
      </c>
      <c r="D191" s="82" t="s">
        <v>115</v>
      </c>
      <c r="E191" s="82" t="s">
        <v>26</v>
      </c>
      <c r="F191" s="69" t="s">
        <v>374</v>
      </c>
      <c r="G191" s="82" t="s">
        <v>304</v>
      </c>
      <c r="H191" s="69" t="s">
        <v>350</v>
      </c>
      <c r="I191" s="69" t="s">
        <v>126</v>
      </c>
      <c r="J191" s="69"/>
      <c r="K191" s="76">
        <v>5.9699999999368973</v>
      </c>
      <c r="L191" s="82" t="s">
        <v>128</v>
      </c>
      <c r="M191" s="83">
        <v>2.64E-2</v>
      </c>
      <c r="N191" s="83">
        <v>5.4299999999010036E-2</v>
      </c>
      <c r="O191" s="76">
        <v>19964.543108000005</v>
      </c>
      <c r="P191" s="78">
        <v>85.2</v>
      </c>
      <c r="Q191" s="76">
        <v>0.26353196899999998</v>
      </c>
      <c r="R191" s="76">
        <v>17.273322697000005</v>
      </c>
      <c r="S191" s="77">
        <v>1.2201981200199501E-5</v>
      </c>
      <c r="T191" s="77">
        <f t="shared" si="2"/>
        <v>7.5023423541298387E-3</v>
      </c>
      <c r="U191" s="77">
        <f>R191/'סכום נכסי הקרן'!$C$42</f>
        <v>2.2694236294488061E-4</v>
      </c>
    </row>
    <row r="192" spans="2:21">
      <c r="B192" s="75" t="s">
        <v>510</v>
      </c>
      <c r="C192" s="69">
        <v>1136068</v>
      </c>
      <c r="D192" s="82" t="s">
        <v>115</v>
      </c>
      <c r="E192" s="82" t="s">
        <v>26</v>
      </c>
      <c r="F192" s="69" t="s">
        <v>374</v>
      </c>
      <c r="G192" s="82" t="s">
        <v>304</v>
      </c>
      <c r="H192" s="69" t="s">
        <v>350</v>
      </c>
      <c r="I192" s="69" t="s">
        <v>126</v>
      </c>
      <c r="J192" s="69"/>
      <c r="K192" s="78">
        <v>0.83000017163224182</v>
      </c>
      <c r="L192" s="82" t="s">
        <v>128</v>
      </c>
      <c r="M192" s="83">
        <v>3.9199999999999999E-2</v>
      </c>
      <c r="N192" s="83">
        <v>5.7761194029850742E-2</v>
      </c>
      <c r="O192" s="76">
        <v>4.7300000000000011E-4</v>
      </c>
      <c r="P192" s="78">
        <v>99.2</v>
      </c>
      <c r="Q192" s="69"/>
      <c r="R192" s="76">
        <v>4.6900000000000014E-7</v>
      </c>
      <c r="S192" s="77">
        <v>4.9278327745677995E-13</v>
      </c>
      <c r="T192" s="77">
        <f t="shared" si="2"/>
        <v>2.0370131594299448E-10</v>
      </c>
      <c r="U192" s="77">
        <f>R192/'סכום נכסי הקרן'!$C$42</f>
        <v>6.1618699591384707E-12</v>
      </c>
    </row>
    <row r="193" spans="2:21">
      <c r="B193" s="75" t="s">
        <v>511</v>
      </c>
      <c r="C193" s="69">
        <v>1179928</v>
      </c>
      <c r="D193" s="82" t="s">
        <v>115</v>
      </c>
      <c r="E193" s="82" t="s">
        <v>26</v>
      </c>
      <c r="F193" s="69" t="s">
        <v>374</v>
      </c>
      <c r="G193" s="82" t="s">
        <v>304</v>
      </c>
      <c r="H193" s="69" t="s">
        <v>350</v>
      </c>
      <c r="I193" s="69" t="s">
        <v>126</v>
      </c>
      <c r="J193" s="69"/>
      <c r="K193" s="76">
        <v>7.5900000000324832</v>
      </c>
      <c r="L193" s="82" t="s">
        <v>128</v>
      </c>
      <c r="M193" s="83">
        <v>2.5000000000000001E-2</v>
      </c>
      <c r="N193" s="83">
        <v>5.7000000000784048E-2</v>
      </c>
      <c r="O193" s="76">
        <v>11108.702462000001</v>
      </c>
      <c r="P193" s="78">
        <v>79.12</v>
      </c>
      <c r="Q193" s="76">
        <v>0.13885878100000001</v>
      </c>
      <c r="R193" s="76">
        <v>8.9280641690000007</v>
      </c>
      <c r="S193" s="77">
        <v>8.3295655170259683E-6</v>
      </c>
      <c r="T193" s="77">
        <f t="shared" si="2"/>
        <v>3.8777365033023392E-3</v>
      </c>
      <c r="U193" s="77">
        <f>R193/'סכום נכסי הקרן'!$C$42</f>
        <v>1.1729972365932124E-4</v>
      </c>
    </row>
    <row r="194" spans="2:21">
      <c r="B194" s="75" t="s">
        <v>512</v>
      </c>
      <c r="C194" s="69">
        <v>1143411</v>
      </c>
      <c r="D194" s="82" t="s">
        <v>115</v>
      </c>
      <c r="E194" s="82" t="s">
        <v>26</v>
      </c>
      <c r="F194" s="69" t="s">
        <v>513</v>
      </c>
      <c r="G194" s="82" t="s">
        <v>304</v>
      </c>
      <c r="H194" s="69" t="s">
        <v>350</v>
      </c>
      <c r="I194" s="69" t="s">
        <v>126</v>
      </c>
      <c r="J194" s="69"/>
      <c r="K194" s="76">
        <v>5.2000000002445494</v>
      </c>
      <c r="L194" s="82" t="s">
        <v>128</v>
      </c>
      <c r="M194" s="83">
        <v>3.4300000000000004E-2</v>
      </c>
      <c r="N194" s="83">
        <v>5.3100000001345016E-2</v>
      </c>
      <c r="O194" s="76">
        <v>8007.5034500000011</v>
      </c>
      <c r="P194" s="78">
        <v>91.92</v>
      </c>
      <c r="Q194" s="69"/>
      <c r="R194" s="76">
        <v>7.3604971710000004</v>
      </c>
      <c r="S194" s="77">
        <v>2.6350873535606165E-5</v>
      </c>
      <c r="T194" s="77">
        <f t="shared" si="2"/>
        <v>3.196893304322788E-3</v>
      </c>
      <c r="U194" s="77">
        <f>R194/'סכום נכסי הקרן'!$C$42</f>
        <v>9.6704533906841346E-5</v>
      </c>
    </row>
    <row r="195" spans="2:21">
      <c r="B195" s="75" t="s">
        <v>514</v>
      </c>
      <c r="C195" s="69">
        <v>1184191</v>
      </c>
      <c r="D195" s="82" t="s">
        <v>115</v>
      </c>
      <c r="E195" s="82" t="s">
        <v>26</v>
      </c>
      <c r="F195" s="69" t="s">
        <v>513</v>
      </c>
      <c r="G195" s="82" t="s">
        <v>304</v>
      </c>
      <c r="H195" s="69" t="s">
        <v>350</v>
      </c>
      <c r="I195" s="69" t="s">
        <v>126</v>
      </c>
      <c r="J195" s="69"/>
      <c r="K195" s="76">
        <v>6.4600000005218563</v>
      </c>
      <c r="L195" s="82" t="s">
        <v>128</v>
      </c>
      <c r="M195" s="83">
        <v>2.98E-2</v>
      </c>
      <c r="N195" s="83">
        <v>5.4800000004890145E-2</v>
      </c>
      <c r="O195" s="76">
        <v>6351.1700770000007</v>
      </c>
      <c r="P195" s="78">
        <v>86.29</v>
      </c>
      <c r="Q195" s="69"/>
      <c r="R195" s="76">
        <v>5.4804246590000005</v>
      </c>
      <c r="S195" s="77">
        <v>1.6179586627955992E-5</v>
      </c>
      <c r="T195" s="77">
        <f t="shared" si="2"/>
        <v>2.380319221673212E-3</v>
      </c>
      <c r="U195" s="77">
        <f>R195/'סכום נכסי הקרן'!$C$42</f>
        <v>7.2003548122843902E-5</v>
      </c>
    </row>
    <row r="196" spans="2:21">
      <c r="B196" s="75" t="s">
        <v>515</v>
      </c>
      <c r="C196" s="69">
        <v>1139815</v>
      </c>
      <c r="D196" s="82" t="s">
        <v>115</v>
      </c>
      <c r="E196" s="82" t="s">
        <v>26</v>
      </c>
      <c r="F196" s="69" t="s">
        <v>386</v>
      </c>
      <c r="G196" s="82" t="s">
        <v>304</v>
      </c>
      <c r="H196" s="69" t="s">
        <v>350</v>
      </c>
      <c r="I196" s="69" t="s">
        <v>126</v>
      </c>
      <c r="J196" s="69"/>
      <c r="K196" s="76">
        <v>1.7899999999745242</v>
      </c>
      <c r="L196" s="82" t="s">
        <v>128</v>
      </c>
      <c r="M196" s="83">
        <v>3.61E-2</v>
      </c>
      <c r="N196" s="83">
        <v>5.2099999998390684E-2</v>
      </c>
      <c r="O196" s="76">
        <v>16435.584688000003</v>
      </c>
      <c r="P196" s="78">
        <v>97.92</v>
      </c>
      <c r="Q196" s="69"/>
      <c r="R196" s="76">
        <v>16.093723979000004</v>
      </c>
      <c r="S196" s="77">
        <v>2.1414442590228015E-5</v>
      </c>
      <c r="T196" s="77">
        <f t="shared" si="2"/>
        <v>6.9900058698200958E-3</v>
      </c>
      <c r="U196" s="77">
        <f>R196/'סכום נכסי הקרן'!$C$42</f>
        <v>2.1144442285046173E-4</v>
      </c>
    </row>
    <row r="197" spans="2:21">
      <c r="B197" s="75" t="s">
        <v>516</v>
      </c>
      <c r="C197" s="69">
        <v>1155522</v>
      </c>
      <c r="D197" s="82" t="s">
        <v>115</v>
      </c>
      <c r="E197" s="82" t="s">
        <v>26</v>
      </c>
      <c r="F197" s="69" t="s">
        <v>386</v>
      </c>
      <c r="G197" s="82" t="s">
        <v>304</v>
      </c>
      <c r="H197" s="69" t="s">
        <v>350</v>
      </c>
      <c r="I197" s="69" t="s">
        <v>126</v>
      </c>
      <c r="J197" s="69"/>
      <c r="K197" s="76">
        <v>2.8000000001922709</v>
      </c>
      <c r="L197" s="82" t="s">
        <v>128</v>
      </c>
      <c r="M197" s="83">
        <v>3.3000000000000002E-2</v>
      </c>
      <c r="N197" s="83">
        <v>4.8800000004999039E-2</v>
      </c>
      <c r="O197" s="76">
        <v>5409.251722</v>
      </c>
      <c r="P197" s="78">
        <v>96.15</v>
      </c>
      <c r="Q197" s="69"/>
      <c r="R197" s="76">
        <v>5.200995530000001</v>
      </c>
      <c r="S197" s="77">
        <v>1.7542855314663769E-5</v>
      </c>
      <c r="T197" s="77">
        <f t="shared" si="2"/>
        <v>2.258954442803053E-3</v>
      </c>
      <c r="U197" s="77">
        <f>R197/'סכום נכסי הקרן'!$C$42</f>
        <v>6.8332320072325085E-5</v>
      </c>
    </row>
    <row r="198" spans="2:21">
      <c r="B198" s="75" t="s">
        <v>517</v>
      </c>
      <c r="C198" s="69">
        <v>1159359</v>
      </c>
      <c r="D198" s="82" t="s">
        <v>115</v>
      </c>
      <c r="E198" s="82" t="s">
        <v>26</v>
      </c>
      <c r="F198" s="69" t="s">
        <v>386</v>
      </c>
      <c r="G198" s="82" t="s">
        <v>304</v>
      </c>
      <c r="H198" s="69" t="s">
        <v>350</v>
      </c>
      <c r="I198" s="69" t="s">
        <v>126</v>
      </c>
      <c r="J198" s="69"/>
      <c r="K198" s="76">
        <v>5.139999999746153</v>
      </c>
      <c r="L198" s="82" t="s">
        <v>128</v>
      </c>
      <c r="M198" s="83">
        <v>2.6200000000000001E-2</v>
      </c>
      <c r="N198" s="83">
        <v>5.2599999997346145E-2</v>
      </c>
      <c r="O198" s="76">
        <v>11719.585436000001</v>
      </c>
      <c r="P198" s="78">
        <v>88.74</v>
      </c>
      <c r="Q198" s="69"/>
      <c r="R198" s="76">
        <v>10.399959726000001</v>
      </c>
      <c r="S198" s="77">
        <v>9.0613412929568781E-6</v>
      </c>
      <c r="T198" s="77">
        <f t="shared" si="2"/>
        <v>4.517026613945296E-3</v>
      </c>
      <c r="U198" s="77">
        <f>R198/'סכום נכסי הקרן'!$C$42</f>
        <v>1.3663795183771715E-4</v>
      </c>
    </row>
    <row r="199" spans="2:21">
      <c r="B199" s="75" t="s">
        <v>518</v>
      </c>
      <c r="C199" s="69">
        <v>1141829</v>
      </c>
      <c r="D199" s="82" t="s">
        <v>115</v>
      </c>
      <c r="E199" s="82" t="s">
        <v>26</v>
      </c>
      <c r="F199" s="69" t="s">
        <v>519</v>
      </c>
      <c r="G199" s="82" t="s">
        <v>123</v>
      </c>
      <c r="H199" s="69" t="s">
        <v>347</v>
      </c>
      <c r="I199" s="69" t="s">
        <v>256</v>
      </c>
      <c r="J199" s="69"/>
      <c r="K199" s="76">
        <v>2.5300000000795819</v>
      </c>
      <c r="L199" s="82" t="s">
        <v>128</v>
      </c>
      <c r="M199" s="83">
        <v>2.3E-2</v>
      </c>
      <c r="N199" s="83">
        <v>5.7900000002387458E-2</v>
      </c>
      <c r="O199" s="76">
        <v>4098.403655000001</v>
      </c>
      <c r="P199" s="78">
        <v>91.98</v>
      </c>
      <c r="Q199" s="69"/>
      <c r="R199" s="76">
        <v>3.7697115900000004</v>
      </c>
      <c r="S199" s="77">
        <v>4.8813073201745816E-6</v>
      </c>
      <c r="T199" s="77">
        <f t="shared" si="2"/>
        <v>1.6373032230459657E-3</v>
      </c>
      <c r="U199" s="77">
        <f>R199/'סכום נכסי הקרן'!$C$42</f>
        <v>4.9527660130143103E-5</v>
      </c>
    </row>
    <row r="200" spans="2:21">
      <c r="B200" s="75" t="s">
        <v>520</v>
      </c>
      <c r="C200" s="69">
        <v>1136464</v>
      </c>
      <c r="D200" s="82" t="s">
        <v>115</v>
      </c>
      <c r="E200" s="82" t="s">
        <v>26</v>
      </c>
      <c r="F200" s="69" t="s">
        <v>519</v>
      </c>
      <c r="G200" s="82" t="s">
        <v>123</v>
      </c>
      <c r="H200" s="69" t="s">
        <v>347</v>
      </c>
      <c r="I200" s="69" t="s">
        <v>256</v>
      </c>
      <c r="J200" s="69"/>
      <c r="K200" s="76">
        <v>1.6199999999098444</v>
      </c>
      <c r="L200" s="82" t="s">
        <v>128</v>
      </c>
      <c r="M200" s="83">
        <v>2.75E-2</v>
      </c>
      <c r="N200" s="83">
        <v>5.8300000001421687E-2</v>
      </c>
      <c r="O200" s="76">
        <v>3019.1614050000003</v>
      </c>
      <c r="P200" s="78">
        <v>95.52</v>
      </c>
      <c r="Q200" s="69"/>
      <c r="R200" s="76">
        <v>2.8839028730000003</v>
      </c>
      <c r="S200" s="77">
        <v>1.1182589286683246E-5</v>
      </c>
      <c r="T200" s="77">
        <f t="shared" si="2"/>
        <v>1.2525688918590243E-3</v>
      </c>
      <c r="U200" s="77">
        <f>R200/'סכום נכסי הקרן'!$C$42</f>
        <v>3.7889625753116901E-5</v>
      </c>
    </row>
    <row r="201" spans="2:21">
      <c r="B201" s="75" t="s">
        <v>521</v>
      </c>
      <c r="C201" s="69">
        <v>1139591</v>
      </c>
      <c r="D201" s="82" t="s">
        <v>115</v>
      </c>
      <c r="E201" s="82" t="s">
        <v>26</v>
      </c>
      <c r="F201" s="69" t="s">
        <v>519</v>
      </c>
      <c r="G201" s="82" t="s">
        <v>123</v>
      </c>
      <c r="H201" s="69" t="s">
        <v>347</v>
      </c>
      <c r="I201" s="69" t="s">
        <v>256</v>
      </c>
      <c r="J201" s="69"/>
      <c r="K201" s="76">
        <v>0.41999999929954757</v>
      </c>
      <c r="L201" s="82" t="s">
        <v>128</v>
      </c>
      <c r="M201" s="83">
        <v>2.4E-2</v>
      </c>
      <c r="N201" s="83">
        <v>6.0899999931268101E-2</v>
      </c>
      <c r="O201" s="76">
        <v>462.86478700000009</v>
      </c>
      <c r="P201" s="78">
        <v>98.7</v>
      </c>
      <c r="Q201" s="69"/>
      <c r="R201" s="76">
        <v>0.4568475460000001</v>
      </c>
      <c r="S201" s="77">
        <v>6.6015238286217314E-6</v>
      </c>
      <c r="T201" s="77">
        <f t="shared" si="2"/>
        <v>1.9842312645101853E-4</v>
      </c>
      <c r="U201" s="77">
        <f>R201/'סכום נכסי הקרן'!$C$42</f>
        <v>6.0022071846557159E-6</v>
      </c>
    </row>
    <row r="202" spans="2:21">
      <c r="B202" s="75" t="s">
        <v>522</v>
      </c>
      <c r="C202" s="69">
        <v>1173566</v>
      </c>
      <c r="D202" s="82" t="s">
        <v>115</v>
      </c>
      <c r="E202" s="82" t="s">
        <v>26</v>
      </c>
      <c r="F202" s="69" t="s">
        <v>519</v>
      </c>
      <c r="G202" s="82" t="s">
        <v>123</v>
      </c>
      <c r="H202" s="69" t="s">
        <v>347</v>
      </c>
      <c r="I202" s="69" t="s">
        <v>256</v>
      </c>
      <c r="J202" s="69"/>
      <c r="K202" s="76">
        <v>2.4799999999486984</v>
      </c>
      <c r="L202" s="82" t="s">
        <v>128</v>
      </c>
      <c r="M202" s="83">
        <v>2.1499999999999998E-2</v>
      </c>
      <c r="N202" s="83">
        <v>5.7600000000256502E-2</v>
      </c>
      <c r="O202" s="76">
        <v>3208.410914</v>
      </c>
      <c r="P202" s="78">
        <v>91.65</v>
      </c>
      <c r="Q202" s="76">
        <v>0.17828621300000003</v>
      </c>
      <c r="R202" s="76">
        <v>3.1187948170000004</v>
      </c>
      <c r="S202" s="77">
        <v>3.8771164260101066E-6</v>
      </c>
      <c r="T202" s="77">
        <f t="shared" si="2"/>
        <v>1.3545897833242867E-3</v>
      </c>
      <c r="U202" s="77">
        <f>R202/'סכום נכסי הקרן'!$C$42</f>
        <v>4.0975710216607807E-5</v>
      </c>
    </row>
    <row r="203" spans="2:21">
      <c r="B203" s="75" t="s">
        <v>523</v>
      </c>
      <c r="C203" s="69">
        <v>1158740</v>
      </c>
      <c r="D203" s="82" t="s">
        <v>115</v>
      </c>
      <c r="E203" s="82" t="s">
        <v>26</v>
      </c>
      <c r="F203" s="69" t="s">
        <v>390</v>
      </c>
      <c r="G203" s="82" t="s">
        <v>124</v>
      </c>
      <c r="H203" s="69" t="s">
        <v>391</v>
      </c>
      <c r="I203" s="69" t="s">
        <v>256</v>
      </c>
      <c r="J203" s="69"/>
      <c r="K203" s="76">
        <v>1.5700000055944106</v>
      </c>
      <c r="L203" s="82" t="s">
        <v>128</v>
      </c>
      <c r="M203" s="83">
        <v>3.2500000000000001E-2</v>
      </c>
      <c r="N203" s="83">
        <v>6.6700000455544875E-2</v>
      </c>
      <c r="O203" s="76">
        <v>65.407680999999997</v>
      </c>
      <c r="P203" s="78">
        <v>95.65</v>
      </c>
      <c r="Q203" s="69"/>
      <c r="R203" s="76">
        <v>6.2562445000000008E-2</v>
      </c>
      <c r="S203" s="77">
        <v>1.8033758584308637E-7</v>
      </c>
      <c r="T203" s="77">
        <f t="shared" ref="T203:T256" si="3">IFERROR(R203/$R$11,0)</f>
        <v>2.7172819563136913E-5</v>
      </c>
      <c r="U203" s="77">
        <f>R203/'סכום נכסי הקרן'!$C$42</f>
        <v>8.2196513947921703E-7</v>
      </c>
    </row>
    <row r="204" spans="2:21">
      <c r="B204" s="75" t="s">
        <v>524</v>
      </c>
      <c r="C204" s="69">
        <v>1191832</v>
      </c>
      <c r="D204" s="82" t="s">
        <v>115</v>
      </c>
      <c r="E204" s="82" t="s">
        <v>26</v>
      </c>
      <c r="F204" s="69" t="s">
        <v>390</v>
      </c>
      <c r="G204" s="82" t="s">
        <v>124</v>
      </c>
      <c r="H204" s="69" t="s">
        <v>391</v>
      </c>
      <c r="I204" s="69" t="s">
        <v>256</v>
      </c>
      <c r="J204" s="69"/>
      <c r="K204" s="76">
        <v>2.2600000000067966</v>
      </c>
      <c r="L204" s="82" t="s">
        <v>128</v>
      </c>
      <c r="M204" s="83">
        <v>5.7000000000000002E-2</v>
      </c>
      <c r="N204" s="83">
        <v>6.8800000000883543E-2</v>
      </c>
      <c r="O204" s="76">
        <v>18036.588659000005</v>
      </c>
      <c r="P204" s="78">
        <v>97.89</v>
      </c>
      <c r="Q204" s="69"/>
      <c r="R204" s="76">
        <v>17.656016038000004</v>
      </c>
      <c r="S204" s="77">
        <v>3.0546665442197929E-5</v>
      </c>
      <c r="T204" s="77">
        <f t="shared" si="3"/>
        <v>7.6685579984034444E-3</v>
      </c>
      <c r="U204" s="77">
        <f>R204/'סכום נכסי הקרן'!$C$42</f>
        <v>2.3197030879023293E-4</v>
      </c>
    </row>
    <row r="205" spans="2:21">
      <c r="B205" s="75" t="s">
        <v>525</v>
      </c>
      <c r="C205" s="69">
        <v>1161678</v>
      </c>
      <c r="D205" s="82" t="s">
        <v>115</v>
      </c>
      <c r="E205" s="82" t="s">
        <v>26</v>
      </c>
      <c r="F205" s="69" t="s">
        <v>394</v>
      </c>
      <c r="G205" s="82" t="s">
        <v>124</v>
      </c>
      <c r="H205" s="69" t="s">
        <v>391</v>
      </c>
      <c r="I205" s="69" t="s">
        <v>256</v>
      </c>
      <c r="J205" s="69"/>
      <c r="K205" s="76">
        <v>1.650000000013762</v>
      </c>
      <c r="L205" s="82" t="s">
        <v>128</v>
      </c>
      <c r="M205" s="83">
        <v>2.7999999999999997E-2</v>
      </c>
      <c r="N205" s="83">
        <v>6.2300000001403719E-2</v>
      </c>
      <c r="O205" s="76">
        <v>3811.2010370000003</v>
      </c>
      <c r="P205" s="78">
        <v>95.33</v>
      </c>
      <c r="Q205" s="69"/>
      <c r="R205" s="76">
        <v>3.6332178630000005</v>
      </c>
      <c r="S205" s="77">
        <v>1.096153980635418E-5</v>
      </c>
      <c r="T205" s="77">
        <f t="shared" si="3"/>
        <v>1.5780197437115012E-3</v>
      </c>
      <c r="U205" s="77">
        <f>R205/'סכום נכסי הקרן'!$C$42</f>
        <v>4.773436248406177E-5</v>
      </c>
    </row>
    <row r="206" spans="2:21">
      <c r="B206" s="75" t="s">
        <v>526</v>
      </c>
      <c r="C206" s="69">
        <v>1192459</v>
      </c>
      <c r="D206" s="82" t="s">
        <v>115</v>
      </c>
      <c r="E206" s="82" t="s">
        <v>26</v>
      </c>
      <c r="F206" s="69" t="s">
        <v>394</v>
      </c>
      <c r="G206" s="82" t="s">
        <v>124</v>
      </c>
      <c r="H206" s="69" t="s">
        <v>391</v>
      </c>
      <c r="I206" s="69" t="s">
        <v>256</v>
      </c>
      <c r="J206" s="69"/>
      <c r="K206" s="76">
        <v>3.4299999999841493</v>
      </c>
      <c r="L206" s="82" t="s">
        <v>128</v>
      </c>
      <c r="M206" s="83">
        <v>5.6500000000000002E-2</v>
      </c>
      <c r="N206" s="83">
        <v>6.6099999999947159E-2</v>
      </c>
      <c r="O206" s="76">
        <v>9161.7979850000011</v>
      </c>
      <c r="P206" s="78">
        <v>97.13</v>
      </c>
      <c r="Q206" s="76">
        <v>0.5646787230000001</v>
      </c>
      <c r="R206" s="76">
        <v>9.4635331050000016</v>
      </c>
      <c r="S206" s="77">
        <v>2.2139725095106742E-5</v>
      </c>
      <c r="T206" s="77">
        <f t="shared" si="3"/>
        <v>4.1103073495918812E-3</v>
      </c>
      <c r="U206" s="77">
        <f>R206/'סכום נכסי הקרן'!$C$42</f>
        <v>1.2433488346910856E-4</v>
      </c>
    </row>
    <row r="207" spans="2:21">
      <c r="B207" s="75" t="s">
        <v>527</v>
      </c>
      <c r="C207" s="69">
        <v>1197276</v>
      </c>
      <c r="D207" s="82" t="s">
        <v>115</v>
      </c>
      <c r="E207" s="82" t="s">
        <v>26</v>
      </c>
      <c r="F207" s="69" t="s">
        <v>398</v>
      </c>
      <c r="G207" s="82" t="s">
        <v>399</v>
      </c>
      <c r="H207" s="69" t="s">
        <v>391</v>
      </c>
      <c r="I207" s="69" t="s">
        <v>256</v>
      </c>
      <c r="J207" s="69"/>
      <c r="K207" s="76">
        <v>4.5399999999137961</v>
      </c>
      <c r="L207" s="82" t="s">
        <v>128</v>
      </c>
      <c r="M207" s="83">
        <v>5.5E-2</v>
      </c>
      <c r="N207" s="83">
        <v>6.7599999998786769E-2</v>
      </c>
      <c r="O207" s="76">
        <v>6502.15</v>
      </c>
      <c r="P207" s="78">
        <v>96.34</v>
      </c>
      <c r="Q207" s="69"/>
      <c r="R207" s="76">
        <v>6.2641713010000002</v>
      </c>
      <c r="S207" s="77">
        <v>2.6712857782579936E-5</v>
      </c>
      <c r="T207" s="77">
        <f t="shared" si="3"/>
        <v>2.7207248130192738E-3</v>
      </c>
      <c r="U207" s="77">
        <f>R207/'סכום נכסי הקרן'!$C$42</f>
        <v>8.2300658760190286E-5</v>
      </c>
    </row>
    <row r="208" spans="2:21">
      <c r="B208" s="75" t="s">
        <v>528</v>
      </c>
      <c r="C208" s="69">
        <v>7390149</v>
      </c>
      <c r="D208" s="82" t="s">
        <v>115</v>
      </c>
      <c r="E208" s="82" t="s">
        <v>26</v>
      </c>
      <c r="F208" s="69" t="s">
        <v>529</v>
      </c>
      <c r="G208" s="82" t="s">
        <v>399</v>
      </c>
      <c r="H208" s="69" t="s">
        <v>402</v>
      </c>
      <c r="I208" s="69" t="s">
        <v>126</v>
      </c>
      <c r="J208" s="69"/>
      <c r="K208" s="78">
        <v>1.67</v>
      </c>
      <c r="L208" s="82" t="s">
        <v>128</v>
      </c>
      <c r="M208" s="83">
        <v>0.04</v>
      </c>
      <c r="N208" s="83">
        <v>5.5664739884393057E-2</v>
      </c>
      <c r="O208" s="76">
        <v>1.7400000000000003E-4</v>
      </c>
      <c r="P208" s="78">
        <v>98.54</v>
      </c>
      <c r="Q208" s="69"/>
      <c r="R208" s="76">
        <v>1.7300000000000003E-7</v>
      </c>
      <c r="S208" s="77">
        <v>8.8040427881134525E-13</v>
      </c>
      <c r="T208" s="77">
        <f t="shared" si="3"/>
        <v>7.5139291381957443E-11</v>
      </c>
      <c r="U208" s="77">
        <f>R208/'סכום נכסי הקרן'!$C$42</f>
        <v>2.2729285776779432E-12</v>
      </c>
    </row>
    <row r="209" spans="2:21">
      <c r="B209" s="75" t="s">
        <v>530</v>
      </c>
      <c r="C209" s="69">
        <v>7390222</v>
      </c>
      <c r="D209" s="82" t="s">
        <v>115</v>
      </c>
      <c r="E209" s="82" t="s">
        <v>26</v>
      </c>
      <c r="F209" s="69" t="s">
        <v>529</v>
      </c>
      <c r="G209" s="82" t="s">
        <v>399</v>
      </c>
      <c r="H209" s="69" t="s">
        <v>391</v>
      </c>
      <c r="I209" s="69" t="s">
        <v>256</v>
      </c>
      <c r="J209" s="69"/>
      <c r="K209" s="78">
        <v>3.3600017088852869</v>
      </c>
      <c r="L209" s="82" t="s">
        <v>128</v>
      </c>
      <c r="M209" s="83">
        <v>0.04</v>
      </c>
      <c r="N209" s="83">
        <v>5.4850136239782028E-2</v>
      </c>
      <c r="O209" s="76">
        <v>3.8100000000000005E-4</v>
      </c>
      <c r="P209" s="78">
        <v>96.22</v>
      </c>
      <c r="Q209" s="69"/>
      <c r="R209" s="76">
        <v>3.6700000000000004E-7</v>
      </c>
      <c r="S209" s="77">
        <v>4.9208088865944183E-13</v>
      </c>
      <c r="T209" s="77">
        <f t="shared" si="3"/>
        <v>1.5939953720912359E-10</v>
      </c>
      <c r="U209" s="77">
        <f>R209/'סכום נכסי הקרן'!$C$42</f>
        <v>4.8217617803919373E-12</v>
      </c>
    </row>
    <row r="210" spans="2:21">
      <c r="B210" s="75" t="s">
        <v>531</v>
      </c>
      <c r="C210" s="69">
        <v>2590388</v>
      </c>
      <c r="D210" s="82" t="s">
        <v>115</v>
      </c>
      <c r="E210" s="82" t="s">
        <v>26</v>
      </c>
      <c r="F210" s="69" t="s">
        <v>532</v>
      </c>
      <c r="G210" s="82" t="s">
        <v>266</v>
      </c>
      <c r="H210" s="69" t="s">
        <v>391</v>
      </c>
      <c r="I210" s="69" t="s">
        <v>256</v>
      </c>
      <c r="J210" s="69"/>
      <c r="K210" s="78">
        <v>0.74000094414218764</v>
      </c>
      <c r="L210" s="82" t="s">
        <v>128</v>
      </c>
      <c r="M210" s="83">
        <v>5.9000000000000004E-2</v>
      </c>
      <c r="N210" s="83">
        <v>5.7412280701754387E-2</v>
      </c>
      <c r="O210" s="76">
        <v>2.2500000000000002E-4</v>
      </c>
      <c r="P210" s="78">
        <v>101.61</v>
      </c>
      <c r="Q210" s="69"/>
      <c r="R210" s="76">
        <v>2.2800000000000003E-7</v>
      </c>
      <c r="S210" s="77">
        <v>8.55101288970942E-13</v>
      </c>
      <c r="T210" s="77">
        <f t="shared" si="3"/>
        <v>9.9027505405123098E-11</v>
      </c>
      <c r="U210" s="77">
        <f>R210/'סכום נכסי הקרן'!$C$42</f>
        <v>2.9955359289628382E-12</v>
      </c>
    </row>
    <row r="211" spans="2:21">
      <c r="B211" s="75" t="s">
        <v>533</v>
      </c>
      <c r="C211" s="69">
        <v>2590511</v>
      </c>
      <c r="D211" s="82" t="s">
        <v>115</v>
      </c>
      <c r="E211" s="82" t="s">
        <v>26</v>
      </c>
      <c r="F211" s="69" t="s">
        <v>532</v>
      </c>
      <c r="G211" s="82" t="s">
        <v>266</v>
      </c>
      <c r="H211" s="69" t="s">
        <v>391</v>
      </c>
      <c r="I211" s="69" t="s">
        <v>256</v>
      </c>
      <c r="J211" s="69"/>
      <c r="K211" s="78">
        <v>3.0899999680202717</v>
      </c>
      <c r="L211" s="82" t="s">
        <v>128</v>
      </c>
      <c r="M211" s="83">
        <v>2.7000000000000003E-2</v>
      </c>
      <c r="N211" s="83">
        <v>5.7688311688311691E-2</v>
      </c>
      <c r="O211" s="76">
        <v>2.5309999999999998E-3</v>
      </c>
      <c r="P211" s="78">
        <v>91.23</v>
      </c>
      <c r="Q211" s="69"/>
      <c r="R211" s="76">
        <v>2.3100000000000003E-6</v>
      </c>
      <c r="S211" s="77">
        <v>3.4875871015232963E-12</v>
      </c>
      <c r="T211" s="77">
        <f t="shared" si="3"/>
        <v>1.0033049889729576E-9</v>
      </c>
      <c r="U211" s="77">
        <f>R211/'סכום נכסי הקרן'!$C$42</f>
        <v>3.03495087539656E-11</v>
      </c>
    </row>
    <row r="212" spans="2:21">
      <c r="B212" s="75" t="s">
        <v>534</v>
      </c>
      <c r="C212" s="69">
        <v>1141191</v>
      </c>
      <c r="D212" s="82" t="s">
        <v>115</v>
      </c>
      <c r="E212" s="82" t="s">
        <v>26</v>
      </c>
      <c r="F212" s="69" t="s">
        <v>535</v>
      </c>
      <c r="G212" s="82" t="s">
        <v>438</v>
      </c>
      <c r="H212" s="69" t="s">
        <v>402</v>
      </c>
      <c r="I212" s="69" t="s">
        <v>126</v>
      </c>
      <c r="J212" s="69"/>
      <c r="K212" s="76">
        <v>1.0600000025729683</v>
      </c>
      <c r="L212" s="82" t="s">
        <v>128</v>
      </c>
      <c r="M212" s="83">
        <v>3.0499999999999999E-2</v>
      </c>
      <c r="N212" s="83">
        <v>5.8800000034306243E-2</v>
      </c>
      <c r="O212" s="76">
        <v>238.17147400000002</v>
      </c>
      <c r="P212" s="78">
        <v>97.91</v>
      </c>
      <c r="Q212" s="69"/>
      <c r="R212" s="76">
        <v>0.23319369000000004</v>
      </c>
      <c r="S212" s="77">
        <v>3.5482576742869489E-6</v>
      </c>
      <c r="T212" s="77">
        <f t="shared" si="3"/>
        <v>1.0128328682857719E-4</v>
      </c>
      <c r="U212" s="77">
        <f>R212/'סכום נכסי הקרן'!$C$42</f>
        <v>3.0637722666772903E-6</v>
      </c>
    </row>
    <row r="213" spans="2:21">
      <c r="B213" s="75" t="s">
        <v>536</v>
      </c>
      <c r="C213" s="69">
        <v>1168368</v>
      </c>
      <c r="D213" s="82" t="s">
        <v>115</v>
      </c>
      <c r="E213" s="82" t="s">
        <v>26</v>
      </c>
      <c r="F213" s="69" t="s">
        <v>535</v>
      </c>
      <c r="G213" s="82" t="s">
        <v>438</v>
      </c>
      <c r="H213" s="69" t="s">
        <v>402</v>
      </c>
      <c r="I213" s="69" t="s">
        <v>126</v>
      </c>
      <c r="J213" s="69"/>
      <c r="K213" s="76">
        <v>2.6699999997751442</v>
      </c>
      <c r="L213" s="82" t="s">
        <v>128</v>
      </c>
      <c r="M213" s="83">
        <v>2.58E-2</v>
      </c>
      <c r="N213" s="83">
        <v>5.8399999992379881E-2</v>
      </c>
      <c r="O213" s="76">
        <v>3461.6759090000005</v>
      </c>
      <c r="P213" s="78">
        <v>92.5</v>
      </c>
      <c r="Q213" s="69"/>
      <c r="R213" s="76">
        <v>3.2020502160000004</v>
      </c>
      <c r="S213" s="77">
        <v>1.1442232829259426E-5</v>
      </c>
      <c r="T213" s="77">
        <f t="shared" si="3"/>
        <v>1.3907501976860332E-3</v>
      </c>
      <c r="U213" s="77">
        <f>R213/'סכום נכסי הקרן'!$C$42</f>
        <v>4.2069545913908845E-5</v>
      </c>
    </row>
    <row r="214" spans="2:21">
      <c r="B214" s="75" t="s">
        <v>537</v>
      </c>
      <c r="C214" s="69">
        <v>1186162</v>
      </c>
      <c r="D214" s="82" t="s">
        <v>115</v>
      </c>
      <c r="E214" s="82" t="s">
        <v>26</v>
      </c>
      <c r="F214" s="69" t="s">
        <v>535</v>
      </c>
      <c r="G214" s="82" t="s">
        <v>438</v>
      </c>
      <c r="H214" s="69" t="s">
        <v>402</v>
      </c>
      <c r="I214" s="69" t="s">
        <v>126</v>
      </c>
      <c r="J214" s="69"/>
      <c r="K214" s="76">
        <v>4.140000000032904</v>
      </c>
      <c r="L214" s="82" t="s">
        <v>128</v>
      </c>
      <c r="M214" s="83">
        <v>0.04</v>
      </c>
      <c r="N214" s="83">
        <v>5.9800000000246788E-2</v>
      </c>
      <c r="O214" s="76">
        <v>10403.440000000002</v>
      </c>
      <c r="P214" s="78">
        <v>93.48</v>
      </c>
      <c r="Q214" s="69"/>
      <c r="R214" s="76">
        <v>9.7251357120000019</v>
      </c>
      <c r="S214" s="77">
        <v>2.3767068364840943E-5</v>
      </c>
      <c r="T214" s="77">
        <f t="shared" si="3"/>
        <v>4.2239295144106829E-3</v>
      </c>
      <c r="U214" s="77">
        <f>R214/'סכום נכסי הקרן'!$C$42</f>
        <v>1.2777190104971753E-4</v>
      </c>
    </row>
    <row r="215" spans="2:21">
      <c r="B215" s="75" t="s">
        <v>538</v>
      </c>
      <c r="C215" s="69">
        <v>2380046</v>
      </c>
      <c r="D215" s="82" t="s">
        <v>115</v>
      </c>
      <c r="E215" s="82" t="s">
        <v>26</v>
      </c>
      <c r="F215" s="69" t="s">
        <v>539</v>
      </c>
      <c r="G215" s="82" t="s">
        <v>124</v>
      </c>
      <c r="H215" s="69" t="s">
        <v>391</v>
      </c>
      <c r="I215" s="69" t="s">
        <v>256</v>
      </c>
      <c r="J215" s="69"/>
      <c r="K215" s="76">
        <v>0.73999999992465093</v>
      </c>
      <c r="L215" s="82" t="s">
        <v>128</v>
      </c>
      <c r="M215" s="83">
        <v>2.9500000000000002E-2</v>
      </c>
      <c r="N215" s="83">
        <v>5.75999999819162E-2</v>
      </c>
      <c r="O215" s="76">
        <v>1344.0889850000003</v>
      </c>
      <c r="P215" s="78">
        <v>98.74</v>
      </c>
      <c r="Q215" s="69"/>
      <c r="R215" s="76">
        <v>1.3271534650000001</v>
      </c>
      <c r="S215" s="77">
        <v>2.5057699923670431E-5</v>
      </c>
      <c r="T215" s="77">
        <f t="shared" si="3"/>
        <v>5.7642410933647073E-4</v>
      </c>
      <c r="U215" s="77">
        <f>R215/'סכום נכסי הקרן'!$C$42</f>
        <v>1.7436560910767652E-5</v>
      </c>
    </row>
    <row r="216" spans="2:21">
      <c r="B216" s="75" t="s">
        <v>540</v>
      </c>
      <c r="C216" s="69">
        <v>1132836</v>
      </c>
      <c r="D216" s="82" t="s">
        <v>115</v>
      </c>
      <c r="E216" s="82" t="s">
        <v>26</v>
      </c>
      <c r="F216" s="69" t="s">
        <v>424</v>
      </c>
      <c r="G216" s="82" t="s">
        <v>151</v>
      </c>
      <c r="H216" s="69" t="s">
        <v>391</v>
      </c>
      <c r="I216" s="69" t="s">
        <v>256</v>
      </c>
      <c r="J216" s="69"/>
      <c r="K216" s="78">
        <v>1.2299990345099716</v>
      </c>
      <c r="L216" s="82" t="s">
        <v>128</v>
      </c>
      <c r="M216" s="83">
        <v>4.1399999999999999E-2</v>
      </c>
      <c r="N216" s="83">
        <v>5.3520599250936336E-2</v>
      </c>
      <c r="O216" s="76">
        <v>2.6899999999999998E-4</v>
      </c>
      <c r="P216" s="78">
        <v>99.57</v>
      </c>
      <c r="Q216" s="69"/>
      <c r="R216" s="76">
        <v>2.6700000000000005E-7</v>
      </c>
      <c r="S216" s="77">
        <v>1.1949035206024331E-12</v>
      </c>
      <c r="T216" s="77">
        <f t="shared" si="3"/>
        <v>1.1596642080336784E-10</v>
      </c>
      <c r="U216" s="77">
        <f>R216/'סכום נכסי הקרן'!$C$42</f>
        <v>3.5079302326012188E-12</v>
      </c>
    </row>
    <row r="217" spans="2:21">
      <c r="B217" s="75" t="s">
        <v>541</v>
      </c>
      <c r="C217" s="69">
        <v>1139252</v>
      </c>
      <c r="D217" s="82" t="s">
        <v>115</v>
      </c>
      <c r="E217" s="82" t="s">
        <v>26</v>
      </c>
      <c r="F217" s="69" t="s">
        <v>424</v>
      </c>
      <c r="G217" s="82" t="s">
        <v>151</v>
      </c>
      <c r="H217" s="69" t="s">
        <v>391</v>
      </c>
      <c r="I217" s="69" t="s">
        <v>256</v>
      </c>
      <c r="J217" s="69"/>
      <c r="K217" s="76">
        <v>1.7800000003820755</v>
      </c>
      <c r="L217" s="82" t="s">
        <v>128</v>
      </c>
      <c r="M217" s="83">
        <v>3.5499999999999997E-2</v>
      </c>
      <c r="N217" s="83">
        <v>5.9600000007641513E-2</v>
      </c>
      <c r="O217" s="76">
        <v>3244.2308710000007</v>
      </c>
      <c r="P217" s="78">
        <v>96.81</v>
      </c>
      <c r="Q217" s="69"/>
      <c r="R217" s="76">
        <v>3.1407397600000002</v>
      </c>
      <c r="S217" s="77">
        <v>8.3004775786640732E-6</v>
      </c>
      <c r="T217" s="77">
        <f t="shared" si="3"/>
        <v>1.3641211559626534E-3</v>
      </c>
      <c r="U217" s="77">
        <f>R217/'סכום נכסי הקרן'!$C$42</f>
        <v>4.1264029800886493E-5</v>
      </c>
    </row>
    <row r="218" spans="2:21">
      <c r="B218" s="75" t="s">
        <v>542</v>
      </c>
      <c r="C218" s="69">
        <v>1143080</v>
      </c>
      <c r="D218" s="82" t="s">
        <v>115</v>
      </c>
      <c r="E218" s="82" t="s">
        <v>26</v>
      </c>
      <c r="F218" s="69" t="s">
        <v>424</v>
      </c>
      <c r="G218" s="82" t="s">
        <v>151</v>
      </c>
      <c r="H218" s="69" t="s">
        <v>391</v>
      </c>
      <c r="I218" s="69" t="s">
        <v>256</v>
      </c>
      <c r="J218" s="69"/>
      <c r="K218" s="76">
        <v>2.2699999999908993</v>
      </c>
      <c r="L218" s="82" t="s">
        <v>128</v>
      </c>
      <c r="M218" s="83">
        <v>2.5000000000000001E-2</v>
      </c>
      <c r="N218" s="83">
        <v>5.9600000000182035E-2</v>
      </c>
      <c r="O218" s="76">
        <v>13980.808681000002</v>
      </c>
      <c r="P218" s="78">
        <v>94.31</v>
      </c>
      <c r="Q218" s="69"/>
      <c r="R218" s="76">
        <v>13.185300355999999</v>
      </c>
      <c r="S218" s="77">
        <v>1.236712385255342E-5</v>
      </c>
      <c r="T218" s="77">
        <f t="shared" si="3"/>
        <v>5.726786852070005E-3</v>
      </c>
      <c r="U218" s="77">
        <f>R218/'סכום נכסי הקרן'!$C$42</f>
        <v>1.7323263574808988E-4</v>
      </c>
    </row>
    <row r="219" spans="2:21">
      <c r="B219" s="75" t="s">
        <v>543</v>
      </c>
      <c r="C219" s="69">
        <v>1189190</v>
      </c>
      <c r="D219" s="82" t="s">
        <v>115</v>
      </c>
      <c r="E219" s="82" t="s">
        <v>26</v>
      </c>
      <c r="F219" s="69" t="s">
        <v>424</v>
      </c>
      <c r="G219" s="82" t="s">
        <v>151</v>
      </c>
      <c r="H219" s="69" t="s">
        <v>391</v>
      </c>
      <c r="I219" s="69" t="s">
        <v>256</v>
      </c>
      <c r="J219" s="69"/>
      <c r="K219" s="76">
        <v>4.0600000000952985</v>
      </c>
      <c r="L219" s="82" t="s">
        <v>128</v>
      </c>
      <c r="M219" s="83">
        <v>4.7300000000000002E-2</v>
      </c>
      <c r="N219" s="83">
        <v>6.0200000001905979E-2</v>
      </c>
      <c r="O219" s="76">
        <v>6535.1809220000005</v>
      </c>
      <c r="P219" s="78">
        <v>96.34</v>
      </c>
      <c r="Q219" s="69"/>
      <c r="R219" s="76">
        <v>6.295993590000001</v>
      </c>
      <c r="S219" s="77">
        <v>1.6548322859349483E-5</v>
      </c>
      <c r="T219" s="77">
        <f t="shared" si="3"/>
        <v>2.7345462248436203E-3</v>
      </c>
      <c r="U219" s="77">
        <f>R219/'סכום נכסי הקרן'!$C$42</f>
        <v>8.2718750032301434E-5</v>
      </c>
    </row>
    <row r="220" spans="2:21">
      <c r="B220" s="75" t="s">
        <v>544</v>
      </c>
      <c r="C220" s="69">
        <v>1132505</v>
      </c>
      <c r="D220" s="82" t="s">
        <v>115</v>
      </c>
      <c r="E220" s="82" t="s">
        <v>26</v>
      </c>
      <c r="F220" s="69" t="s">
        <v>426</v>
      </c>
      <c r="G220" s="82" t="s">
        <v>266</v>
      </c>
      <c r="H220" s="69" t="s">
        <v>391</v>
      </c>
      <c r="I220" s="69" t="s">
        <v>256</v>
      </c>
      <c r="J220" s="69"/>
      <c r="K220" s="78">
        <v>0.65999962695551617</v>
      </c>
      <c r="L220" s="82" t="s">
        <v>128</v>
      </c>
      <c r="M220" s="83">
        <v>6.4000000000000001E-2</v>
      </c>
      <c r="N220" s="83">
        <v>5.8106060606060585E-2</v>
      </c>
      <c r="O220" s="76">
        <v>2.6100000000000006E-4</v>
      </c>
      <c r="P220" s="78">
        <v>100.97</v>
      </c>
      <c r="Q220" s="69"/>
      <c r="R220" s="76">
        <v>2.6400000000000009E-7</v>
      </c>
      <c r="S220" s="77">
        <v>3.7575693102447131E-13</v>
      </c>
      <c r="T220" s="77">
        <f t="shared" si="3"/>
        <v>1.1466342731119518E-10</v>
      </c>
      <c r="U220" s="77">
        <f>R220/'סכום נכסי הקרן'!$C$42</f>
        <v>3.4685152861674976E-12</v>
      </c>
    </row>
    <row r="221" spans="2:21">
      <c r="B221" s="75" t="s">
        <v>545</v>
      </c>
      <c r="C221" s="69">
        <v>1162817</v>
      </c>
      <c r="D221" s="82" t="s">
        <v>115</v>
      </c>
      <c r="E221" s="82" t="s">
        <v>26</v>
      </c>
      <c r="F221" s="69" t="s">
        <v>426</v>
      </c>
      <c r="G221" s="82" t="s">
        <v>266</v>
      </c>
      <c r="H221" s="69" t="s">
        <v>391</v>
      </c>
      <c r="I221" s="69" t="s">
        <v>256</v>
      </c>
      <c r="J221" s="69"/>
      <c r="K221" s="76">
        <v>4.6799999998425061</v>
      </c>
      <c r="L221" s="82" t="s">
        <v>128</v>
      </c>
      <c r="M221" s="83">
        <v>2.4300000000000002E-2</v>
      </c>
      <c r="N221" s="83">
        <v>5.4999999998403777E-2</v>
      </c>
      <c r="O221" s="76">
        <v>10718.788423000002</v>
      </c>
      <c r="P221" s="78">
        <v>87.67</v>
      </c>
      <c r="Q221" s="69"/>
      <c r="R221" s="76">
        <v>9.3971618110000019</v>
      </c>
      <c r="S221" s="77">
        <v>7.3185024207726958E-6</v>
      </c>
      <c r="T221" s="77">
        <f t="shared" si="3"/>
        <v>4.0814802282088548E-3</v>
      </c>
      <c r="U221" s="77">
        <f>R221/'סכום נכסי הקרן'!$C$42</f>
        <v>1.2346287646985963E-4</v>
      </c>
    </row>
    <row r="222" spans="2:21">
      <c r="B222" s="75" t="s">
        <v>546</v>
      </c>
      <c r="C222" s="69">
        <v>1141415</v>
      </c>
      <c r="D222" s="82" t="s">
        <v>115</v>
      </c>
      <c r="E222" s="82" t="s">
        <v>26</v>
      </c>
      <c r="F222" s="69" t="s">
        <v>547</v>
      </c>
      <c r="G222" s="82" t="s">
        <v>151</v>
      </c>
      <c r="H222" s="69" t="s">
        <v>391</v>
      </c>
      <c r="I222" s="69" t="s">
        <v>256</v>
      </c>
      <c r="J222" s="69"/>
      <c r="K222" s="78">
        <v>0.73</v>
      </c>
      <c r="L222" s="82" t="s">
        <v>128</v>
      </c>
      <c r="M222" s="83">
        <v>2.1600000000000001E-2</v>
      </c>
      <c r="N222" s="83">
        <v>5.5929203539823009E-2</v>
      </c>
      <c r="O222" s="76">
        <v>1.1400000000000002E-4</v>
      </c>
      <c r="P222" s="78">
        <v>98.16</v>
      </c>
      <c r="Q222" s="69"/>
      <c r="R222" s="76">
        <v>1.1300000000000001E-7</v>
      </c>
      <c r="S222" s="77">
        <v>8.9131048739844141E-13</v>
      </c>
      <c r="T222" s="77">
        <f t="shared" si="3"/>
        <v>4.9079421538503983E-11</v>
      </c>
      <c r="U222" s="77">
        <f>R222/'סכום נכסי הקרן'!$C$42</f>
        <v>1.4846296490035118E-12</v>
      </c>
    </row>
    <row r="223" spans="2:21">
      <c r="B223" s="75" t="s">
        <v>548</v>
      </c>
      <c r="C223" s="69">
        <v>1156397</v>
      </c>
      <c r="D223" s="82" t="s">
        <v>115</v>
      </c>
      <c r="E223" s="82" t="s">
        <v>26</v>
      </c>
      <c r="F223" s="69" t="s">
        <v>547</v>
      </c>
      <c r="G223" s="82" t="s">
        <v>151</v>
      </c>
      <c r="H223" s="69" t="s">
        <v>391</v>
      </c>
      <c r="I223" s="69" t="s">
        <v>256</v>
      </c>
      <c r="J223" s="69"/>
      <c r="K223" s="78">
        <v>2.6999999999999997</v>
      </c>
      <c r="L223" s="82" t="s">
        <v>128</v>
      </c>
      <c r="M223" s="83">
        <v>0.04</v>
      </c>
      <c r="N223" s="83">
        <v>5.3816568047337282E-2</v>
      </c>
      <c r="O223" s="76">
        <v>3.4700000000000003E-4</v>
      </c>
      <c r="P223" s="78">
        <v>97.49</v>
      </c>
      <c r="Q223" s="69"/>
      <c r="R223" s="76">
        <v>3.3800000000000004E-7</v>
      </c>
      <c r="S223" s="77">
        <v>5.0979356034651154E-13</v>
      </c>
      <c r="T223" s="77">
        <f t="shared" si="3"/>
        <v>1.4680393345145441E-10</v>
      </c>
      <c r="U223" s="77">
        <f>R223/'סכום נכסי הקרן'!$C$42</f>
        <v>4.4407506315326282E-12</v>
      </c>
    </row>
    <row r="224" spans="2:21">
      <c r="B224" s="75" t="s">
        <v>549</v>
      </c>
      <c r="C224" s="69">
        <v>1136134</v>
      </c>
      <c r="D224" s="82" t="s">
        <v>115</v>
      </c>
      <c r="E224" s="82" t="s">
        <v>26</v>
      </c>
      <c r="F224" s="69" t="s">
        <v>550</v>
      </c>
      <c r="G224" s="82" t="s">
        <v>551</v>
      </c>
      <c r="H224" s="69" t="s">
        <v>391</v>
      </c>
      <c r="I224" s="69" t="s">
        <v>256</v>
      </c>
      <c r="J224" s="69"/>
      <c r="K224" s="78">
        <v>1.479998587824102</v>
      </c>
      <c r="L224" s="82" t="s">
        <v>128</v>
      </c>
      <c r="M224" s="83">
        <v>3.3500000000000002E-2</v>
      </c>
      <c r="N224" s="83">
        <v>5.3453947368421045E-2</v>
      </c>
      <c r="O224" s="76">
        <v>2.0300000000000006E-4</v>
      </c>
      <c r="P224" s="78">
        <v>97.22</v>
      </c>
      <c r="Q224" s="76">
        <v>1.0600000000000001E-7</v>
      </c>
      <c r="R224" s="76">
        <v>3.0400000000000008E-7</v>
      </c>
      <c r="S224" s="77">
        <v>2.2119643990150944E-12</v>
      </c>
      <c r="T224" s="77">
        <f t="shared" si="3"/>
        <v>1.3203667387349748E-10</v>
      </c>
      <c r="U224" s="77">
        <f>R224/'סכום נכסי הקרן'!$C$42</f>
        <v>3.9940479052837845E-12</v>
      </c>
    </row>
    <row r="225" spans="2:21">
      <c r="B225" s="75" t="s">
        <v>552</v>
      </c>
      <c r="C225" s="69">
        <v>1141951</v>
      </c>
      <c r="D225" s="82" t="s">
        <v>115</v>
      </c>
      <c r="E225" s="82" t="s">
        <v>26</v>
      </c>
      <c r="F225" s="69" t="s">
        <v>550</v>
      </c>
      <c r="G225" s="82" t="s">
        <v>551</v>
      </c>
      <c r="H225" s="69" t="s">
        <v>391</v>
      </c>
      <c r="I225" s="69" t="s">
        <v>256</v>
      </c>
      <c r="J225" s="69"/>
      <c r="K225" s="78">
        <v>3.4499974841213761</v>
      </c>
      <c r="L225" s="82" t="s">
        <v>128</v>
      </c>
      <c r="M225" s="83">
        <v>2.6200000000000001E-2</v>
      </c>
      <c r="N225" s="83">
        <v>5.5268542199488492E-2</v>
      </c>
      <c r="O225" s="76">
        <v>4.2900000000000007E-4</v>
      </c>
      <c r="P225" s="78">
        <v>91.29</v>
      </c>
      <c r="Q225" s="69"/>
      <c r="R225" s="76">
        <v>3.9100000000000005E-7</v>
      </c>
      <c r="S225" s="77">
        <v>8.5684613842983726E-13</v>
      </c>
      <c r="T225" s="77">
        <f t="shared" si="3"/>
        <v>1.6982348514650496E-10</v>
      </c>
      <c r="U225" s="77">
        <f>R225/'סכום נכסי הקרן'!$C$42</f>
        <v>5.1370813518617094E-12</v>
      </c>
    </row>
    <row r="226" spans="2:21">
      <c r="B226" s="75" t="s">
        <v>553</v>
      </c>
      <c r="C226" s="69">
        <v>1178417</v>
      </c>
      <c r="D226" s="82" t="s">
        <v>115</v>
      </c>
      <c r="E226" s="82" t="s">
        <v>26</v>
      </c>
      <c r="F226" s="69" t="s">
        <v>550</v>
      </c>
      <c r="G226" s="82" t="s">
        <v>551</v>
      </c>
      <c r="H226" s="69" t="s">
        <v>391</v>
      </c>
      <c r="I226" s="69" t="s">
        <v>256</v>
      </c>
      <c r="J226" s="69"/>
      <c r="K226" s="76">
        <v>5.8399999998862526</v>
      </c>
      <c r="L226" s="82" t="s">
        <v>128</v>
      </c>
      <c r="M226" s="83">
        <v>2.3399999999999997E-2</v>
      </c>
      <c r="N226" s="83">
        <v>5.729999999950236E-2</v>
      </c>
      <c r="O226" s="76">
        <v>8512.6857830000008</v>
      </c>
      <c r="P226" s="78">
        <v>82.62</v>
      </c>
      <c r="Q226" s="69"/>
      <c r="R226" s="76">
        <v>7.0331809950000013</v>
      </c>
      <c r="S226" s="77">
        <v>8.0593474868639056E-6</v>
      </c>
      <c r="T226" s="77">
        <f t="shared" si="3"/>
        <v>3.0547296885858402E-3</v>
      </c>
      <c r="U226" s="77">
        <f>R226/'סכום נכסי הקרן'!$C$42</f>
        <v>9.2404150725531169E-5</v>
      </c>
    </row>
    <row r="227" spans="2:21">
      <c r="B227" s="75" t="s">
        <v>554</v>
      </c>
      <c r="C227" s="69">
        <v>7150410</v>
      </c>
      <c r="D227" s="82" t="s">
        <v>115</v>
      </c>
      <c r="E227" s="82" t="s">
        <v>26</v>
      </c>
      <c r="F227" s="69" t="s">
        <v>555</v>
      </c>
      <c r="G227" s="82" t="s">
        <v>438</v>
      </c>
      <c r="H227" s="69" t="s">
        <v>431</v>
      </c>
      <c r="I227" s="69" t="s">
        <v>126</v>
      </c>
      <c r="J227" s="69"/>
      <c r="K227" s="76">
        <v>1.8399999999698899</v>
      </c>
      <c r="L227" s="82" t="s">
        <v>128</v>
      </c>
      <c r="M227" s="83">
        <v>2.9500000000000002E-2</v>
      </c>
      <c r="N227" s="83">
        <v>6.2799999997390457E-2</v>
      </c>
      <c r="O227" s="76">
        <v>8394.6814220000015</v>
      </c>
      <c r="P227" s="78">
        <v>94.95</v>
      </c>
      <c r="Q227" s="69"/>
      <c r="R227" s="76">
        <v>7.9707500110000007</v>
      </c>
      <c r="S227" s="77">
        <v>2.1258633363671408E-5</v>
      </c>
      <c r="T227" s="77">
        <f t="shared" si="3"/>
        <v>3.4619451306894186E-3</v>
      </c>
      <c r="U227" s="77">
        <f>R227/'סכום נכסי הקרן'!$C$42</f>
        <v>1.0472222824005017E-4</v>
      </c>
    </row>
    <row r="228" spans="2:21">
      <c r="B228" s="75" t="s">
        <v>556</v>
      </c>
      <c r="C228" s="69">
        <v>7150444</v>
      </c>
      <c r="D228" s="82" t="s">
        <v>115</v>
      </c>
      <c r="E228" s="82" t="s">
        <v>26</v>
      </c>
      <c r="F228" s="69" t="s">
        <v>555</v>
      </c>
      <c r="G228" s="82" t="s">
        <v>438</v>
      </c>
      <c r="H228" s="69" t="s">
        <v>431</v>
      </c>
      <c r="I228" s="69" t="s">
        <v>126</v>
      </c>
      <c r="J228" s="69"/>
      <c r="K228" s="76">
        <v>3.1799999992100587</v>
      </c>
      <c r="L228" s="82" t="s">
        <v>128</v>
      </c>
      <c r="M228" s="83">
        <v>2.5499999999999998E-2</v>
      </c>
      <c r="N228" s="83">
        <v>6.2299999989906311E-2</v>
      </c>
      <c r="O228" s="76">
        <v>760.31031400000006</v>
      </c>
      <c r="P228" s="78">
        <v>89.91</v>
      </c>
      <c r="Q228" s="69"/>
      <c r="R228" s="76">
        <v>0.68359500300000009</v>
      </c>
      <c r="S228" s="77">
        <v>1.3057244912328909E-6</v>
      </c>
      <c r="T228" s="77">
        <f t="shared" si="3"/>
        <v>2.9690661339691946E-4</v>
      </c>
      <c r="U228" s="77">
        <f>R228/'סכום נכסי הקרן'!$C$42</f>
        <v>8.9812868085349084E-6</v>
      </c>
    </row>
    <row r="229" spans="2:21">
      <c r="B229" s="75" t="s">
        <v>557</v>
      </c>
      <c r="C229" s="69">
        <v>1155878</v>
      </c>
      <c r="D229" s="82" t="s">
        <v>115</v>
      </c>
      <c r="E229" s="82" t="s">
        <v>26</v>
      </c>
      <c r="F229" s="69" t="s">
        <v>558</v>
      </c>
      <c r="G229" s="82" t="s">
        <v>304</v>
      </c>
      <c r="H229" s="69" t="s">
        <v>431</v>
      </c>
      <c r="I229" s="69" t="s">
        <v>126</v>
      </c>
      <c r="J229" s="69"/>
      <c r="K229" s="76">
        <v>2.050000000272759</v>
      </c>
      <c r="L229" s="82" t="s">
        <v>128</v>
      </c>
      <c r="M229" s="83">
        <v>3.27E-2</v>
      </c>
      <c r="N229" s="83">
        <v>5.6600000005091494E-2</v>
      </c>
      <c r="O229" s="76">
        <v>3415.7535230000003</v>
      </c>
      <c r="P229" s="78">
        <v>96.6</v>
      </c>
      <c r="Q229" s="69"/>
      <c r="R229" s="76">
        <v>3.2996179020000005</v>
      </c>
      <c r="S229" s="77">
        <v>1.0823286711048725E-5</v>
      </c>
      <c r="T229" s="77">
        <f t="shared" si="3"/>
        <v>1.4331268843208154E-3</v>
      </c>
      <c r="U229" s="77">
        <f>R229/'סכום נכסי הקרן'!$C$42</f>
        <v>4.3351420953026233E-5</v>
      </c>
    </row>
    <row r="230" spans="2:21">
      <c r="B230" s="75" t="s">
        <v>559</v>
      </c>
      <c r="C230" s="69">
        <v>7200249</v>
      </c>
      <c r="D230" s="82" t="s">
        <v>115</v>
      </c>
      <c r="E230" s="82" t="s">
        <v>26</v>
      </c>
      <c r="F230" s="69" t="s">
        <v>560</v>
      </c>
      <c r="G230" s="82" t="s">
        <v>474</v>
      </c>
      <c r="H230" s="69" t="s">
        <v>431</v>
      </c>
      <c r="I230" s="69" t="s">
        <v>126</v>
      </c>
      <c r="J230" s="69"/>
      <c r="K230" s="76">
        <v>4.8299999998558194</v>
      </c>
      <c r="L230" s="82" t="s">
        <v>128</v>
      </c>
      <c r="M230" s="83">
        <v>7.4999999999999997E-3</v>
      </c>
      <c r="N230" s="83">
        <v>5.1699999997614009E-2</v>
      </c>
      <c r="O230" s="76">
        <v>9640.087590000001</v>
      </c>
      <c r="P230" s="78">
        <v>81.3</v>
      </c>
      <c r="Q230" s="69"/>
      <c r="R230" s="76">
        <v>7.8373912110000008</v>
      </c>
      <c r="S230" s="77">
        <v>1.8134679984122896E-5</v>
      </c>
      <c r="T230" s="77">
        <f t="shared" si="3"/>
        <v>3.4040232478480996E-3</v>
      </c>
      <c r="U230" s="77">
        <f>R230/'סכום נכסי הקרן'!$C$42</f>
        <v>1.0297011825389504E-4</v>
      </c>
    </row>
    <row r="231" spans="2:21">
      <c r="B231" s="75" t="s">
        <v>561</v>
      </c>
      <c r="C231" s="69">
        <v>7200173</v>
      </c>
      <c r="D231" s="82" t="s">
        <v>115</v>
      </c>
      <c r="E231" s="82" t="s">
        <v>26</v>
      </c>
      <c r="F231" s="69" t="s">
        <v>560</v>
      </c>
      <c r="G231" s="82" t="s">
        <v>474</v>
      </c>
      <c r="H231" s="69" t="s">
        <v>431</v>
      </c>
      <c r="I231" s="69" t="s">
        <v>126</v>
      </c>
      <c r="J231" s="69"/>
      <c r="K231" s="76">
        <v>2.4600000048648161</v>
      </c>
      <c r="L231" s="82" t="s">
        <v>128</v>
      </c>
      <c r="M231" s="83">
        <v>3.4500000000000003E-2</v>
      </c>
      <c r="N231" s="83">
        <v>5.9300000117480128E-2</v>
      </c>
      <c r="O231" s="76">
        <v>204.16754900000004</v>
      </c>
      <c r="P231" s="78">
        <v>94.64</v>
      </c>
      <c r="Q231" s="69"/>
      <c r="R231" s="76">
        <v>0.19322416100000001</v>
      </c>
      <c r="S231" s="77">
        <v>2.8028782463465391E-7</v>
      </c>
      <c r="T231" s="77">
        <f t="shared" si="3"/>
        <v>8.3923274771174878E-5</v>
      </c>
      <c r="U231" s="77">
        <f>R231/'סכום נכסי הקרן'!$C$42</f>
        <v>2.5386399851719297E-6</v>
      </c>
    </row>
    <row r="232" spans="2:21">
      <c r="B232" s="75" t="s">
        <v>562</v>
      </c>
      <c r="C232" s="69">
        <v>1168483</v>
      </c>
      <c r="D232" s="82" t="s">
        <v>115</v>
      </c>
      <c r="E232" s="82" t="s">
        <v>26</v>
      </c>
      <c r="F232" s="69" t="s">
        <v>563</v>
      </c>
      <c r="G232" s="82" t="s">
        <v>474</v>
      </c>
      <c r="H232" s="69" t="s">
        <v>431</v>
      </c>
      <c r="I232" s="69" t="s">
        <v>126</v>
      </c>
      <c r="J232" s="69"/>
      <c r="K232" s="76">
        <v>3.8199999997966181</v>
      </c>
      <c r="L232" s="82" t="s">
        <v>128</v>
      </c>
      <c r="M232" s="83">
        <v>2.5000000000000001E-3</v>
      </c>
      <c r="N232" s="83">
        <v>5.8399999997230542E-2</v>
      </c>
      <c r="O232" s="76">
        <v>5684.9245460000002</v>
      </c>
      <c r="P232" s="78">
        <v>81.3</v>
      </c>
      <c r="Q232" s="69"/>
      <c r="R232" s="76">
        <v>4.6218434670000006</v>
      </c>
      <c r="S232" s="77">
        <v>1.0033364771038577E-5</v>
      </c>
      <c r="T232" s="77">
        <f t="shared" si="3"/>
        <v>2.0074106531139269E-3</v>
      </c>
      <c r="U232" s="77">
        <f>R232/'סכום נכסי הקרן'!$C$42</f>
        <v>6.0723237558950309E-5</v>
      </c>
    </row>
    <row r="233" spans="2:21">
      <c r="B233" s="75" t="s">
        <v>564</v>
      </c>
      <c r="C233" s="69">
        <v>1161751</v>
      </c>
      <c r="D233" s="82" t="s">
        <v>115</v>
      </c>
      <c r="E233" s="82" t="s">
        <v>26</v>
      </c>
      <c r="F233" s="69" t="s">
        <v>563</v>
      </c>
      <c r="G233" s="82" t="s">
        <v>474</v>
      </c>
      <c r="H233" s="69" t="s">
        <v>431</v>
      </c>
      <c r="I233" s="69" t="s">
        <v>126</v>
      </c>
      <c r="J233" s="69"/>
      <c r="K233" s="76">
        <v>3.2899999924405532</v>
      </c>
      <c r="L233" s="82" t="s">
        <v>128</v>
      </c>
      <c r="M233" s="83">
        <v>2.0499999999999997E-2</v>
      </c>
      <c r="N233" s="83">
        <v>5.7499999868149188E-2</v>
      </c>
      <c r="O233" s="76">
        <v>127.79704600000001</v>
      </c>
      <c r="P233" s="78">
        <v>89.02</v>
      </c>
      <c r="Q233" s="69"/>
      <c r="R233" s="76">
        <v>0.11376493400000001</v>
      </c>
      <c r="S233" s="77">
        <v>2.4507924820666979E-7</v>
      </c>
      <c r="T233" s="77">
        <f t="shared" si="3"/>
        <v>4.9411656213151192E-5</v>
      </c>
      <c r="U233" s="77">
        <f>R233/'סכום נכסי הקרן'!$C$42</f>
        <v>1.4946795932152894E-6</v>
      </c>
    </row>
    <row r="234" spans="2:21">
      <c r="B234" s="75" t="s">
        <v>565</v>
      </c>
      <c r="C234" s="69">
        <v>1162825</v>
      </c>
      <c r="D234" s="82" t="s">
        <v>115</v>
      </c>
      <c r="E234" s="82" t="s">
        <v>26</v>
      </c>
      <c r="F234" s="69" t="s">
        <v>566</v>
      </c>
      <c r="G234" s="82" t="s">
        <v>438</v>
      </c>
      <c r="H234" s="69" t="s">
        <v>431</v>
      </c>
      <c r="I234" s="69" t="s">
        <v>126</v>
      </c>
      <c r="J234" s="69"/>
      <c r="K234" s="78">
        <v>2.6099999807958332</v>
      </c>
      <c r="L234" s="82" t="s">
        <v>128</v>
      </c>
      <c r="M234" s="83">
        <v>2.4E-2</v>
      </c>
      <c r="N234" s="83">
        <v>6.0695266272189345E-2</v>
      </c>
      <c r="O234" s="76">
        <v>3.6580000000000002E-3</v>
      </c>
      <c r="P234" s="78">
        <v>91.2</v>
      </c>
      <c r="Q234" s="76">
        <v>4.4000000000000004E-8</v>
      </c>
      <c r="R234" s="76">
        <v>3.3800000000000007E-6</v>
      </c>
      <c r="S234" s="77">
        <v>1.4036428715048986E-11</v>
      </c>
      <c r="T234" s="77">
        <f t="shared" si="3"/>
        <v>1.4680393345145443E-9</v>
      </c>
      <c r="U234" s="77">
        <f>R234/'סכום נכסי הקרן'!$C$42</f>
        <v>4.440750631532629E-11</v>
      </c>
    </row>
    <row r="235" spans="2:21">
      <c r="B235" s="75" t="s">
        <v>567</v>
      </c>
      <c r="C235" s="69">
        <v>1140102</v>
      </c>
      <c r="D235" s="82" t="s">
        <v>115</v>
      </c>
      <c r="E235" s="82" t="s">
        <v>26</v>
      </c>
      <c r="F235" s="69" t="s">
        <v>437</v>
      </c>
      <c r="G235" s="82" t="s">
        <v>438</v>
      </c>
      <c r="H235" s="69" t="s">
        <v>439</v>
      </c>
      <c r="I235" s="69" t="s">
        <v>256</v>
      </c>
      <c r="J235" s="69"/>
      <c r="K235" s="76">
        <v>2.5500000001729131</v>
      </c>
      <c r="L235" s="82" t="s">
        <v>128</v>
      </c>
      <c r="M235" s="83">
        <v>4.2999999999999997E-2</v>
      </c>
      <c r="N235" s="83">
        <v>6.110000000207496E-2</v>
      </c>
      <c r="O235" s="76">
        <v>5986.1719090000006</v>
      </c>
      <c r="P235" s="78">
        <v>96.61</v>
      </c>
      <c r="Q235" s="69"/>
      <c r="R235" s="76">
        <v>5.783240880000001</v>
      </c>
      <c r="S235" s="77">
        <v>5.3922904864351314E-6</v>
      </c>
      <c r="T235" s="77">
        <f t="shared" si="3"/>
        <v>2.5118417434356528E-3</v>
      </c>
      <c r="U235" s="77">
        <f>R235/'סכום נכסי הקרן'!$C$42</f>
        <v>7.5982043166169578E-5</v>
      </c>
    </row>
    <row r="236" spans="2:21">
      <c r="B236" s="75" t="s">
        <v>568</v>
      </c>
      <c r="C236" s="69">
        <v>1137512</v>
      </c>
      <c r="D236" s="82" t="s">
        <v>115</v>
      </c>
      <c r="E236" s="82" t="s">
        <v>26</v>
      </c>
      <c r="F236" s="69" t="s">
        <v>569</v>
      </c>
      <c r="G236" s="82" t="s">
        <v>430</v>
      </c>
      <c r="H236" s="69" t="s">
        <v>431</v>
      </c>
      <c r="I236" s="69" t="s">
        <v>126</v>
      </c>
      <c r="J236" s="69"/>
      <c r="K236" s="76">
        <v>1.1000000000000001</v>
      </c>
      <c r="L236" s="82" t="s">
        <v>128</v>
      </c>
      <c r="M236" s="83">
        <v>3.5000000000000003E-2</v>
      </c>
      <c r="N236" s="83">
        <v>6.070000000809072E-2</v>
      </c>
      <c r="O236" s="76">
        <v>3034.3366550000005</v>
      </c>
      <c r="P236" s="78">
        <v>97.76</v>
      </c>
      <c r="Q236" s="69"/>
      <c r="R236" s="76">
        <v>2.96636758</v>
      </c>
      <c r="S236" s="77">
        <v>1.5826917666388486E-5</v>
      </c>
      <c r="T236" s="77">
        <f t="shared" si="3"/>
        <v>1.2883858840439994E-3</v>
      </c>
      <c r="U236" s="77">
        <f>R236/'סכום נכסי הקרן'!$C$42</f>
        <v>3.8973073089476075E-5</v>
      </c>
    </row>
    <row r="237" spans="2:21">
      <c r="B237" s="75" t="s">
        <v>570</v>
      </c>
      <c r="C237" s="69">
        <v>1141852</v>
      </c>
      <c r="D237" s="82" t="s">
        <v>115</v>
      </c>
      <c r="E237" s="82" t="s">
        <v>26</v>
      </c>
      <c r="F237" s="69" t="s">
        <v>569</v>
      </c>
      <c r="G237" s="82" t="s">
        <v>430</v>
      </c>
      <c r="H237" s="69" t="s">
        <v>431</v>
      </c>
      <c r="I237" s="69" t="s">
        <v>126</v>
      </c>
      <c r="J237" s="69"/>
      <c r="K237" s="76">
        <v>2.6099999995105998</v>
      </c>
      <c r="L237" s="82" t="s">
        <v>128</v>
      </c>
      <c r="M237" s="83">
        <v>2.6499999999999999E-2</v>
      </c>
      <c r="N237" s="83">
        <v>6.4299999991490608E-2</v>
      </c>
      <c r="O237" s="76">
        <v>2488.2977140000003</v>
      </c>
      <c r="P237" s="78">
        <v>91.15</v>
      </c>
      <c r="Q237" s="69"/>
      <c r="R237" s="76">
        <v>2.2680834510000003</v>
      </c>
      <c r="S237" s="77">
        <v>4.0489679605162212E-6</v>
      </c>
      <c r="T237" s="77">
        <f t="shared" si="3"/>
        <v>9.8509932545251208E-4</v>
      </c>
      <c r="U237" s="77">
        <f>R237/'סכום נכסי הקרן'!$C$42</f>
        <v>2.9798795909458445E-5</v>
      </c>
    </row>
    <row r="238" spans="2:21">
      <c r="B238" s="75" t="s">
        <v>571</v>
      </c>
      <c r="C238" s="69">
        <v>1168038</v>
      </c>
      <c r="D238" s="82" t="s">
        <v>115</v>
      </c>
      <c r="E238" s="82" t="s">
        <v>26</v>
      </c>
      <c r="F238" s="69" t="s">
        <v>569</v>
      </c>
      <c r="G238" s="82" t="s">
        <v>430</v>
      </c>
      <c r="H238" s="69" t="s">
        <v>431</v>
      </c>
      <c r="I238" s="69" t="s">
        <v>126</v>
      </c>
      <c r="J238" s="69"/>
      <c r="K238" s="76">
        <v>2.1600000001435933</v>
      </c>
      <c r="L238" s="82" t="s">
        <v>128</v>
      </c>
      <c r="M238" s="83">
        <v>4.99E-2</v>
      </c>
      <c r="N238" s="83">
        <v>5.9199999999282028E-2</v>
      </c>
      <c r="O238" s="76">
        <v>2014.3180190000003</v>
      </c>
      <c r="P238" s="78">
        <v>98.22</v>
      </c>
      <c r="Q238" s="76">
        <v>0.25005483900000008</v>
      </c>
      <c r="R238" s="76">
        <v>2.2285179980000001</v>
      </c>
      <c r="S238" s="77">
        <v>1.1402591076129033E-5</v>
      </c>
      <c r="T238" s="77">
        <f t="shared" si="3"/>
        <v>9.6791481619455731E-4</v>
      </c>
      <c r="U238" s="77">
        <f>R238/'סכום נכסי הקרן'!$C$42</f>
        <v>2.9278972505918131E-5</v>
      </c>
    </row>
    <row r="239" spans="2:21">
      <c r="B239" s="75" t="s">
        <v>572</v>
      </c>
      <c r="C239" s="69">
        <v>1190008</v>
      </c>
      <c r="D239" s="82" t="s">
        <v>115</v>
      </c>
      <c r="E239" s="82" t="s">
        <v>26</v>
      </c>
      <c r="F239" s="69" t="s">
        <v>573</v>
      </c>
      <c r="G239" s="82" t="s">
        <v>438</v>
      </c>
      <c r="H239" s="69" t="s">
        <v>439</v>
      </c>
      <c r="I239" s="69" t="s">
        <v>256</v>
      </c>
      <c r="J239" s="69"/>
      <c r="K239" s="76">
        <v>3.670000000098224</v>
      </c>
      <c r="L239" s="82" t="s">
        <v>128</v>
      </c>
      <c r="M239" s="83">
        <v>5.3399999999999996E-2</v>
      </c>
      <c r="N239" s="83">
        <v>6.3200000002547357E-2</v>
      </c>
      <c r="O239" s="76">
        <v>9399.9373120000018</v>
      </c>
      <c r="P239" s="78">
        <v>98.56</v>
      </c>
      <c r="Q239" s="69"/>
      <c r="R239" s="76">
        <v>9.2645785269999994</v>
      </c>
      <c r="S239" s="77">
        <v>2.3499843280000004E-5</v>
      </c>
      <c r="T239" s="77">
        <f t="shared" si="3"/>
        <v>4.0238951761345596E-3</v>
      </c>
      <c r="U239" s="77">
        <f>R239/'סכום נכסי הקרן'!$C$42</f>
        <v>1.2172095545757063E-4</v>
      </c>
    </row>
    <row r="240" spans="2:21">
      <c r="B240" s="75" t="s">
        <v>574</v>
      </c>
      <c r="C240" s="69">
        <v>1180355</v>
      </c>
      <c r="D240" s="82" t="s">
        <v>115</v>
      </c>
      <c r="E240" s="82" t="s">
        <v>26</v>
      </c>
      <c r="F240" s="69" t="s">
        <v>448</v>
      </c>
      <c r="G240" s="82" t="s">
        <v>266</v>
      </c>
      <c r="H240" s="69" t="s">
        <v>449</v>
      </c>
      <c r="I240" s="69" t="s">
        <v>256</v>
      </c>
      <c r="J240" s="69"/>
      <c r="K240" s="76">
        <v>3.7499999993670765</v>
      </c>
      <c r="L240" s="82" t="s">
        <v>128</v>
      </c>
      <c r="M240" s="83">
        <v>2.5000000000000001E-2</v>
      </c>
      <c r="N240" s="83">
        <v>6.4299999978818134E-2</v>
      </c>
      <c r="O240" s="76">
        <v>1365.6524160000001</v>
      </c>
      <c r="P240" s="78">
        <v>86.77</v>
      </c>
      <c r="Q240" s="69"/>
      <c r="R240" s="76">
        <v>1.1849765570000002</v>
      </c>
      <c r="S240" s="77">
        <v>1.6052014429332593E-6</v>
      </c>
      <c r="T240" s="77">
        <f t="shared" si="3"/>
        <v>5.1467224738272659E-4</v>
      </c>
      <c r="U240" s="77">
        <f>R240/'סכום נכסי הקרן'!$C$42</f>
        <v>1.5568595839790265E-5</v>
      </c>
    </row>
    <row r="241" spans="2:21">
      <c r="B241" s="75" t="s">
        <v>575</v>
      </c>
      <c r="C241" s="69">
        <v>1188572</v>
      </c>
      <c r="D241" s="82" t="s">
        <v>115</v>
      </c>
      <c r="E241" s="82" t="s">
        <v>26</v>
      </c>
      <c r="F241" s="69" t="s">
        <v>576</v>
      </c>
      <c r="G241" s="82" t="s">
        <v>438</v>
      </c>
      <c r="H241" s="69" t="s">
        <v>451</v>
      </c>
      <c r="I241" s="69" t="s">
        <v>126</v>
      </c>
      <c r="J241" s="69"/>
      <c r="K241" s="76">
        <v>3.1199999999698922</v>
      </c>
      <c r="L241" s="82" t="s">
        <v>128</v>
      </c>
      <c r="M241" s="83">
        <v>4.53E-2</v>
      </c>
      <c r="N241" s="83">
        <v>6.6699999999669968E-2</v>
      </c>
      <c r="O241" s="76">
        <v>18174.770667000004</v>
      </c>
      <c r="P241" s="78">
        <v>95.03</v>
      </c>
      <c r="Q241" s="69"/>
      <c r="R241" s="76">
        <v>17.271485171000005</v>
      </c>
      <c r="S241" s="77">
        <v>2.5963958095714292E-5</v>
      </c>
      <c r="T241" s="77">
        <f t="shared" si="3"/>
        <v>7.5015442593232727E-3</v>
      </c>
      <c r="U241" s="77">
        <f>R241/'סכום נכסי הקרן'!$C$42</f>
        <v>2.2691822094859378E-4</v>
      </c>
    </row>
    <row r="242" spans="2:21">
      <c r="B242" s="75" t="s">
        <v>577</v>
      </c>
      <c r="C242" s="69">
        <v>1198142</v>
      </c>
      <c r="D242" s="82" t="s">
        <v>115</v>
      </c>
      <c r="E242" s="82" t="s">
        <v>26</v>
      </c>
      <c r="F242" s="69" t="s">
        <v>442</v>
      </c>
      <c r="G242" s="82" t="s">
        <v>430</v>
      </c>
      <c r="H242" s="69" t="s">
        <v>451</v>
      </c>
      <c r="I242" s="69" t="s">
        <v>126</v>
      </c>
      <c r="J242" s="69"/>
      <c r="K242" s="76">
        <v>4.6600000000986928</v>
      </c>
      <c r="L242" s="82" t="s">
        <v>128</v>
      </c>
      <c r="M242" s="83">
        <v>5.5E-2</v>
      </c>
      <c r="N242" s="83">
        <v>7.2400000000657952E-2</v>
      </c>
      <c r="O242" s="76">
        <v>6502.15</v>
      </c>
      <c r="P242" s="78">
        <v>93.5</v>
      </c>
      <c r="Q242" s="69"/>
      <c r="R242" s="76">
        <v>6.0795100900000003</v>
      </c>
      <c r="S242" s="77">
        <v>1.4639931732929854E-5</v>
      </c>
      <c r="T242" s="77">
        <f t="shared" si="3"/>
        <v>2.6405206942893655E-3</v>
      </c>
      <c r="U242" s="77">
        <f>R242/'סכום נכסי הקרן'!$C$42</f>
        <v>7.9874521513539901E-5</v>
      </c>
    </row>
    <row r="243" spans="2:21">
      <c r="B243" s="75" t="s">
        <v>578</v>
      </c>
      <c r="C243" s="69">
        <v>1150812</v>
      </c>
      <c r="D243" s="82" t="s">
        <v>115</v>
      </c>
      <c r="E243" s="82" t="s">
        <v>26</v>
      </c>
      <c r="F243" s="69" t="s">
        <v>462</v>
      </c>
      <c r="G243" s="82" t="s">
        <v>463</v>
      </c>
      <c r="H243" s="69" t="s">
        <v>451</v>
      </c>
      <c r="I243" s="69" t="s">
        <v>126</v>
      </c>
      <c r="J243" s="69"/>
      <c r="K243" s="76">
        <v>1.6600000001824533</v>
      </c>
      <c r="L243" s="82" t="s">
        <v>128</v>
      </c>
      <c r="M243" s="83">
        <v>3.7499999999999999E-2</v>
      </c>
      <c r="N243" s="83">
        <v>6.230000001611672E-2</v>
      </c>
      <c r="O243" s="76">
        <v>1694.0604210000001</v>
      </c>
      <c r="P243" s="78">
        <v>97.06</v>
      </c>
      <c r="Q243" s="69"/>
      <c r="R243" s="76">
        <v>1.6442550450000004</v>
      </c>
      <c r="S243" s="77">
        <v>4.5836732120340046E-6</v>
      </c>
      <c r="T243" s="77">
        <f t="shared" si="3"/>
        <v>7.141512077023616E-4</v>
      </c>
      <c r="U243" s="77">
        <f>R243/'סכום נכסי הקרן'!$C$42</f>
        <v>2.160274150735048E-5</v>
      </c>
    </row>
    <row r="244" spans="2:21">
      <c r="B244" s="75" t="s">
        <v>579</v>
      </c>
      <c r="C244" s="69">
        <v>1161785</v>
      </c>
      <c r="D244" s="82" t="s">
        <v>115</v>
      </c>
      <c r="E244" s="82" t="s">
        <v>26</v>
      </c>
      <c r="F244" s="69" t="s">
        <v>462</v>
      </c>
      <c r="G244" s="82" t="s">
        <v>463</v>
      </c>
      <c r="H244" s="69" t="s">
        <v>451</v>
      </c>
      <c r="I244" s="69" t="s">
        <v>126</v>
      </c>
      <c r="J244" s="69"/>
      <c r="K244" s="76">
        <v>3.7400000000989309</v>
      </c>
      <c r="L244" s="82" t="s">
        <v>128</v>
      </c>
      <c r="M244" s="83">
        <v>2.6600000000000002E-2</v>
      </c>
      <c r="N244" s="83">
        <v>6.8300000001609032E-2</v>
      </c>
      <c r="O244" s="76">
        <v>20439.452041000004</v>
      </c>
      <c r="P244" s="78">
        <v>86.05</v>
      </c>
      <c r="Q244" s="69"/>
      <c r="R244" s="76">
        <v>17.588147799000001</v>
      </c>
      <c r="S244" s="77">
        <v>2.6366350035120692E-5</v>
      </c>
      <c r="T244" s="77">
        <f t="shared" si="3"/>
        <v>7.6390807071560363E-3</v>
      </c>
      <c r="U244" s="77">
        <f>R244/'סכום נכסי הקרן'!$C$42</f>
        <v>2.3107863445532089E-4</v>
      </c>
    </row>
    <row r="245" spans="2:21">
      <c r="B245" s="75" t="s">
        <v>580</v>
      </c>
      <c r="C245" s="69">
        <v>1172725</v>
      </c>
      <c r="D245" s="82" t="s">
        <v>115</v>
      </c>
      <c r="E245" s="82" t="s">
        <v>26</v>
      </c>
      <c r="F245" s="69" t="s">
        <v>581</v>
      </c>
      <c r="G245" s="82" t="s">
        <v>438</v>
      </c>
      <c r="H245" s="69" t="s">
        <v>451</v>
      </c>
      <c r="I245" s="69" t="s">
        <v>126</v>
      </c>
      <c r="J245" s="69"/>
      <c r="K245" s="76">
        <v>3.1599999998543375</v>
      </c>
      <c r="L245" s="82" t="s">
        <v>128</v>
      </c>
      <c r="M245" s="83">
        <v>2.5000000000000001E-2</v>
      </c>
      <c r="N245" s="83">
        <v>6.619999999673995E-2</v>
      </c>
      <c r="O245" s="76">
        <v>6502.15</v>
      </c>
      <c r="P245" s="78">
        <v>88.69</v>
      </c>
      <c r="Q245" s="69"/>
      <c r="R245" s="76">
        <v>5.7667571240000006</v>
      </c>
      <c r="S245" s="77">
        <v>3.0831116992902179E-5</v>
      </c>
      <c r="T245" s="77">
        <f t="shared" si="3"/>
        <v>2.5046823345041321E-3</v>
      </c>
      <c r="U245" s="77">
        <f>R245/'סכום נכסי הקרן'!$C$42</f>
        <v>7.5765474379580719E-5</v>
      </c>
    </row>
    <row r="246" spans="2:21">
      <c r="B246" s="75" t="s">
        <v>582</v>
      </c>
      <c r="C246" s="69">
        <v>1198571</v>
      </c>
      <c r="D246" s="82" t="s">
        <v>115</v>
      </c>
      <c r="E246" s="82" t="s">
        <v>26</v>
      </c>
      <c r="F246" s="69" t="s">
        <v>583</v>
      </c>
      <c r="G246" s="82" t="s">
        <v>266</v>
      </c>
      <c r="H246" s="69" t="s">
        <v>451</v>
      </c>
      <c r="I246" s="69" t="s">
        <v>126</v>
      </c>
      <c r="J246" s="69"/>
      <c r="K246" s="76">
        <v>4.9999999999999991</v>
      </c>
      <c r="L246" s="82" t="s">
        <v>128</v>
      </c>
      <c r="M246" s="83">
        <v>6.7699999999999996E-2</v>
      </c>
      <c r="N246" s="83">
        <v>6.6900000000689283E-2</v>
      </c>
      <c r="O246" s="76">
        <v>8686.4822710000026</v>
      </c>
      <c r="P246" s="78">
        <v>101.88</v>
      </c>
      <c r="Q246" s="69"/>
      <c r="R246" s="76">
        <v>8.849788031000001</v>
      </c>
      <c r="S246" s="77">
        <v>1.1581976361333337E-5</v>
      </c>
      <c r="T246" s="77">
        <f t="shared" si="3"/>
        <v>3.843738737166869E-3</v>
      </c>
      <c r="U246" s="77">
        <f>R246/'סכום נכסי הקרן'!$C$42</f>
        <v>1.1627130706388505E-4</v>
      </c>
    </row>
    <row r="247" spans="2:21">
      <c r="B247" s="75" t="s">
        <v>584</v>
      </c>
      <c r="C247" s="69">
        <v>1159375</v>
      </c>
      <c r="D247" s="82" t="s">
        <v>115</v>
      </c>
      <c r="E247" s="82" t="s">
        <v>26</v>
      </c>
      <c r="F247" s="69" t="s">
        <v>585</v>
      </c>
      <c r="G247" s="82" t="s">
        <v>474</v>
      </c>
      <c r="H247" s="69" t="s">
        <v>467</v>
      </c>
      <c r="I247" s="69"/>
      <c r="J247" s="69"/>
      <c r="K247" s="76">
        <v>1.2100000004571712</v>
      </c>
      <c r="L247" s="82" t="s">
        <v>128</v>
      </c>
      <c r="M247" s="83">
        <v>3.5499999999999997E-2</v>
      </c>
      <c r="N247" s="83">
        <v>7.5700000007385068E-2</v>
      </c>
      <c r="O247" s="76">
        <v>1180.763183</v>
      </c>
      <c r="P247" s="78">
        <v>96.33</v>
      </c>
      <c r="Q247" s="69"/>
      <c r="R247" s="76">
        <v>1.1374291880000003</v>
      </c>
      <c r="S247" s="77">
        <v>4.1227419288385855E-6</v>
      </c>
      <c r="T247" s="77">
        <f t="shared" si="3"/>
        <v>4.9402094325708243E-4</v>
      </c>
      <c r="U247" s="77">
        <f>R247/'סכום נכסי הקרן'!$C$42</f>
        <v>1.4943903505723804E-5</v>
      </c>
    </row>
    <row r="248" spans="2:21">
      <c r="B248" s="75" t="s">
        <v>586</v>
      </c>
      <c r="C248" s="69">
        <v>1193275</v>
      </c>
      <c r="D248" s="82" t="s">
        <v>115</v>
      </c>
      <c r="E248" s="82" t="s">
        <v>26</v>
      </c>
      <c r="F248" s="69" t="s">
        <v>585</v>
      </c>
      <c r="G248" s="82" t="s">
        <v>474</v>
      </c>
      <c r="H248" s="69" t="s">
        <v>467</v>
      </c>
      <c r="I248" s="69"/>
      <c r="J248" s="69"/>
      <c r="K248" s="76">
        <v>3.5900000001211914</v>
      </c>
      <c r="L248" s="82" t="s">
        <v>128</v>
      </c>
      <c r="M248" s="83">
        <v>6.0499999999999998E-2</v>
      </c>
      <c r="N248" s="83">
        <v>6.1400000003340942E-2</v>
      </c>
      <c r="O248" s="76">
        <v>5926.9698110000008</v>
      </c>
      <c r="P248" s="78">
        <v>99.98</v>
      </c>
      <c r="Q248" s="76">
        <v>0.17929083700000004</v>
      </c>
      <c r="R248" s="76">
        <v>6.1060713140000011</v>
      </c>
      <c r="S248" s="77">
        <v>2.694077186818182E-5</v>
      </c>
      <c r="T248" s="77">
        <f t="shared" si="3"/>
        <v>2.6520570616280796E-3</v>
      </c>
      <c r="U248" s="77">
        <f>R248/'סכום נכסי הקרן'!$C$42</f>
        <v>8.0223491253931273E-5</v>
      </c>
    </row>
    <row r="249" spans="2:21">
      <c r="B249" s="75" t="s">
        <v>587</v>
      </c>
      <c r="C249" s="69">
        <v>7200116</v>
      </c>
      <c r="D249" s="82" t="s">
        <v>115</v>
      </c>
      <c r="E249" s="82" t="s">
        <v>26</v>
      </c>
      <c r="F249" s="69" t="s">
        <v>560</v>
      </c>
      <c r="G249" s="82" t="s">
        <v>474</v>
      </c>
      <c r="H249" s="69" t="s">
        <v>467</v>
      </c>
      <c r="I249" s="69"/>
      <c r="J249" s="69"/>
      <c r="K249" s="78">
        <v>1.31</v>
      </c>
      <c r="L249" s="82" t="s">
        <v>128</v>
      </c>
      <c r="M249" s="83">
        <v>4.2500000000000003E-2</v>
      </c>
      <c r="N249" s="83">
        <v>6.1352941176470582E-2</v>
      </c>
      <c r="O249" s="76">
        <v>1.7400000000000003E-4</v>
      </c>
      <c r="P249" s="78">
        <v>98.05</v>
      </c>
      <c r="Q249" s="69"/>
      <c r="R249" s="76">
        <v>1.7000000000000004E-7</v>
      </c>
      <c r="S249" s="77">
        <v>1.9829059829059833E-12</v>
      </c>
      <c r="T249" s="77">
        <f t="shared" si="3"/>
        <v>7.3836297889784771E-11</v>
      </c>
      <c r="U249" s="77">
        <f>R249/'סכום נכסי הקרן'!$C$42</f>
        <v>2.2335136312442216E-12</v>
      </c>
    </row>
    <row r="250" spans="2:21">
      <c r="B250" s="75" t="s">
        <v>588</v>
      </c>
      <c r="C250" s="69">
        <v>1183581</v>
      </c>
      <c r="D250" s="82" t="s">
        <v>115</v>
      </c>
      <c r="E250" s="82" t="s">
        <v>26</v>
      </c>
      <c r="F250" s="69" t="s">
        <v>589</v>
      </c>
      <c r="G250" s="82" t="s">
        <v>259</v>
      </c>
      <c r="H250" s="69" t="s">
        <v>467</v>
      </c>
      <c r="I250" s="69"/>
      <c r="J250" s="69"/>
      <c r="K250" s="76">
        <v>2.2300000002243161</v>
      </c>
      <c r="L250" s="82" t="s">
        <v>128</v>
      </c>
      <c r="M250" s="83">
        <v>0.01</v>
      </c>
      <c r="N250" s="83">
        <v>7.0700000007726457E-2</v>
      </c>
      <c r="O250" s="76">
        <v>1823.7230320000003</v>
      </c>
      <c r="P250" s="78">
        <v>88</v>
      </c>
      <c r="Q250" s="69"/>
      <c r="R250" s="76">
        <v>1.6048762680000002</v>
      </c>
      <c r="S250" s="77">
        <v>1.0131794622222224E-5</v>
      </c>
      <c r="T250" s="77">
        <f t="shared" si="3"/>
        <v>6.9704777764878847E-4</v>
      </c>
      <c r="U250" s="77">
        <f>R250/'סכום נכסי הקרן'!$C$42</f>
        <v>2.1085370711990319E-5</v>
      </c>
    </row>
    <row r="251" spans="2:21">
      <c r="B251" s="72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76"/>
      <c r="P251" s="78"/>
      <c r="Q251" s="69"/>
      <c r="R251" s="69"/>
      <c r="S251" s="69"/>
      <c r="T251" s="77"/>
      <c r="U251" s="69"/>
    </row>
    <row r="252" spans="2:21">
      <c r="B252" s="89" t="s">
        <v>46</v>
      </c>
      <c r="C252" s="71"/>
      <c r="D252" s="71"/>
      <c r="E252" s="71"/>
      <c r="F252" s="71"/>
      <c r="G252" s="71"/>
      <c r="H252" s="71"/>
      <c r="I252" s="71"/>
      <c r="J252" s="71"/>
      <c r="K252" s="79">
        <v>3.3961974866188602</v>
      </c>
      <c r="L252" s="71"/>
      <c r="M252" s="71"/>
      <c r="N252" s="94">
        <v>5.6999436695953511E-2</v>
      </c>
      <c r="O252" s="79"/>
      <c r="P252" s="81"/>
      <c r="Q252" s="71"/>
      <c r="R252" s="79">
        <v>5.8867498299999994</v>
      </c>
      <c r="S252" s="71"/>
      <c r="T252" s="80">
        <f t="shared" si="3"/>
        <v>2.5567989061795276E-3</v>
      </c>
      <c r="U252" s="80">
        <f>R252/'סכום נכסי הקרן'!$C$42</f>
        <v>7.7341976406056475E-5</v>
      </c>
    </row>
    <row r="253" spans="2:21">
      <c r="B253" s="75" t="s">
        <v>590</v>
      </c>
      <c r="C253" s="69">
        <v>1178250</v>
      </c>
      <c r="D253" s="82" t="s">
        <v>115</v>
      </c>
      <c r="E253" s="82" t="s">
        <v>26</v>
      </c>
      <c r="F253" s="69" t="s">
        <v>591</v>
      </c>
      <c r="G253" s="82" t="s">
        <v>481</v>
      </c>
      <c r="H253" s="69" t="s">
        <v>291</v>
      </c>
      <c r="I253" s="69" t="s">
        <v>256</v>
      </c>
      <c r="J253" s="69"/>
      <c r="K253" s="76">
        <v>3.0199999997271525</v>
      </c>
      <c r="L253" s="82" t="s">
        <v>128</v>
      </c>
      <c r="M253" s="83">
        <v>2.12E-2</v>
      </c>
      <c r="N253" s="83">
        <v>5.6899999995459333E-2</v>
      </c>
      <c r="O253" s="76">
        <v>4624.0120690000012</v>
      </c>
      <c r="P253" s="78">
        <v>106.21</v>
      </c>
      <c r="Q253" s="69"/>
      <c r="R253" s="76">
        <v>4.9111629670000001</v>
      </c>
      <c r="S253" s="77">
        <v>3.0826747126666672E-5</v>
      </c>
      <c r="T253" s="77">
        <f t="shared" si="3"/>
        <v>2.1330711283334774E-3</v>
      </c>
      <c r="U253" s="77">
        <f>R253/'סכום נכסי הקרן'!$C$42</f>
        <v>6.4524408423860671E-5</v>
      </c>
    </row>
    <row r="254" spans="2:21">
      <c r="B254" s="75" t="s">
        <v>592</v>
      </c>
      <c r="C254" s="69">
        <v>1178268</v>
      </c>
      <c r="D254" s="82" t="s">
        <v>115</v>
      </c>
      <c r="E254" s="82" t="s">
        <v>26</v>
      </c>
      <c r="F254" s="69" t="s">
        <v>591</v>
      </c>
      <c r="G254" s="82" t="s">
        <v>481</v>
      </c>
      <c r="H254" s="69" t="s">
        <v>291</v>
      </c>
      <c r="I254" s="69" t="s">
        <v>256</v>
      </c>
      <c r="J254" s="69"/>
      <c r="K254" s="76">
        <v>5.2900000014350352</v>
      </c>
      <c r="L254" s="82" t="s">
        <v>128</v>
      </c>
      <c r="M254" s="83">
        <v>2.6699999999999998E-2</v>
      </c>
      <c r="N254" s="83">
        <v>5.7500000010250248E-2</v>
      </c>
      <c r="O254" s="76">
        <v>969.67127500000015</v>
      </c>
      <c r="P254" s="78">
        <v>100.61</v>
      </c>
      <c r="Q254" s="69"/>
      <c r="R254" s="76">
        <v>0.97558624000000005</v>
      </c>
      <c r="S254" s="77">
        <v>5.6560387015865621E-6</v>
      </c>
      <c r="T254" s="77">
        <f t="shared" si="3"/>
        <v>4.2372750725773559E-4</v>
      </c>
      <c r="U254" s="77">
        <f>R254/'סכום נכסי הקרן'!$C$42</f>
        <v>1.2817559797025273E-5</v>
      </c>
    </row>
    <row r="255" spans="2:21">
      <c r="B255" s="75" t="s">
        <v>593</v>
      </c>
      <c r="C255" s="69">
        <v>2320174</v>
      </c>
      <c r="D255" s="82" t="s">
        <v>115</v>
      </c>
      <c r="E255" s="82" t="s">
        <v>26</v>
      </c>
      <c r="F255" s="69" t="s">
        <v>492</v>
      </c>
      <c r="G255" s="82" t="s">
        <v>122</v>
      </c>
      <c r="H255" s="69" t="s">
        <v>291</v>
      </c>
      <c r="I255" s="69" t="s">
        <v>256</v>
      </c>
      <c r="J255" s="69"/>
      <c r="K255" s="78">
        <v>0.97999951594382451</v>
      </c>
      <c r="L255" s="82" t="s">
        <v>128</v>
      </c>
      <c r="M255" s="83">
        <v>3.49E-2</v>
      </c>
      <c r="N255" s="83">
        <v>7.2599999999999984E-2</v>
      </c>
      <c r="O255" s="76">
        <v>2.3900000000000004E-4</v>
      </c>
      <c r="P255" s="78">
        <v>104.41</v>
      </c>
      <c r="Q255" s="69"/>
      <c r="R255" s="76">
        <v>2.5000000000000004E-7</v>
      </c>
      <c r="S255" s="77">
        <v>2.8466831631122217E-13</v>
      </c>
      <c r="T255" s="77">
        <f t="shared" si="3"/>
        <v>1.0858279101438937E-10</v>
      </c>
      <c r="U255" s="77">
        <f>R255/'סכום נכסי הקרן'!$C$42</f>
        <v>3.2845788694767966E-12</v>
      </c>
    </row>
    <row r="256" spans="2:21">
      <c r="B256" s="75" t="s">
        <v>594</v>
      </c>
      <c r="C256" s="69">
        <v>2320224</v>
      </c>
      <c r="D256" s="82" t="s">
        <v>115</v>
      </c>
      <c r="E256" s="82" t="s">
        <v>26</v>
      </c>
      <c r="F256" s="69" t="s">
        <v>492</v>
      </c>
      <c r="G256" s="82" t="s">
        <v>122</v>
      </c>
      <c r="H256" s="69" t="s">
        <v>291</v>
      </c>
      <c r="I256" s="69" t="s">
        <v>256</v>
      </c>
      <c r="J256" s="69"/>
      <c r="K256" s="78">
        <v>3.6500002698574616</v>
      </c>
      <c r="L256" s="82" t="s">
        <v>128</v>
      </c>
      <c r="M256" s="83">
        <v>3.7699999999999997E-2</v>
      </c>
      <c r="N256" s="83">
        <v>6.5737265415549612E-2</v>
      </c>
      <c r="O256" s="76">
        <v>3.5900000000000011E-4</v>
      </c>
      <c r="P256" s="78">
        <v>104</v>
      </c>
      <c r="Q256" s="69"/>
      <c r="R256" s="76">
        <v>3.7300000000000007E-7</v>
      </c>
      <c r="S256" s="77">
        <v>1.878665425386893E-12</v>
      </c>
      <c r="T256" s="77">
        <f t="shared" si="3"/>
        <v>1.6200552419346893E-10</v>
      </c>
      <c r="U256" s="77">
        <f>R256/'סכום נכסי הקרן'!$C$42</f>
        <v>4.9005916732593805E-12</v>
      </c>
    </row>
    <row r="257" spans="2:21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</row>
    <row r="258" spans="2:21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</row>
    <row r="259" spans="2:21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</row>
    <row r="260" spans="2:21">
      <c r="B260" s="120" t="s">
        <v>211</v>
      </c>
      <c r="C260" s="122"/>
      <c r="D260" s="122"/>
      <c r="E260" s="122"/>
      <c r="F260" s="122"/>
      <c r="G260" s="122"/>
      <c r="H260" s="122"/>
      <c r="I260" s="122"/>
      <c r="J260" s="122"/>
      <c r="K260" s="122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</row>
    <row r="261" spans="2:21">
      <c r="B261" s="120" t="s">
        <v>107</v>
      </c>
      <c r="C261" s="122"/>
      <c r="D261" s="122"/>
      <c r="E261" s="122"/>
      <c r="F261" s="122"/>
      <c r="G261" s="122"/>
      <c r="H261" s="122"/>
      <c r="I261" s="122"/>
      <c r="J261" s="122"/>
      <c r="K261" s="122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</row>
    <row r="262" spans="2:21">
      <c r="B262" s="120" t="s">
        <v>194</v>
      </c>
      <c r="C262" s="122"/>
      <c r="D262" s="122"/>
      <c r="E262" s="122"/>
      <c r="F262" s="122"/>
      <c r="G262" s="122"/>
      <c r="H262" s="122"/>
      <c r="I262" s="122"/>
      <c r="J262" s="122"/>
      <c r="K262" s="122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</row>
    <row r="263" spans="2:21">
      <c r="B263" s="120" t="s">
        <v>202</v>
      </c>
      <c r="C263" s="122"/>
      <c r="D263" s="122"/>
      <c r="E263" s="122"/>
      <c r="F263" s="122"/>
      <c r="G263" s="122"/>
      <c r="H263" s="122"/>
      <c r="I263" s="122"/>
      <c r="J263" s="122"/>
      <c r="K263" s="122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</row>
    <row r="264" spans="2:21">
      <c r="B264" s="166" t="s">
        <v>207</v>
      </c>
      <c r="C264" s="166"/>
      <c r="D264" s="166"/>
      <c r="E264" s="166"/>
      <c r="F264" s="166"/>
      <c r="G264" s="166"/>
      <c r="H264" s="166"/>
      <c r="I264" s="166"/>
      <c r="J264" s="166"/>
      <c r="K264" s="166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</row>
    <row r="265" spans="2:21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</row>
    <row r="266" spans="2:21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</row>
    <row r="267" spans="2:21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</row>
    <row r="268" spans="2:21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</row>
    <row r="269" spans="2:21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</row>
    <row r="270" spans="2:21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</row>
    <row r="271" spans="2:21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</row>
    <row r="272" spans="2:21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</row>
    <row r="273" spans="2:21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</row>
    <row r="274" spans="2:21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</row>
    <row r="275" spans="2:21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</row>
    <row r="276" spans="2:21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</row>
    <row r="277" spans="2:21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</row>
    <row r="278" spans="2:21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</row>
    <row r="279" spans="2:21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</row>
    <row r="280" spans="2:21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</row>
    <row r="281" spans="2:21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</row>
    <row r="282" spans="2:21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</row>
    <row r="283" spans="2:21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</row>
    <row r="284" spans="2:21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</row>
    <row r="285" spans="2:21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</row>
    <row r="286" spans="2:21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</row>
    <row r="287" spans="2:21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</row>
    <row r="288" spans="2:21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</row>
    <row r="289" spans="2:21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</row>
    <row r="290" spans="2:21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</row>
    <row r="291" spans="2:21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</row>
    <row r="292" spans="2:21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</row>
    <row r="293" spans="2:21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</row>
    <row r="294" spans="2:21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</row>
    <row r="295" spans="2:21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</row>
    <row r="296" spans="2:21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</row>
    <row r="297" spans="2:21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</row>
    <row r="298" spans="2:21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</row>
    <row r="299" spans="2:21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</row>
    <row r="300" spans="2:21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</row>
    <row r="301" spans="2:21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</row>
    <row r="302" spans="2:21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</row>
    <row r="303" spans="2:21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</row>
    <row r="304" spans="2:21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</row>
    <row r="305" spans="2:21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</row>
    <row r="306" spans="2:21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</row>
    <row r="307" spans="2:21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</row>
    <row r="308" spans="2:21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</row>
    <row r="309" spans="2:21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</row>
    <row r="310" spans="2:21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</row>
    <row r="311" spans="2:21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</row>
    <row r="312" spans="2:21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</row>
    <row r="313" spans="2:21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</row>
    <row r="314" spans="2:21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</row>
    <row r="315" spans="2:21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</row>
    <row r="316" spans="2:21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</row>
    <row r="317" spans="2:21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</row>
    <row r="318" spans="2:21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</row>
    <row r="319" spans="2:21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</row>
    <row r="320" spans="2:21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</row>
    <row r="321" spans="2:21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</row>
    <row r="322" spans="2:21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</row>
    <row r="323" spans="2:21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</row>
    <row r="324" spans="2:21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</row>
    <row r="325" spans="2:21">
      <c r="B325" s="118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</row>
    <row r="326" spans="2:21">
      <c r="B326" s="118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</row>
    <row r="327" spans="2:21">
      <c r="B327" s="118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</row>
    <row r="328" spans="2:21">
      <c r="B328" s="118"/>
      <c r="C328" s="119"/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</row>
    <row r="329" spans="2:21">
      <c r="B329" s="118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</row>
    <row r="330" spans="2:21">
      <c r="B330" s="118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</row>
    <row r="331" spans="2:21">
      <c r="B331" s="118"/>
      <c r="C331" s="119"/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</row>
    <row r="332" spans="2:21">
      <c r="B332" s="118"/>
      <c r="C332" s="119"/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</row>
    <row r="333" spans="2:21">
      <c r="B333" s="118"/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</row>
    <row r="334" spans="2:21">
      <c r="B334" s="118"/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</row>
    <row r="335" spans="2:21">
      <c r="B335" s="118"/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</row>
    <row r="336" spans="2:21">
      <c r="B336" s="118"/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</row>
    <row r="337" spans="2:21">
      <c r="B337" s="118"/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</row>
    <row r="338" spans="2:21">
      <c r="B338" s="118"/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</row>
    <row r="339" spans="2:21">
      <c r="B339" s="118"/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</row>
    <row r="340" spans="2:21">
      <c r="B340" s="118"/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</row>
    <row r="341" spans="2:21">
      <c r="B341" s="118"/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</row>
    <row r="342" spans="2:21">
      <c r="B342" s="118"/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</row>
    <row r="343" spans="2:21">
      <c r="B343" s="118"/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</row>
    <row r="344" spans="2:21">
      <c r="B344" s="118"/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</row>
    <row r="345" spans="2:21">
      <c r="B345" s="118"/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</row>
    <row r="346" spans="2:21">
      <c r="B346" s="118"/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</row>
    <row r="347" spans="2:21">
      <c r="B347" s="118"/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</row>
    <row r="348" spans="2:21">
      <c r="B348" s="118"/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</row>
    <row r="349" spans="2:21">
      <c r="B349" s="118"/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</row>
    <row r="350" spans="2:21">
      <c r="B350" s="118"/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</row>
    <row r="351" spans="2:21">
      <c r="B351" s="118"/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</row>
    <row r="352" spans="2:21">
      <c r="B352" s="118"/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</row>
    <row r="353" spans="2:21">
      <c r="B353" s="118"/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</row>
    <row r="354" spans="2:21">
      <c r="B354" s="118"/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</row>
    <row r="355" spans="2:21">
      <c r="B355" s="118"/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</row>
    <row r="356" spans="2:21">
      <c r="B356" s="118"/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</row>
    <row r="357" spans="2:21">
      <c r="B357" s="118"/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</row>
    <row r="358" spans="2:21">
      <c r="B358" s="118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</row>
    <row r="359" spans="2:21">
      <c r="B359" s="118"/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</row>
    <row r="360" spans="2:21">
      <c r="B360" s="118"/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</row>
    <row r="361" spans="2:21">
      <c r="B361" s="118"/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</row>
    <row r="362" spans="2:21">
      <c r="B362" s="118"/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</row>
    <row r="363" spans="2:21">
      <c r="B363" s="118"/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</row>
    <row r="364" spans="2:21">
      <c r="B364" s="118"/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</row>
    <row r="365" spans="2:21">
      <c r="B365" s="118"/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</row>
    <row r="366" spans="2:21">
      <c r="B366" s="118"/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</row>
    <row r="367" spans="2:21">
      <c r="B367" s="118"/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</row>
    <row r="368" spans="2:21">
      <c r="B368" s="118"/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</row>
    <row r="369" spans="2:21">
      <c r="B369" s="118"/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</row>
    <row r="370" spans="2:21">
      <c r="B370" s="118"/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</row>
    <row r="371" spans="2:21">
      <c r="B371" s="118"/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</row>
    <row r="372" spans="2:21">
      <c r="B372" s="118"/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</row>
    <row r="373" spans="2:21">
      <c r="B373" s="118"/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</row>
    <row r="374" spans="2:21">
      <c r="B374" s="118"/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</row>
    <row r="375" spans="2:21">
      <c r="B375" s="118"/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</row>
    <row r="376" spans="2:21">
      <c r="B376" s="118"/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</row>
    <row r="377" spans="2:21">
      <c r="B377" s="118"/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</row>
    <row r="378" spans="2:21">
      <c r="B378" s="118"/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</row>
    <row r="379" spans="2:21">
      <c r="B379" s="118"/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</row>
    <row r="380" spans="2:21">
      <c r="B380" s="118"/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</row>
    <row r="381" spans="2:21">
      <c r="B381" s="118"/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</row>
    <row r="382" spans="2:21">
      <c r="B382" s="118"/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</row>
    <row r="383" spans="2:21">
      <c r="B383" s="118"/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</row>
    <row r="384" spans="2:21">
      <c r="B384" s="118"/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</row>
    <row r="385" spans="2:21">
      <c r="B385" s="118"/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</row>
    <row r="386" spans="2:21">
      <c r="B386" s="118"/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</row>
    <row r="387" spans="2:21">
      <c r="B387" s="118"/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</row>
    <row r="388" spans="2:21">
      <c r="B388" s="118"/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</row>
    <row r="389" spans="2:21">
      <c r="B389" s="118"/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</row>
    <row r="390" spans="2:21">
      <c r="B390" s="118"/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</row>
    <row r="391" spans="2:21">
      <c r="B391" s="118"/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</row>
    <row r="392" spans="2:21">
      <c r="B392" s="118"/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</row>
    <row r="393" spans="2:21">
      <c r="B393" s="118"/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</row>
    <row r="394" spans="2:21">
      <c r="B394" s="118"/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</row>
    <row r="395" spans="2:21">
      <c r="B395" s="118"/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</row>
    <row r="396" spans="2:21">
      <c r="B396" s="118"/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</row>
    <row r="397" spans="2:21">
      <c r="B397" s="118"/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</row>
    <row r="398" spans="2:21">
      <c r="B398" s="118"/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</row>
    <row r="399" spans="2:21">
      <c r="B399" s="118"/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</row>
    <row r="400" spans="2:21">
      <c r="B400" s="118"/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</row>
    <row r="401" spans="2:21">
      <c r="B401" s="118"/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</row>
    <row r="402" spans="2:21">
      <c r="B402" s="118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</row>
    <row r="403" spans="2:21">
      <c r="B403" s="118"/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</row>
    <row r="404" spans="2:21">
      <c r="B404" s="118"/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</row>
    <row r="405" spans="2:21">
      <c r="B405" s="118"/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</row>
    <row r="406" spans="2:21">
      <c r="B406" s="118"/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</row>
    <row r="407" spans="2:21">
      <c r="B407" s="118"/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</row>
    <row r="408" spans="2:21">
      <c r="B408" s="118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</row>
    <row r="409" spans="2:21">
      <c r="B409" s="118"/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</row>
    <row r="410" spans="2:21">
      <c r="B410" s="118"/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</row>
    <row r="411" spans="2:21">
      <c r="B411" s="118"/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</row>
    <row r="412" spans="2:21">
      <c r="B412" s="118"/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</row>
    <row r="413" spans="2:21">
      <c r="B413" s="118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</row>
    <row r="414" spans="2:21">
      <c r="B414" s="118"/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</row>
    <row r="415" spans="2:21">
      <c r="B415" s="118"/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</row>
    <row r="416" spans="2:21">
      <c r="B416" s="118"/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</row>
    <row r="417" spans="2:21">
      <c r="B417" s="118"/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</row>
    <row r="418" spans="2:21">
      <c r="B418" s="118"/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</row>
    <row r="419" spans="2:21">
      <c r="B419" s="118"/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</row>
    <row r="420" spans="2:21">
      <c r="B420" s="118"/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</row>
    <row r="421" spans="2:21">
      <c r="B421" s="118"/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</row>
    <row r="422" spans="2:21">
      <c r="B422" s="118"/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</row>
    <row r="423" spans="2:21">
      <c r="B423" s="118"/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</row>
    <row r="424" spans="2:21">
      <c r="B424" s="118"/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</row>
    <row r="425" spans="2:21">
      <c r="B425" s="118"/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</row>
    <row r="426" spans="2:21">
      <c r="B426" s="118"/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</row>
    <row r="427" spans="2:21">
      <c r="B427" s="118"/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</row>
    <row r="428" spans="2:21">
      <c r="B428" s="118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</row>
    <row r="429" spans="2:21">
      <c r="B429" s="118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</row>
    <row r="430" spans="2:21">
      <c r="B430" s="118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</row>
    <row r="431" spans="2:21">
      <c r="B431" s="118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</row>
    <row r="432" spans="2:21">
      <c r="B432" s="118"/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</row>
    <row r="433" spans="2:21">
      <c r="B433" s="118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</row>
    <row r="434" spans="2:21">
      <c r="B434" s="118"/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</row>
    <row r="435" spans="2:21">
      <c r="B435" s="118"/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</row>
    <row r="436" spans="2:21">
      <c r="B436" s="118"/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</row>
    <row r="437" spans="2:21">
      <c r="B437" s="118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</row>
    <row r="438" spans="2:21">
      <c r="B438" s="118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</row>
    <row r="439" spans="2:21">
      <c r="B439" s="118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</row>
    <row r="440" spans="2:21">
      <c r="B440" s="118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</row>
    <row r="441" spans="2:21">
      <c r="B441" s="118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</row>
    <row r="442" spans="2:21">
      <c r="B442" s="118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</row>
    <row r="443" spans="2:21">
      <c r="B443" s="118"/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</row>
    <row r="444" spans="2:21">
      <c r="B444" s="118"/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</row>
    <row r="445" spans="2:21">
      <c r="B445" s="118"/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</row>
    <row r="446" spans="2:21">
      <c r="B446" s="118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</row>
    <row r="447" spans="2:21">
      <c r="B447" s="118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</row>
    <row r="448" spans="2:21">
      <c r="B448" s="118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</row>
    <row r="449" spans="2:21">
      <c r="B449" s="118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</row>
    <row r="450" spans="2:21">
      <c r="B450" s="118"/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</row>
    <row r="451" spans="2:21">
      <c r="B451" s="118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</row>
    <row r="452" spans="2:21">
      <c r="B452" s="118"/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</row>
    <row r="453" spans="2:21">
      <c r="B453" s="118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</row>
    <row r="454" spans="2:21">
      <c r="B454" s="118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</row>
    <row r="455" spans="2:21">
      <c r="B455" s="118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</row>
    <row r="456" spans="2:21">
      <c r="B456" s="118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</row>
    <row r="457" spans="2:21">
      <c r="B457" s="118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</row>
    <row r="458" spans="2:21">
      <c r="B458" s="118"/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</row>
    <row r="459" spans="2:21">
      <c r="B459" s="118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</row>
    <row r="460" spans="2:21">
      <c r="B460" s="118"/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</row>
    <row r="461" spans="2:21">
      <c r="B461" s="118"/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</row>
    <row r="462" spans="2:21">
      <c r="B462" s="118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</row>
    <row r="463" spans="2:21">
      <c r="B463" s="118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</row>
    <row r="464" spans="2:21">
      <c r="B464" s="118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</row>
    <row r="465" spans="2:21">
      <c r="B465" s="118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</row>
    <row r="466" spans="2:21">
      <c r="B466" s="118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</row>
    <row r="467" spans="2:21">
      <c r="B467" s="118"/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</row>
    <row r="468" spans="2:21">
      <c r="B468" s="118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</row>
    <row r="469" spans="2:21">
      <c r="B469" s="118"/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</row>
    <row r="470" spans="2:21">
      <c r="B470" s="118"/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</row>
    <row r="471" spans="2:21">
      <c r="B471" s="118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</row>
    <row r="472" spans="2:21">
      <c r="B472" s="118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</row>
    <row r="473" spans="2:21">
      <c r="B473" s="118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</row>
    <row r="474" spans="2:21">
      <c r="B474" s="118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</row>
    <row r="475" spans="2:21">
      <c r="B475" s="118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</row>
    <row r="476" spans="2:21">
      <c r="B476" s="118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</row>
    <row r="477" spans="2:21">
      <c r="B477" s="118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</row>
    <row r="478" spans="2:21">
      <c r="B478" s="118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</row>
    <row r="479" spans="2:21">
      <c r="B479" s="118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</row>
    <row r="480" spans="2:21">
      <c r="B480" s="118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</row>
    <row r="481" spans="2:21">
      <c r="B481" s="118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</row>
    <row r="482" spans="2:21">
      <c r="B482" s="118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</row>
    <row r="483" spans="2:21">
      <c r="B483" s="118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</row>
    <row r="484" spans="2:21">
      <c r="B484" s="118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</row>
    <row r="485" spans="2:21">
      <c r="B485" s="118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</row>
    <row r="486" spans="2:21">
      <c r="B486" s="118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</row>
    <row r="487" spans="2:21">
      <c r="B487" s="118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</row>
    <row r="488" spans="2:21">
      <c r="B488" s="118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</row>
    <row r="489" spans="2:21">
      <c r="B489" s="118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</row>
    <row r="490" spans="2:21">
      <c r="B490" s="118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</row>
    <row r="491" spans="2:21">
      <c r="B491" s="118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</row>
    <row r="492" spans="2:21">
      <c r="B492" s="118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</row>
    <row r="493" spans="2:21">
      <c r="B493" s="118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</row>
    <row r="494" spans="2:21">
      <c r="B494" s="118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</row>
    <row r="495" spans="2:21">
      <c r="B495" s="118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</row>
    <row r="496" spans="2:21">
      <c r="B496" s="118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</row>
    <row r="497" spans="2:21">
      <c r="B497" s="118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</row>
    <row r="498" spans="2:21">
      <c r="B498" s="118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</row>
    <row r="499" spans="2:21">
      <c r="B499" s="118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</row>
    <row r="500" spans="2:21">
      <c r="B500" s="118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</row>
    <row r="501" spans="2:21">
      <c r="B501" s="118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</row>
    <row r="502" spans="2:21">
      <c r="B502" s="118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</row>
    <row r="503" spans="2:21">
      <c r="B503" s="118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</row>
    <row r="504" spans="2:21">
      <c r="B504" s="118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</row>
    <row r="505" spans="2:21">
      <c r="B505" s="118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</row>
    <row r="506" spans="2:21">
      <c r="B506" s="118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</row>
    <row r="507" spans="2:21">
      <c r="B507" s="118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</row>
    <row r="508" spans="2:21">
      <c r="B508" s="118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</row>
    <row r="509" spans="2:21">
      <c r="B509" s="118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</row>
    <row r="510" spans="2:21">
      <c r="B510" s="118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</row>
    <row r="511" spans="2:21">
      <c r="B511" s="118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</row>
    <row r="512" spans="2:21">
      <c r="B512" s="118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</row>
    <row r="513" spans="2:21">
      <c r="B513" s="118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</row>
    <row r="514" spans="2:21">
      <c r="B514" s="118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</row>
    <row r="515" spans="2:21">
      <c r="B515" s="118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</row>
    <row r="516" spans="2:21">
      <c r="B516" s="118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</row>
    <row r="517" spans="2:21">
      <c r="B517" s="118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</row>
    <row r="518" spans="2:21">
      <c r="B518" s="118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</row>
    <row r="519" spans="2:21">
      <c r="B519" s="118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</row>
    <row r="520" spans="2:21">
      <c r="B520" s="118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</row>
    <row r="521" spans="2:21">
      <c r="B521" s="118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</row>
    <row r="522" spans="2:21">
      <c r="B522" s="118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</row>
    <row r="523" spans="2:21">
      <c r="B523" s="118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</row>
    <row r="524" spans="2:21">
      <c r="B524" s="118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</row>
    <row r="525" spans="2:21">
      <c r="B525" s="118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</row>
    <row r="526" spans="2:21">
      <c r="B526" s="118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</row>
    <row r="527" spans="2:21">
      <c r="B527" s="118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</row>
    <row r="528" spans="2:21">
      <c r="B528" s="118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</row>
    <row r="529" spans="2:21">
      <c r="B529" s="118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</row>
    <row r="530" spans="2:21">
      <c r="B530" s="118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</row>
    <row r="531" spans="2:21">
      <c r="B531" s="118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</row>
    <row r="532" spans="2:21">
      <c r="B532" s="118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</row>
    <row r="533" spans="2:21">
      <c r="B533" s="118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</row>
    <row r="534" spans="2:21">
      <c r="B534" s="118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</row>
    <row r="535" spans="2:21">
      <c r="B535" s="118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</row>
    <row r="536" spans="2:21">
      <c r="B536" s="118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</row>
    <row r="537" spans="2:21">
      <c r="B537" s="118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</row>
    <row r="538" spans="2:21">
      <c r="B538" s="118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</row>
    <row r="539" spans="2:21">
      <c r="B539" s="118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</row>
    <row r="540" spans="2:21">
      <c r="B540" s="118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</row>
    <row r="541" spans="2:21">
      <c r="B541" s="118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</row>
    <row r="542" spans="2:21">
      <c r="B542" s="118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</row>
    <row r="543" spans="2:21">
      <c r="B543" s="118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</row>
    <row r="544" spans="2:21">
      <c r="B544" s="118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</row>
    <row r="545" spans="2:21">
      <c r="B545" s="118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</row>
    <row r="546" spans="2:21">
      <c r="B546" s="118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</row>
    <row r="547" spans="2:21">
      <c r="B547" s="118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</row>
    <row r="548" spans="2:21">
      <c r="B548" s="118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</row>
    <row r="549" spans="2:21">
      <c r="B549" s="118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</row>
    <row r="550" spans="2:21">
      <c r="B550" s="118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</row>
    <row r="551" spans="2:21">
      <c r="B551" s="118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</row>
    <row r="552" spans="2:21">
      <c r="B552" s="118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</row>
    <row r="553" spans="2:21">
      <c r="B553" s="118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</row>
    <row r="554" spans="2:21">
      <c r="B554" s="118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</row>
    <row r="555" spans="2:21">
      <c r="B555" s="118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</row>
    <row r="556" spans="2:21">
      <c r="B556" s="118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</row>
    <row r="557" spans="2:21">
      <c r="B557" s="118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</row>
    <row r="558" spans="2:21">
      <c r="B558" s="118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</row>
    <row r="559" spans="2:21">
      <c r="B559" s="118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</row>
    <row r="560" spans="2:21">
      <c r="B560" s="118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</row>
    <row r="561" spans="2:21">
      <c r="B561" s="118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</row>
    <row r="562" spans="2:21">
      <c r="B562" s="118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</row>
    <row r="563" spans="2:21">
      <c r="B563" s="118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</row>
    <row r="564" spans="2:21">
      <c r="B564" s="118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</row>
    <row r="565" spans="2:21">
      <c r="B565" s="118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</row>
    <row r="566" spans="2:21">
      <c r="B566" s="118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</row>
    <row r="567" spans="2:21">
      <c r="B567" s="118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</row>
    <row r="568" spans="2:21">
      <c r="B568" s="118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</row>
    <row r="569" spans="2:21">
      <c r="B569" s="118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</row>
    <row r="570" spans="2:21">
      <c r="B570" s="118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</row>
    <row r="571" spans="2:21">
      <c r="B571" s="118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</row>
    <row r="572" spans="2:21">
      <c r="B572" s="118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</row>
    <row r="573" spans="2:21">
      <c r="B573" s="118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</row>
    <row r="574" spans="2:21">
      <c r="B574" s="118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</row>
    <row r="575" spans="2:21">
      <c r="B575" s="118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</row>
    <row r="576" spans="2:21">
      <c r="B576" s="118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</row>
    <row r="577" spans="2:21">
      <c r="B577" s="118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</row>
    <row r="578" spans="2:21">
      <c r="B578" s="118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</row>
    <row r="579" spans="2:21">
      <c r="B579" s="118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</row>
    <row r="580" spans="2:21">
      <c r="B580" s="118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</row>
    <row r="581" spans="2:21">
      <c r="B581" s="118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</row>
    <row r="582" spans="2:21">
      <c r="B582" s="118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</row>
    <row r="583" spans="2:21">
      <c r="B583" s="118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</row>
    <row r="584" spans="2:21">
      <c r="B584" s="118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</row>
    <row r="585" spans="2:21">
      <c r="B585" s="118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</row>
    <row r="586" spans="2:21">
      <c r="B586" s="118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</row>
    <row r="587" spans="2:21">
      <c r="B587" s="118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</row>
    <row r="588" spans="2:21">
      <c r="B588" s="118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</row>
    <row r="589" spans="2:21">
      <c r="B589" s="118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</row>
    <row r="590" spans="2:21">
      <c r="B590" s="118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</row>
    <row r="591" spans="2:21">
      <c r="B591" s="118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</row>
    <row r="592" spans="2:21">
      <c r="B592" s="118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</row>
    <row r="593" spans="2:21">
      <c r="B593" s="118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</row>
    <row r="594" spans="2:21">
      <c r="B594" s="118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</row>
    <row r="595" spans="2:21">
      <c r="B595" s="118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</row>
    <row r="596" spans="2:21">
      <c r="B596" s="118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  <c r="P596" s="119"/>
      <c r="Q596" s="119"/>
      <c r="R596" s="119"/>
      <c r="S596" s="119"/>
      <c r="T596" s="119"/>
      <c r="U596" s="119"/>
    </row>
    <row r="597" spans="2:21">
      <c r="B597" s="118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</row>
    <row r="598" spans="2:21">
      <c r="B598" s="118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</row>
    <row r="599" spans="2:21">
      <c r="B599" s="118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</row>
    <row r="600" spans="2:21">
      <c r="B600" s="118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</row>
    <row r="601" spans="2:21">
      <c r="B601" s="118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</row>
    <row r="602" spans="2:21">
      <c r="B602" s="118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</row>
    <row r="603" spans="2:21">
      <c r="B603" s="118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</row>
    <row r="604" spans="2:21">
      <c r="B604" s="118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</row>
    <row r="605" spans="2:21">
      <c r="B605" s="118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</row>
    <row r="606" spans="2:21">
      <c r="B606" s="118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</row>
    <row r="607" spans="2:21">
      <c r="B607" s="118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</row>
    <row r="608" spans="2:21">
      <c r="B608" s="118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</row>
    <row r="609" spans="2:21">
      <c r="B609" s="118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</row>
    <row r="610" spans="2:21">
      <c r="B610" s="118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</row>
    <row r="611" spans="2:21">
      <c r="B611" s="118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</row>
    <row r="612" spans="2:21">
      <c r="B612" s="118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</row>
    <row r="613" spans="2:21">
      <c r="B613" s="118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</row>
    <row r="614" spans="2:21">
      <c r="B614" s="118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</row>
    <row r="615" spans="2:21">
      <c r="B615" s="118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</row>
    <row r="616" spans="2:21">
      <c r="B616" s="118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</row>
    <row r="617" spans="2:21">
      <c r="B617" s="118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</row>
    <row r="618" spans="2:21">
      <c r="B618" s="118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</row>
    <row r="619" spans="2:21">
      <c r="B619" s="118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</row>
    <row r="620" spans="2:21">
      <c r="B620" s="118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</row>
    <row r="621" spans="2:21">
      <c r="B621" s="118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</row>
    <row r="622" spans="2:21">
      <c r="B622" s="118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</row>
    <row r="623" spans="2:21">
      <c r="B623" s="118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</row>
    <row r="624" spans="2:21">
      <c r="B624" s="118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</row>
    <row r="625" spans="2:21">
      <c r="B625" s="118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</row>
    <row r="626" spans="2:21">
      <c r="B626" s="118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</row>
    <row r="627" spans="2:21">
      <c r="B627" s="118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</row>
    <row r="628" spans="2:21">
      <c r="B628" s="118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</row>
    <row r="629" spans="2:21">
      <c r="B629" s="118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</row>
    <row r="630" spans="2:21">
      <c r="B630" s="118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</row>
    <row r="631" spans="2:21">
      <c r="B631" s="118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</row>
    <row r="632" spans="2:21">
      <c r="B632" s="118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</row>
    <row r="633" spans="2:21">
      <c r="B633" s="118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</row>
    <row r="634" spans="2:21">
      <c r="B634" s="118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</row>
    <row r="635" spans="2:21">
      <c r="B635" s="118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</row>
    <row r="636" spans="2:21">
      <c r="B636" s="118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  <c r="P636" s="119"/>
      <c r="Q636" s="119"/>
      <c r="R636" s="119"/>
      <c r="S636" s="119"/>
      <c r="T636" s="119"/>
      <c r="U636" s="119"/>
    </row>
    <row r="637" spans="2:21">
      <c r="B637" s="118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</row>
    <row r="638" spans="2:21">
      <c r="B638" s="118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</row>
    <row r="639" spans="2:21">
      <c r="B639" s="118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</row>
    <row r="640" spans="2:21">
      <c r="B640" s="118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</row>
    <row r="641" spans="2:21">
      <c r="B641" s="118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</row>
    <row r="642" spans="2:21">
      <c r="B642" s="118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</row>
    <row r="643" spans="2:21">
      <c r="B643" s="118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</row>
    <row r="644" spans="2:21">
      <c r="B644" s="118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</row>
    <row r="645" spans="2:21">
      <c r="B645" s="118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</row>
    <row r="646" spans="2:21">
      <c r="B646" s="118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</row>
    <row r="647" spans="2:21">
      <c r="B647" s="118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</row>
    <row r="648" spans="2:21">
      <c r="B648" s="118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</row>
    <row r="649" spans="2:21">
      <c r="B649" s="118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</row>
    <row r="650" spans="2:21">
      <c r="B650" s="118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</row>
    <row r="651" spans="2:21">
      <c r="B651" s="118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</row>
    <row r="652" spans="2:21">
      <c r="B652" s="118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</row>
    <row r="653" spans="2:21">
      <c r="B653" s="118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</row>
    <row r="654" spans="2:21">
      <c r="B654" s="118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</row>
    <row r="655" spans="2:21">
      <c r="B655" s="118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</row>
    <row r="656" spans="2:21">
      <c r="B656" s="118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</row>
    <row r="657" spans="2:21">
      <c r="B657" s="118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</row>
    <row r="658" spans="2:21">
      <c r="B658" s="118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</row>
    <row r="659" spans="2:21">
      <c r="B659" s="118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</row>
    <row r="660" spans="2:21">
      <c r="B660" s="118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</row>
    <row r="661" spans="2:21">
      <c r="B661" s="118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</row>
    <row r="662" spans="2:21">
      <c r="B662" s="118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</row>
    <row r="663" spans="2:21">
      <c r="B663" s="118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</row>
    <row r="664" spans="2:21">
      <c r="B664" s="118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</row>
    <row r="665" spans="2:21">
      <c r="B665" s="118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</row>
    <row r="666" spans="2:21">
      <c r="B666" s="118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</row>
    <row r="667" spans="2:21">
      <c r="B667" s="118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</row>
    <row r="668" spans="2:21">
      <c r="B668" s="118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</row>
    <row r="669" spans="2:21">
      <c r="B669" s="118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</row>
    <row r="670" spans="2:21">
      <c r="B670" s="118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</row>
    <row r="671" spans="2:21">
      <c r="B671" s="118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</row>
    <row r="672" spans="2:21">
      <c r="B672" s="118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</row>
    <row r="673" spans="2:21">
      <c r="B673" s="118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</row>
    <row r="674" spans="2:21">
      <c r="B674" s="118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</row>
    <row r="675" spans="2:21">
      <c r="B675" s="118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</row>
    <row r="676" spans="2:21">
      <c r="B676" s="118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</row>
    <row r="677" spans="2:21">
      <c r="B677" s="118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</row>
    <row r="678" spans="2:21">
      <c r="B678" s="118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</row>
    <row r="679" spans="2:21">
      <c r="B679" s="118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</row>
    <row r="680" spans="2:21">
      <c r="B680" s="118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</row>
    <row r="681" spans="2:21">
      <c r="B681" s="118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</row>
    <row r="682" spans="2:21">
      <c r="B682" s="118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</row>
    <row r="683" spans="2:21">
      <c r="B683" s="118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</row>
    <row r="684" spans="2:21">
      <c r="B684" s="118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</row>
    <row r="685" spans="2:21">
      <c r="B685" s="118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</row>
    <row r="686" spans="2:21">
      <c r="B686" s="118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  <c r="P686" s="119"/>
      <c r="Q686" s="119"/>
      <c r="R686" s="119"/>
      <c r="S686" s="119"/>
      <c r="T686" s="119"/>
      <c r="U686" s="119"/>
    </row>
    <row r="687" spans="2:21">
      <c r="B687" s="118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</row>
    <row r="688" spans="2:21">
      <c r="B688" s="118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</row>
    <row r="689" spans="2:21">
      <c r="B689" s="118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</row>
    <row r="690" spans="2:21">
      <c r="B690" s="118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</row>
    <row r="691" spans="2:21">
      <c r="B691" s="118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</row>
    <row r="692" spans="2:21">
      <c r="B692" s="118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</row>
    <row r="693" spans="2:21">
      <c r="B693" s="118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</row>
    <row r="694" spans="2:21">
      <c r="B694" s="118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</row>
    <row r="695" spans="2:21">
      <c r="B695" s="118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</row>
    <row r="696" spans="2:21">
      <c r="B696" s="118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</row>
    <row r="697" spans="2:21">
      <c r="B697" s="118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</row>
    <row r="698" spans="2:21">
      <c r="B698" s="118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</row>
    <row r="699" spans="2:21">
      <c r="B699" s="118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</row>
    <row r="700" spans="2:21">
      <c r="B700" s="118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</row>
    <row r="701" spans="2:21">
      <c r="B701" s="118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</row>
    <row r="702" spans="2:21">
      <c r="B702" s="118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</row>
    <row r="703" spans="2:21">
      <c r="B703" s="118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</row>
    <row r="704" spans="2:21">
      <c r="B704" s="118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</row>
    <row r="705" spans="2:21">
      <c r="B705" s="118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</row>
    <row r="706" spans="2:21">
      <c r="B706" s="118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</row>
    <row r="707" spans="2:21">
      <c r="B707" s="118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</row>
    <row r="708" spans="2:21">
      <c r="B708" s="118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</row>
    <row r="709" spans="2:21">
      <c r="B709" s="118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</row>
    <row r="710" spans="2:21">
      <c r="B710" s="118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</row>
    <row r="711" spans="2:21">
      <c r="B711" s="118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</row>
    <row r="712" spans="2:21">
      <c r="B712" s="118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</row>
    <row r="713" spans="2:21">
      <c r="B713" s="118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</row>
    <row r="714" spans="2:21">
      <c r="B714" s="118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</row>
    <row r="715" spans="2:21">
      <c r="B715" s="118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</row>
    <row r="716" spans="2:21">
      <c r="B716" s="118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</row>
    <row r="717" spans="2:21">
      <c r="B717" s="118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</row>
    <row r="718" spans="2:21">
      <c r="B718" s="118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</row>
    <row r="719" spans="2:21">
      <c r="B719" s="118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</row>
    <row r="720" spans="2:21">
      <c r="B720" s="118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</row>
    <row r="721" spans="2:21">
      <c r="B721" s="118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</row>
    <row r="722" spans="2:21">
      <c r="B722" s="118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</row>
    <row r="723" spans="2:21">
      <c r="B723" s="118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</row>
    <row r="724" spans="2:21">
      <c r="B724" s="118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</row>
    <row r="725" spans="2:21">
      <c r="B725" s="118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</row>
    <row r="726" spans="2:21">
      <c r="B726" s="118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</row>
    <row r="727" spans="2:21">
      <c r="B727" s="118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</row>
    <row r="728" spans="2:21">
      <c r="B728" s="118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</row>
    <row r="729" spans="2:21">
      <c r="B729" s="118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</row>
    <row r="730" spans="2:21">
      <c r="B730" s="118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  <c r="P730" s="119"/>
      <c r="Q730" s="119"/>
      <c r="R730" s="119"/>
      <c r="S730" s="119"/>
      <c r="T730" s="119"/>
      <c r="U730" s="119"/>
    </row>
    <row r="731" spans="2:21">
      <c r="B731" s="118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</row>
    <row r="732" spans="2:21">
      <c r="B732" s="118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</row>
    <row r="733" spans="2:21">
      <c r="B733" s="118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64:K264"/>
  </mergeCells>
  <phoneticPr fontId="3" type="noConversion"/>
  <conditionalFormatting sqref="B12:B256">
    <cfRule type="cellIs" dxfId="8" priority="2" operator="equal">
      <formula>"NR3"</formula>
    </cfRule>
  </conditionalFormatting>
  <conditionalFormatting sqref="B12:B256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262 B264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263 I265:I827 L12:L827 G12:G35 G37:G263 G265:G554 E12:E35 E37:E263 E265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36.85546875" style="2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0" style="1" bestFit="1" customWidth="1"/>
    <col min="10" max="10" width="13.1406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141</v>
      </c>
      <c r="C1" s="67" t="s" vm="1">
        <v>219</v>
      </c>
    </row>
    <row r="2" spans="2:15">
      <c r="B2" s="46" t="s">
        <v>140</v>
      </c>
      <c r="C2" s="67" t="s">
        <v>220</v>
      </c>
    </row>
    <row r="3" spans="2:15">
      <c r="B3" s="46" t="s">
        <v>142</v>
      </c>
      <c r="C3" s="67" t="s">
        <v>221</v>
      </c>
    </row>
    <row r="4" spans="2:15">
      <c r="B4" s="46" t="s">
        <v>143</v>
      </c>
      <c r="C4" s="67">
        <v>8602</v>
      </c>
    </row>
    <row r="6" spans="2:15" ht="26.25" customHeight="1">
      <c r="B6" s="157" t="s">
        <v>168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15" ht="26.25" customHeight="1">
      <c r="B7" s="157" t="s">
        <v>87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spans="2:15" s="3" customFormat="1" ht="78.75">
      <c r="B8" s="21" t="s">
        <v>110</v>
      </c>
      <c r="C8" s="29" t="s">
        <v>43</v>
      </c>
      <c r="D8" s="29" t="s">
        <v>114</v>
      </c>
      <c r="E8" s="29" t="s">
        <v>184</v>
      </c>
      <c r="F8" s="29" t="s">
        <v>112</v>
      </c>
      <c r="G8" s="29" t="s">
        <v>63</v>
      </c>
      <c r="H8" s="29" t="s">
        <v>98</v>
      </c>
      <c r="I8" s="12" t="s">
        <v>196</v>
      </c>
      <c r="J8" s="12" t="s">
        <v>195</v>
      </c>
      <c r="K8" s="29" t="s">
        <v>210</v>
      </c>
      <c r="L8" s="12" t="s">
        <v>60</v>
      </c>
      <c r="M8" s="12" t="s">
        <v>57</v>
      </c>
      <c r="N8" s="12" t="s">
        <v>144</v>
      </c>
      <c r="O8" s="13" t="s">
        <v>146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203</v>
      </c>
      <c r="J9" s="15"/>
      <c r="K9" s="15" t="s">
        <v>199</v>
      </c>
      <c r="L9" s="15" t="s">
        <v>199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7" t="s">
        <v>28</v>
      </c>
      <c r="C11" s="88"/>
      <c r="D11" s="88"/>
      <c r="E11" s="88"/>
      <c r="F11" s="88"/>
      <c r="G11" s="88"/>
      <c r="H11" s="88"/>
      <c r="I11" s="90"/>
      <c r="J11" s="92"/>
      <c r="K11" s="90">
        <v>0.15069818599999998</v>
      </c>
      <c r="L11" s="90">
        <f>L12+L188</f>
        <v>531.79063525800007</v>
      </c>
      <c r="M11" s="88"/>
      <c r="N11" s="93">
        <f>IFERROR(L11/$L$11,0)</f>
        <v>1</v>
      </c>
      <c r="O11" s="93">
        <f>L11/'סכום נכסי הקרן'!$C$42</f>
        <v>6.9868331342162757E-3</v>
      </c>
    </row>
    <row r="12" spans="2:15">
      <c r="B12" s="70" t="s">
        <v>190</v>
      </c>
      <c r="C12" s="71"/>
      <c r="D12" s="71"/>
      <c r="E12" s="71"/>
      <c r="F12" s="71"/>
      <c r="G12" s="71"/>
      <c r="H12" s="71"/>
      <c r="I12" s="79"/>
      <c r="J12" s="81"/>
      <c r="K12" s="79">
        <v>0.13276043300000001</v>
      </c>
      <c r="L12" s="79">
        <f>L13+L49+L118</f>
        <v>379.61846462800008</v>
      </c>
      <c r="M12" s="71"/>
      <c r="N12" s="80">
        <f t="shared" ref="N12:N75" si="0">IFERROR(L12/$L$11,0)</f>
        <v>0.71384947281711131</v>
      </c>
      <c r="O12" s="80">
        <f>L12/'סכום נכסי הקרן'!$C$42</f>
        <v>4.9875471495214145E-3</v>
      </c>
    </row>
    <row r="13" spans="2:15">
      <c r="B13" s="89" t="s">
        <v>595</v>
      </c>
      <c r="C13" s="71"/>
      <c r="D13" s="71"/>
      <c r="E13" s="71"/>
      <c r="F13" s="71"/>
      <c r="G13" s="71"/>
      <c r="H13" s="71"/>
      <c r="I13" s="79"/>
      <c r="J13" s="81"/>
      <c r="K13" s="79">
        <v>0.10477465700000001</v>
      </c>
      <c r="L13" s="79">
        <v>232.83955842200004</v>
      </c>
      <c r="M13" s="71"/>
      <c r="N13" s="80">
        <f t="shared" si="0"/>
        <v>0.43784065191188842</v>
      </c>
      <c r="O13" s="80">
        <f>L13/'סכום נכסי הקרן'!$C$42</f>
        <v>3.059119574284837E-3</v>
      </c>
    </row>
    <row r="14" spans="2:15">
      <c r="B14" s="75" t="s">
        <v>596</v>
      </c>
      <c r="C14" s="69" t="s">
        <v>597</v>
      </c>
      <c r="D14" s="82" t="s">
        <v>115</v>
      </c>
      <c r="E14" s="82" t="s">
        <v>26</v>
      </c>
      <c r="F14" s="69" t="s">
        <v>448</v>
      </c>
      <c r="G14" s="82" t="s">
        <v>266</v>
      </c>
      <c r="H14" s="82" t="s">
        <v>128</v>
      </c>
      <c r="I14" s="76">
        <v>204.43961000000002</v>
      </c>
      <c r="J14" s="78">
        <v>2464</v>
      </c>
      <c r="K14" s="69"/>
      <c r="L14" s="76">
        <v>5.0373919940000009</v>
      </c>
      <c r="M14" s="77">
        <v>9.1089667393358112E-7</v>
      </c>
      <c r="N14" s="77">
        <f t="shared" si="0"/>
        <v>9.4725097811398894E-3</v>
      </c>
      <c r="O14" s="77">
        <f>L14/'סכום נכסי הקרן'!$C$42</f>
        <v>6.6182845203055938E-5</v>
      </c>
    </row>
    <row r="15" spans="2:15">
      <c r="B15" s="75" t="s">
        <v>598</v>
      </c>
      <c r="C15" s="69" t="s">
        <v>599</v>
      </c>
      <c r="D15" s="82" t="s">
        <v>115</v>
      </c>
      <c r="E15" s="82" t="s">
        <v>26</v>
      </c>
      <c r="F15" s="69" t="s">
        <v>600</v>
      </c>
      <c r="G15" s="82" t="s">
        <v>474</v>
      </c>
      <c r="H15" s="82" t="s">
        <v>128</v>
      </c>
      <c r="I15" s="76">
        <v>24.650124000000005</v>
      </c>
      <c r="J15" s="78">
        <v>26940</v>
      </c>
      <c r="K15" s="69"/>
      <c r="L15" s="76">
        <v>6.6407435000000001</v>
      </c>
      <c r="M15" s="77">
        <v>4.3942812380751137E-7</v>
      </c>
      <c r="N15" s="77">
        <f t="shared" si="0"/>
        <v>1.248751493485443E-2</v>
      </c>
      <c r="O15" s="77">
        <f>L15/'סכום נכסי הקרן'!$C$42</f>
        <v>8.7248183110861532E-5</v>
      </c>
    </row>
    <row r="16" spans="2:15">
      <c r="B16" s="75" t="s">
        <v>601</v>
      </c>
      <c r="C16" s="69" t="s">
        <v>602</v>
      </c>
      <c r="D16" s="82" t="s">
        <v>115</v>
      </c>
      <c r="E16" s="82" t="s">
        <v>26</v>
      </c>
      <c r="F16" s="69" t="s">
        <v>483</v>
      </c>
      <c r="G16" s="82" t="s">
        <v>346</v>
      </c>
      <c r="H16" s="82" t="s">
        <v>128</v>
      </c>
      <c r="I16" s="76">
        <v>788.24814700000013</v>
      </c>
      <c r="J16" s="78">
        <v>2107</v>
      </c>
      <c r="K16" s="69"/>
      <c r="L16" s="76">
        <v>16.608388447000003</v>
      </c>
      <c r="M16" s="77">
        <v>6.1132454766055407E-7</v>
      </c>
      <c r="N16" s="77">
        <f t="shared" si="0"/>
        <v>3.1231066035870274E-2</v>
      </c>
      <c r="O16" s="77">
        <f>L16/'סכום נכסי הקרן'!$C$42</f>
        <v>2.1820624699631498E-4</v>
      </c>
    </row>
    <row r="17" spans="2:15">
      <c r="B17" s="75" t="s">
        <v>603</v>
      </c>
      <c r="C17" s="69" t="s">
        <v>604</v>
      </c>
      <c r="D17" s="82" t="s">
        <v>115</v>
      </c>
      <c r="E17" s="82" t="s">
        <v>26</v>
      </c>
      <c r="F17" s="69" t="s">
        <v>591</v>
      </c>
      <c r="G17" s="82" t="s">
        <v>481</v>
      </c>
      <c r="H17" s="82" t="s">
        <v>128</v>
      </c>
      <c r="I17" s="76">
        <v>19.216531000000003</v>
      </c>
      <c r="J17" s="78">
        <v>75810</v>
      </c>
      <c r="K17" s="69"/>
      <c r="L17" s="76">
        <v>14.568051798000003</v>
      </c>
      <c r="M17" s="77">
        <v>4.32778327431404E-7</v>
      </c>
      <c r="N17" s="77">
        <f t="shared" si="0"/>
        <v>2.7394336853886609E-2</v>
      </c>
      <c r="O17" s="77">
        <f>L17/'סכום נכסי הקרן'!$C$42</f>
        <v>1.9139966042061701E-4</v>
      </c>
    </row>
    <row r="18" spans="2:15">
      <c r="B18" s="75" t="s">
        <v>605</v>
      </c>
      <c r="C18" s="69" t="s">
        <v>606</v>
      </c>
      <c r="D18" s="82" t="s">
        <v>115</v>
      </c>
      <c r="E18" s="82" t="s">
        <v>26</v>
      </c>
      <c r="F18" s="69" t="s">
        <v>607</v>
      </c>
      <c r="G18" s="82" t="s">
        <v>259</v>
      </c>
      <c r="H18" s="82" t="s">
        <v>128</v>
      </c>
      <c r="I18" s="76">
        <v>39.971159000000007</v>
      </c>
      <c r="J18" s="78">
        <v>2610</v>
      </c>
      <c r="K18" s="69"/>
      <c r="L18" s="76">
        <v>1.0432472620000002</v>
      </c>
      <c r="M18" s="77">
        <v>2.2240490697910459E-7</v>
      </c>
      <c r="N18" s="77">
        <f t="shared" si="0"/>
        <v>1.9617631316389489E-3</v>
      </c>
      <c r="O18" s="77">
        <f>L18/'סכום נכסי הקרן'!$C$42</f>
        <v>1.3706511649618893E-5</v>
      </c>
    </row>
    <row r="19" spans="2:15">
      <c r="B19" s="75" t="s">
        <v>608</v>
      </c>
      <c r="C19" s="69" t="s">
        <v>609</v>
      </c>
      <c r="D19" s="82" t="s">
        <v>115</v>
      </c>
      <c r="E19" s="82" t="s">
        <v>26</v>
      </c>
      <c r="F19" s="69" t="s">
        <v>529</v>
      </c>
      <c r="G19" s="82" t="s">
        <v>399</v>
      </c>
      <c r="H19" s="82" t="s">
        <v>128</v>
      </c>
      <c r="I19" s="76">
        <v>4.8191500000000005</v>
      </c>
      <c r="J19" s="78">
        <v>146100</v>
      </c>
      <c r="K19" s="76">
        <v>5.7262570000000006E-2</v>
      </c>
      <c r="L19" s="76">
        <v>7.0980405670000009</v>
      </c>
      <c r="M19" s="77">
        <v>1.2543382511024247E-6</v>
      </c>
      <c r="N19" s="77">
        <f t="shared" si="0"/>
        <v>1.3347434302893209E-2</v>
      </c>
      <c r="O19" s="77">
        <f>L19/'סכום נכסי הקרן'!$C$42</f>
        <v>9.3256296244229197E-5</v>
      </c>
    </row>
    <row r="20" spans="2:15">
      <c r="B20" s="75" t="s">
        <v>610</v>
      </c>
      <c r="C20" s="69" t="s">
        <v>611</v>
      </c>
      <c r="D20" s="82" t="s">
        <v>115</v>
      </c>
      <c r="E20" s="82" t="s">
        <v>26</v>
      </c>
      <c r="F20" s="69" t="s">
        <v>285</v>
      </c>
      <c r="G20" s="82" t="s">
        <v>259</v>
      </c>
      <c r="H20" s="82" t="s">
        <v>128</v>
      </c>
      <c r="I20" s="76">
        <v>215.01088000000004</v>
      </c>
      <c r="J20" s="78">
        <v>1845</v>
      </c>
      <c r="K20" s="69"/>
      <c r="L20" s="76">
        <v>3.9669507320000004</v>
      </c>
      <c r="M20" s="77">
        <v>4.5733950475879588E-7</v>
      </c>
      <c r="N20" s="77">
        <f t="shared" si="0"/>
        <v>7.4596099836835607E-3</v>
      </c>
      <c r="O20" s="77">
        <f>L20/'סכום נכסי הקרן'!$C$42</f>
        <v>5.2119050202330838E-5</v>
      </c>
    </row>
    <row r="21" spans="2:15">
      <c r="B21" s="75" t="s">
        <v>612</v>
      </c>
      <c r="C21" s="69" t="s">
        <v>613</v>
      </c>
      <c r="D21" s="82" t="s">
        <v>115</v>
      </c>
      <c r="E21" s="82" t="s">
        <v>26</v>
      </c>
      <c r="F21" s="69" t="s">
        <v>560</v>
      </c>
      <c r="G21" s="82" t="s">
        <v>474</v>
      </c>
      <c r="H21" s="82" t="s">
        <v>128</v>
      </c>
      <c r="I21" s="76">
        <v>77.302762000000016</v>
      </c>
      <c r="J21" s="78">
        <v>6008</v>
      </c>
      <c r="K21" s="69"/>
      <c r="L21" s="76">
        <v>4.6443499580000003</v>
      </c>
      <c r="M21" s="77">
        <v>6.5590141527777237E-7</v>
      </c>
      <c r="N21" s="77">
        <f t="shared" si="0"/>
        <v>8.7334180974186909E-3</v>
      </c>
      <c r="O21" s="77">
        <f>L21/'סכום נכסי הקרן'!$C$42</f>
        <v>6.1018934938008981E-5</v>
      </c>
    </row>
    <row r="22" spans="2:15">
      <c r="B22" s="75" t="s">
        <v>614</v>
      </c>
      <c r="C22" s="69" t="s">
        <v>615</v>
      </c>
      <c r="D22" s="82" t="s">
        <v>115</v>
      </c>
      <c r="E22" s="82" t="s">
        <v>26</v>
      </c>
      <c r="F22" s="69" t="s">
        <v>616</v>
      </c>
      <c r="G22" s="82" t="s">
        <v>122</v>
      </c>
      <c r="H22" s="82" t="s">
        <v>128</v>
      </c>
      <c r="I22" s="76">
        <v>40.268477000000004</v>
      </c>
      <c r="J22" s="78">
        <v>5439</v>
      </c>
      <c r="K22" s="69"/>
      <c r="L22" s="76">
        <v>2.1902024830000006</v>
      </c>
      <c r="M22" s="77">
        <v>2.2739066051189987E-7</v>
      </c>
      <c r="N22" s="77">
        <f t="shared" si="0"/>
        <v>4.1185427831714567E-3</v>
      </c>
      <c r="O22" s="77">
        <f>L22/'סכום נכסי הקרן'!$C$42</f>
        <v>2.8775571182149655E-5</v>
      </c>
    </row>
    <row r="23" spans="2:15">
      <c r="B23" s="75" t="s">
        <v>617</v>
      </c>
      <c r="C23" s="69" t="s">
        <v>618</v>
      </c>
      <c r="D23" s="82" t="s">
        <v>115</v>
      </c>
      <c r="E23" s="82" t="s">
        <v>26</v>
      </c>
      <c r="F23" s="69" t="s">
        <v>563</v>
      </c>
      <c r="G23" s="82" t="s">
        <v>474</v>
      </c>
      <c r="H23" s="82" t="s">
        <v>128</v>
      </c>
      <c r="I23" s="76">
        <v>425.14001300000001</v>
      </c>
      <c r="J23" s="78">
        <v>1124</v>
      </c>
      <c r="K23" s="69"/>
      <c r="L23" s="76">
        <v>4.7785737440000009</v>
      </c>
      <c r="M23" s="77">
        <v>7.7595921142075252E-7</v>
      </c>
      <c r="N23" s="77">
        <f t="shared" si="0"/>
        <v>8.9858177771063221E-3</v>
      </c>
      <c r="O23" s="77">
        <f>L23/'סכום נכסי הקרן'!$C$42</f>
        <v>6.2782409383116094E-5</v>
      </c>
    </row>
    <row r="24" spans="2:15">
      <c r="B24" s="75" t="s">
        <v>619</v>
      </c>
      <c r="C24" s="69" t="s">
        <v>620</v>
      </c>
      <c r="D24" s="82" t="s">
        <v>115</v>
      </c>
      <c r="E24" s="82" t="s">
        <v>26</v>
      </c>
      <c r="F24" s="69" t="s">
        <v>290</v>
      </c>
      <c r="G24" s="82" t="s">
        <v>259</v>
      </c>
      <c r="H24" s="82" t="s">
        <v>128</v>
      </c>
      <c r="I24" s="76">
        <v>56.010849000000007</v>
      </c>
      <c r="J24" s="78">
        <v>5860</v>
      </c>
      <c r="K24" s="69"/>
      <c r="L24" s="76">
        <v>3.2822357490000007</v>
      </c>
      <c r="M24" s="77">
        <v>4.5085039672784657E-7</v>
      </c>
      <c r="N24" s="77">
        <f t="shared" si="0"/>
        <v>6.1720450331127262E-3</v>
      </c>
      <c r="O24" s="77">
        <f>L24/'סכום נכסי הקרן'!$C$42</f>
        <v>4.3123048743226984E-5</v>
      </c>
    </row>
    <row r="25" spans="2:15">
      <c r="B25" s="75" t="s">
        <v>621</v>
      </c>
      <c r="C25" s="69" t="s">
        <v>622</v>
      </c>
      <c r="D25" s="82" t="s">
        <v>115</v>
      </c>
      <c r="E25" s="82" t="s">
        <v>26</v>
      </c>
      <c r="F25" s="69" t="s">
        <v>437</v>
      </c>
      <c r="G25" s="82" t="s">
        <v>438</v>
      </c>
      <c r="H25" s="82" t="s">
        <v>128</v>
      </c>
      <c r="I25" s="76">
        <v>12.441642000000002</v>
      </c>
      <c r="J25" s="78">
        <v>5193</v>
      </c>
      <c r="K25" s="69"/>
      <c r="L25" s="76">
        <v>0.64609446800000014</v>
      </c>
      <c r="M25" s="77">
        <v>1.2290667496394563E-7</v>
      </c>
      <c r="N25" s="77">
        <f t="shared" si="0"/>
        <v>1.214941417098376E-3</v>
      </c>
      <c r="O25" s="77">
        <f>L25/'סכום נכסי הקרן'!$C$42</f>
        <v>8.4885929491146087E-6</v>
      </c>
    </row>
    <row r="26" spans="2:15">
      <c r="B26" s="75" t="s">
        <v>623</v>
      </c>
      <c r="C26" s="69" t="s">
        <v>624</v>
      </c>
      <c r="D26" s="82" t="s">
        <v>115</v>
      </c>
      <c r="E26" s="82" t="s">
        <v>26</v>
      </c>
      <c r="F26" s="69" t="s">
        <v>349</v>
      </c>
      <c r="G26" s="82" t="s">
        <v>151</v>
      </c>
      <c r="H26" s="82" t="s">
        <v>128</v>
      </c>
      <c r="I26" s="76">
        <v>1273.3630960000003</v>
      </c>
      <c r="J26" s="78">
        <v>537</v>
      </c>
      <c r="K26" s="69"/>
      <c r="L26" s="76">
        <v>6.8379598230000012</v>
      </c>
      <c r="M26" s="77">
        <v>4.6022712979131787E-7</v>
      </c>
      <c r="N26" s="77">
        <f t="shared" si="0"/>
        <v>1.2858368255549557E-2</v>
      </c>
      <c r="O26" s="77">
        <f>L26/'סכום נכסי הקרן'!$C$42</f>
        <v>8.9839273379828383E-5</v>
      </c>
    </row>
    <row r="27" spans="2:15">
      <c r="B27" s="75" t="s">
        <v>625</v>
      </c>
      <c r="C27" s="69" t="s">
        <v>626</v>
      </c>
      <c r="D27" s="82" t="s">
        <v>115</v>
      </c>
      <c r="E27" s="82" t="s">
        <v>26</v>
      </c>
      <c r="F27" s="69" t="s">
        <v>295</v>
      </c>
      <c r="G27" s="82" t="s">
        <v>259</v>
      </c>
      <c r="H27" s="82" t="s">
        <v>128</v>
      </c>
      <c r="I27" s="76">
        <v>15.203861000000002</v>
      </c>
      <c r="J27" s="78">
        <v>31500</v>
      </c>
      <c r="K27" s="69"/>
      <c r="L27" s="76">
        <v>4.789216284000001</v>
      </c>
      <c r="M27" s="77">
        <v>6.1909125661200722E-7</v>
      </c>
      <c r="N27" s="77">
        <f t="shared" si="0"/>
        <v>9.0058304273757956E-3</v>
      </c>
      <c r="O27" s="77">
        <f>L27/'סכום נכסי הקרן'!$C$42</f>
        <v>6.2922234431122333E-5</v>
      </c>
    </row>
    <row r="28" spans="2:15">
      <c r="B28" s="75" t="s">
        <v>627</v>
      </c>
      <c r="C28" s="69" t="s">
        <v>628</v>
      </c>
      <c r="D28" s="82" t="s">
        <v>115</v>
      </c>
      <c r="E28" s="82" t="s">
        <v>26</v>
      </c>
      <c r="F28" s="69" t="s">
        <v>629</v>
      </c>
      <c r="G28" s="82" t="s">
        <v>247</v>
      </c>
      <c r="H28" s="82" t="s">
        <v>128</v>
      </c>
      <c r="I28" s="76">
        <v>20.814302000000001</v>
      </c>
      <c r="J28" s="78">
        <v>16360</v>
      </c>
      <c r="K28" s="69"/>
      <c r="L28" s="76">
        <v>3.4052198700000003</v>
      </c>
      <c r="M28" s="77">
        <v>2.0745832454566949E-7</v>
      </c>
      <c r="N28" s="77">
        <f t="shared" si="0"/>
        <v>6.4033092052249961E-3</v>
      </c>
      <c r="O28" s="77">
        <f>L28/'סכום נכסי הקרן'!$C$42</f>
        <v>4.4738852923698091E-5</v>
      </c>
    </row>
    <row r="29" spans="2:15">
      <c r="B29" s="75" t="s">
        <v>630</v>
      </c>
      <c r="C29" s="69" t="s">
        <v>631</v>
      </c>
      <c r="D29" s="82" t="s">
        <v>115</v>
      </c>
      <c r="E29" s="82" t="s">
        <v>26</v>
      </c>
      <c r="F29" s="69" t="s">
        <v>632</v>
      </c>
      <c r="G29" s="82" t="s">
        <v>247</v>
      </c>
      <c r="H29" s="82" t="s">
        <v>128</v>
      </c>
      <c r="I29" s="76">
        <v>560.83424700000012</v>
      </c>
      <c r="J29" s="78">
        <v>2059</v>
      </c>
      <c r="K29" s="69"/>
      <c r="L29" s="76">
        <v>11.547577139000003</v>
      </c>
      <c r="M29" s="77">
        <v>4.5337843734624668E-7</v>
      </c>
      <c r="N29" s="77">
        <f t="shared" si="0"/>
        <v>2.1714517656742219E-2</v>
      </c>
      <c r="O29" s="77">
        <f>L29/'סכום נכסי הקרן'!$C$42</f>
        <v>1.517157114576509E-4</v>
      </c>
    </row>
    <row r="30" spans="2:15">
      <c r="B30" s="75" t="s">
        <v>633</v>
      </c>
      <c r="C30" s="69" t="s">
        <v>634</v>
      </c>
      <c r="D30" s="82" t="s">
        <v>115</v>
      </c>
      <c r="E30" s="82" t="s">
        <v>26</v>
      </c>
      <c r="F30" s="69" t="s">
        <v>635</v>
      </c>
      <c r="G30" s="82" t="s">
        <v>122</v>
      </c>
      <c r="H30" s="82" t="s">
        <v>128</v>
      </c>
      <c r="I30" s="76">
        <v>2.1536590000000002</v>
      </c>
      <c r="J30" s="78">
        <v>56570</v>
      </c>
      <c r="K30" s="69"/>
      <c r="L30" s="76">
        <v>1.2183246290000003</v>
      </c>
      <c r="M30" s="77">
        <v>1.1636959084803315E-7</v>
      </c>
      <c r="N30" s="77">
        <f t="shared" si="0"/>
        <v>2.2909854898233136E-3</v>
      </c>
      <c r="O30" s="77">
        <f>L30/'סכום נכסי הקרן'!$C$42</f>
        <v>1.6006733330306231E-5</v>
      </c>
    </row>
    <row r="31" spans="2:15">
      <c r="B31" s="75" t="s">
        <v>636</v>
      </c>
      <c r="C31" s="69" t="s">
        <v>637</v>
      </c>
      <c r="D31" s="82" t="s">
        <v>115</v>
      </c>
      <c r="E31" s="82" t="s">
        <v>26</v>
      </c>
      <c r="F31" s="69" t="s">
        <v>303</v>
      </c>
      <c r="G31" s="82" t="s">
        <v>304</v>
      </c>
      <c r="H31" s="82" t="s">
        <v>128</v>
      </c>
      <c r="I31" s="76">
        <v>121.13086700000002</v>
      </c>
      <c r="J31" s="78">
        <v>3962</v>
      </c>
      <c r="K31" s="69"/>
      <c r="L31" s="76">
        <v>4.7992049370000016</v>
      </c>
      <c r="M31" s="77">
        <v>4.7779819466548003E-7</v>
      </c>
      <c r="N31" s="77">
        <f t="shared" si="0"/>
        <v>9.0246134828449003E-3</v>
      </c>
      <c r="O31" s="77">
        <f>L31/'סכום נכסי הקרן'!$C$42</f>
        <v>6.3053468505435694E-5</v>
      </c>
    </row>
    <row r="32" spans="2:15">
      <c r="B32" s="75" t="s">
        <v>638</v>
      </c>
      <c r="C32" s="69" t="s">
        <v>639</v>
      </c>
      <c r="D32" s="82" t="s">
        <v>115</v>
      </c>
      <c r="E32" s="82" t="s">
        <v>26</v>
      </c>
      <c r="F32" s="69" t="s">
        <v>488</v>
      </c>
      <c r="G32" s="82" t="s">
        <v>304</v>
      </c>
      <c r="H32" s="82" t="s">
        <v>128</v>
      </c>
      <c r="I32" s="76">
        <v>100.15969800000002</v>
      </c>
      <c r="J32" s="78">
        <v>3012</v>
      </c>
      <c r="K32" s="69"/>
      <c r="L32" s="76">
        <v>3.0168101120000004</v>
      </c>
      <c r="M32" s="77">
        <v>4.7745014881774179E-7</v>
      </c>
      <c r="N32" s="77">
        <f t="shared" si="0"/>
        <v>5.6729282390171921E-3</v>
      </c>
      <c r="O32" s="77">
        <f>L32/'סכום נכסי הקרן'!$C$42</f>
        <v>3.9635802988396508E-5</v>
      </c>
    </row>
    <row r="33" spans="2:15">
      <c r="B33" s="75" t="s">
        <v>640</v>
      </c>
      <c r="C33" s="69" t="s">
        <v>641</v>
      </c>
      <c r="D33" s="82" t="s">
        <v>115</v>
      </c>
      <c r="E33" s="82" t="s">
        <v>26</v>
      </c>
      <c r="F33" s="69" t="s">
        <v>642</v>
      </c>
      <c r="G33" s="82" t="s">
        <v>399</v>
      </c>
      <c r="H33" s="82" t="s">
        <v>128</v>
      </c>
      <c r="I33" s="76">
        <v>2.2815780000000006</v>
      </c>
      <c r="J33" s="78">
        <v>97080</v>
      </c>
      <c r="K33" s="69"/>
      <c r="L33" s="76">
        <v>2.2149561379999998</v>
      </c>
      <c r="M33" s="77">
        <v>2.9621688852421141E-7</v>
      </c>
      <c r="N33" s="77">
        <f t="shared" si="0"/>
        <v>4.1650905283907571E-3</v>
      </c>
      <c r="O33" s="77">
        <f>L33/'סכום נכסי הקרן'!$C$42</f>
        <v>2.9100792510770919E-5</v>
      </c>
    </row>
    <row r="34" spans="2:15">
      <c r="B34" s="75" t="s">
        <v>643</v>
      </c>
      <c r="C34" s="69" t="s">
        <v>644</v>
      </c>
      <c r="D34" s="82" t="s">
        <v>115</v>
      </c>
      <c r="E34" s="82" t="s">
        <v>26</v>
      </c>
      <c r="F34" s="69" t="s">
        <v>645</v>
      </c>
      <c r="G34" s="82" t="s">
        <v>646</v>
      </c>
      <c r="H34" s="82" t="s">
        <v>128</v>
      </c>
      <c r="I34" s="76">
        <v>28.058593000000002</v>
      </c>
      <c r="J34" s="78">
        <v>9321</v>
      </c>
      <c r="K34" s="69"/>
      <c r="L34" s="76">
        <v>2.6153414890000004</v>
      </c>
      <c r="M34" s="77">
        <v>2.5398854886893302E-7</v>
      </c>
      <c r="N34" s="77">
        <f t="shared" si="0"/>
        <v>4.9179908700933746E-3</v>
      </c>
      <c r="O34" s="77">
        <f>L34/'סכום נכסי הקרן'!$C$42</f>
        <v>3.4361181564941526E-5</v>
      </c>
    </row>
    <row r="35" spans="2:15">
      <c r="B35" s="75" t="s">
        <v>647</v>
      </c>
      <c r="C35" s="69" t="s">
        <v>648</v>
      </c>
      <c r="D35" s="82" t="s">
        <v>115</v>
      </c>
      <c r="E35" s="82" t="s">
        <v>26</v>
      </c>
      <c r="F35" s="69" t="s">
        <v>649</v>
      </c>
      <c r="G35" s="82" t="s">
        <v>650</v>
      </c>
      <c r="H35" s="82" t="s">
        <v>128</v>
      </c>
      <c r="I35" s="76">
        <v>126.30792200000002</v>
      </c>
      <c r="J35" s="78">
        <v>3863</v>
      </c>
      <c r="K35" s="69"/>
      <c r="L35" s="76">
        <v>4.8792750440000008</v>
      </c>
      <c r="M35" s="77">
        <v>1.126871554139985E-7</v>
      </c>
      <c r="N35" s="77">
        <f t="shared" si="0"/>
        <v>9.175180457310618E-3</v>
      </c>
      <c r="O35" s="77">
        <f>L35/'סכום נכסי הקרן'!$C$42</f>
        <v>6.4105454831551461E-5</v>
      </c>
    </row>
    <row r="36" spans="2:15">
      <c r="B36" s="75" t="s">
        <v>651</v>
      </c>
      <c r="C36" s="69" t="s">
        <v>652</v>
      </c>
      <c r="D36" s="82" t="s">
        <v>115</v>
      </c>
      <c r="E36" s="82" t="s">
        <v>26</v>
      </c>
      <c r="F36" s="69" t="s">
        <v>246</v>
      </c>
      <c r="G36" s="82" t="s">
        <v>247</v>
      </c>
      <c r="H36" s="82" t="s">
        <v>128</v>
      </c>
      <c r="I36" s="76">
        <v>782.24930100000017</v>
      </c>
      <c r="J36" s="78">
        <v>3151</v>
      </c>
      <c r="K36" s="69"/>
      <c r="L36" s="76">
        <v>24.648675464000004</v>
      </c>
      <c r="M36" s="77">
        <v>5.1223858547536118E-7</v>
      </c>
      <c r="N36" s="77">
        <f t="shared" si="0"/>
        <v>4.6350337576068094E-2</v>
      </c>
      <c r="O36" s="77">
        <f>L36/'סכום נכסי הקרן'!$C$42</f>
        <v>3.238420743585823E-4</v>
      </c>
    </row>
    <row r="37" spans="2:15">
      <c r="B37" s="75" t="s">
        <v>653</v>
      </c>
      <c r="C37" s="69" t="s">
        <v>654</v>
      </c>
      <c r="D37" s="82" t="s">
        <v>115</v>
      </c>
      <c r="E37" s="82" t="s">
        <v>26</v>
      </c>
      <c r="F37" s="69" t="s">
        <v>313</v>
      </c>
      <c r="G37" s="82" t="s">
        <v>259</v>
      </c>
      <c r="H37" s="82" t="s">
        <v>128</v>
      </c>
      <c r="I37" s="76">
        <v>858.09046300000011</v>
      </c>
      <c r="J37" s="78">
        <v>916.2</v>
      </c>
      <c r="K37" s="69"/>
      <c r="L37" s="76">
        <v>7.8618248180000005</v>
      </c>
      <c r="M37" s="77">
        <v>1.1367081104019644E-6</v>
      </c>
      <c r="N37" s="77">
        <f t="shared" si="0"/>
        <v>1.4783684210959843E-2</v>
      </c>
      <c r="O37" s="77">
        <f>L37/'סכום נכסי הקרן'!$C$42</f>
        <v>1.0329113469092424E-4</v>
      </c>
    </row>
    <row r="38" spans="2:15">
      <c r="B38" s="75" t="s">
        <v>655</v>
      </c>
      <c r="C38" s="69" t="s">
        <v>656</v>
      </c>
      <c r="D38" s="82" t="s">
        <v>115</v>
      </c>
      <c r="E38" s="82" t="s">
        <v>26</v>
      </c>
      <c r="F38" s="69" t="s">
        <v>657</v>
      </c>
      <c r="G38" s="82" t="s">
        <v>247</v>
      </c>
      <c r="H38" s="82" t="s">
        <v>128</v>
      </c>
      <c r="I38" s="76">
        <v>129.03026300000002</v>
      </c>
      <c r="J38" s="78">
        <v>13810</v>
      </c>
      <c r="K38" s="69"/>
      <c r="L38" s="76">
        <v>17.819079329000004</v>
      </c>
      <c r="M38" s="77">
        <v>5.0130440866276969E-7</v>
      </c>
      <c r="N38" s="77">
        <f t="shared" si="0"/>
        <v>3.3507696727970805E-2</v>
      </c>
      <c r="O38" s="77">
        <f>L38/'סכום נכסי הקרן'!$C$42</f>
        <v>2.3411268575025671E-4</v>
      </c>
    </row>
    <row r="39" spans="2:15">
      <c r="B39" s="75" t="s">
        <v>658</v>
      </c>
      <c r="C39" s="69" t="s">
        <v>659</v>
      </c>
      <c r="D39" s="82" t="s">
        <v>115</v>
      </c>
      <c r="E39" s="82" t="s">
        <v>26</v>
      </c>
      <c r="F39" s="69" t="s">
        <v>319</v>
      </c>
      <c r="G39" s="82" t="s">
        <v>259</v>
      </c>
      <c r="H39" s="82" t="s">
        <v>128</v>
      </c>
      <c r="I39" s="76">
        <v>37.614298000000005</v>
      </c>
      <c r="J39" s="78">
        <v>23790</v>
      </c>
      <c r="K39" s="76">
        <v>4.7512087000000008E-2</v>
      </c>
      <c r="L39" s="76">
        <v>8.9959535520000031</v>
      </c>
      <c r="M39" s="77">
        <v>7.9185646893126905E-7</v>
      </c>
      <c r="N39" s="77">
        <f t="shared" si="0"/>
        <v>1.6916344432495668E-2</v>
      </c>
      <c r="O39" s="77">
        <f>L39/'סכום נכסי הקרן'!$C$42</f>
        <v>1.1819167579077575E-4</v>
      </c>
    </row>
    <row r="40" spans="2:15">
      <c r="B40" s="75" t="s">
        <v>660</v>
      </c>
      <c r="C40" s="69" t="s">
        <v>661</v>
      </c>
      <c r="D40" s="82" t="s">
        <v>115</v>
      </c>
      <c r="E40" s="82" t="s">
        <v>26</v>
      </c>
      <c r="F40" s="69" t="s">
        <v>662</v>
      </c>
      <c r="G40" s="82" t="s">
        <v>646</v>
      </c>
      <c r="H40" s="82" t="s">
        <v>128</v>
      </c>
      <c r="I40" s="76">
        <v>5.3961630000000005</v>
      </c>
      <c r="J40" s="78">
        <v>42120</v>
      </c>
      <c r="K40" s="69"/>
      <c r="L40" s="76">
        <v>2.2728639540000004</v>
      </c>
      <c r="M40" s="77">
        <v>1.8733369472785796E-7</v>
      </c>
      <c r="N40" s="77">
        <f t="shared" si="0"/>
        <v>4.2739826602950851E-3</v>
      </c>
      <c r="O40" s="77">
        <f>L40/'סכום נכסי הקרן'!$C$42</f>
        <v>2.9861603666015525E-5</v>
      </c>
    </row>
    <row r="41" spans="2:15">
      <c r="B41" s="75" t="s">
        <v>663</v>
      </c>
      <c r="C41" s="69" t="s">
        <v>664</v>
      </c>
      <c r="D41" s="82" t="s">
        <v>115</v>
      </c>
      <c r="E41" s="82" t="s">
        <v>26</v>
      </c>
      <c r="F41" s="69" t="s">
        <v>665</v>
      </c>
      <c r="G41" s="82" t="s">
        <v>122</v>
      </c>
      <c r="H41" s="82" t="s">
        <v>128</v>
      </c>
      <c r="I41" s="76">
        <v>373.61320499999999</v>
      </c>
      <c r="J41" s="78">
        <v>1147</v>
      </c>
      <c r="K41" s="69"/>
      <c r="L41" s="76">
        <v>4.2853434589999999</v>
      </c>
      <c r="M41" s="77">
        <v>3.182897674263305E-7</v>
      </c>
      <c r="N41" s="77">
        <f t="shared" si="0"/>
        <v>8.0583281744345692E-3</v>
      </c>
      <c r="O41" s="77">
        <f>L41/'סכום נכסי הקרן'!$C$42</f>
        <v>5.6302194295528008E-5</v>
      </c>
    </row>
    <row r="42" spans="2:15">
      <c r="B42" s="75" t="s">
        <v>666</v>
      </c>
      <c r="C42" s="69" t="s">
        <v>667</v>
      </c>
      <c r="D42" s="82" t="s">
        <v>115</v>
      </c>
      <c r="E42" s="82" t="s">
        <v>26</v>
      </c>
      <c r="F42" s="69" t="s">
        <v>668</v>
      </c>
      <c r="G42" s="82" t="s">
        <v>152</v>
      </c>
      <c r="H42" s="82" t="s">
        <v>128</v>
      </c>
      <c r="I42" s="76">
        <v>4.9690290000000008</v>
      </c>
      <c r="J42" s="78">
        <v>64510</v>
      </c>
      <c r="K42" s="69"/>
      <c r="L42" s="76">
        <v>3.2055209250000001</v>
      </c>
      <c r="M42" s="77">
        <v>7.8461935864302619E-8</v>
      </c>
      <c r="N42" s="77">
        <f t="shared" si="0"/>
        <v>6.0277874646002946E-3</v>
      </c>
      <c r="O42" s="77">
        <f>L42/'סכום נכסי הקרן'!$C$42</f>
        <v>4.2115145183682851E-5</v>
      </c>
    </row>
    <row r="43" spans="2:15">
      <c r="B43" s="75" t="s">
        <v>669</v>
      </c>
      <c r="C43" s="69" t="s">
        <v>670</v>
      </c>
      <c r="D43" s="82" t="s">
        <v>115</v>
      </c>
      <c r="E43" s="82" t="s">
        <v>26</v>
      </c>
      <c r="F43" s="69" t="s">
        <v>277</v>
      </c>
      <c r="G43" s="82" t="s">
        <v>259</v>
      </c>
      <c r="H43" s="82" t="s">
        <v>128</v>
      </c>
      <c r="I43" s="76">
        <v>45.637051000000014</v>
      </c>
      <c r="J43" s="78">
        <v>19540</v>
      </c>
      <c r="K43" s="69"/>
      <c r="L43" s="76">
        <v>8.9174798539999998</v>
      </c>
      <c r="M43" s="77">
        <v>3.7631741043907975E-7</v>
      </c>
      <c r="N43" s="77">
        <f t="shared" si="0"/>
        <v>1.6768779408222662E-2</v>
      </c>
      <c r="O43" s="77">
        <f>L43/'סכום נכסי הקרן'!$C$42</f>
        <v>1.171606635897337E-4</v>
      </c>
    </row>
    <row r="44" spans="2:15">
      <c r="B44" s="75" t="s">
        <v>671</v>
      </c>
      <c r="C44" s="69" t="s">
        <v>672</v>
      </c>
      <c r="D44" s="82" t="s">
        <v>115</v>
      </c>
      <c r="E44" s="82" t="s">
        <v>26</v>
      </c>
      <c r="F44" s="69" t="s">
        <v>261</v>
      </c>
      <c r="G44" s="82" t="s">
        <v>247</v>
      </c>
      <c r="H44" s="82" t="s">
        <v>128</v>
      </c>
      <c r="I44" s="76">
        <v>668.68349500000011</v>
      </c>
      <c r="J44" s="78">
        <v>3389</v>
      </c>
      <c r="K44" s="69"/>
      <c r="L44" s="76">
        <v>22.661683653000001</v>
      </c>
      <c r="M44" s="77">
        <v>5.0003730443648707E-7</v>
      </c>
      <c r="N44" s="77">
        <f t="shared" si="0"/>
        <v>4.2613920122917558E-2</v>
      </c>
      <c r="O44" s="77">
        <f>L44/'סכום נכסי הקרן'!$C$42</f>
        <v>2.9773634909364613E-4</v>
      </c>
    </row>
    <row r="45" spans="2:15">
      <c r="B45" s="75" t="s">
        <v>673</v>
      </c>
      <c r="C45" s="69" t="s">
        <v>674</v>
      </c>
      <c r="D45" s="82" t="s">
        <v>115</v>
      </c>
      <c r="E45" s="82" t="s">
        <v>26</v>
      </c>
      <c r="F45" s="69" t="s">
        <v>675</v>
      </c>
      <c r="G45" s="82" t="s">
        <v>676</v>
      </c>
      <c r="H45" s="82" t="s">
        <v>128</v>
      </c>
      <c r="I45" s="76">
        <v>63.906407000000009</v>
      </c>
      <c r="J45" s="78">
        <v>8007</v>
      </c>
      <c r="K45" s="69"/>
      <c r="L45" s="76">
        <v>5.1169860310000015</v>
      </c>
      <c r="M45" s="77">
        <v>5.4840262512467299E-7</v>
      </c>
      <c r="N45" s="77">
        <f t="shared" si="0"/>
        <v>9.6221815348769314E-3</v>
      </c>
      <c r="O45" s="77">
        <f>L45/'סכום נכסי הקרן'!$C$42</f>
        <v>6.7228576771322164E-5</v>
      </c>
    </row>
    <row r="46" spans="2:15">
      <c r="B46" s="75" t="s">
        <v>677</v>
      </c>
      <c r="C46" s="69" t="s">
        <v>678</v>
      </c>
      <c r="D46" s="82" t="s">
        <v>115</v>
      </c>
      <c r="E46" s="82" t="s">
        <v>26</v>
      </c>
      <c r="F46" s="69" t="s">
        <v>679</v>
      </c>
      <c r="G46" s="82" t="s">
        <v>438</v>
      </c>
      <c r="H46" s="82" t="s">
        <v>128</v>
      </c>
      <c r="I46" s="76">
        <v>398.82016200000004</v>
      </c>
      <c r="J46" s="78">
        <v>1022</v>
      </c>
      <c r="K46" s="69"/>
      <c r="L46" s="76">
        <v>4.0759420590000008</v>
      </c>
      <c r="M46" s="77">
        <v>7.2920083674308465E-7</v>
      </c>
      <c r="N46" s="77">
        <f t="shared" si="0"/>
        <v>7.6645615563022155E-3</v>
      </c>
      <c r="O46" s="77">
        <f>L46/'סכום נכסי הקרן'!$C$42</f>
        <v>5.3551012640812587E-5</v>
      </c>
    </row>
    <row r="47" spans="2:15">
      <c r="B47" s="75" t="s">
        <v>680</v>
      </c>
      <c r="C47" s="69" t="s">
        <v>681</v>
      </c>
      <c r="D47" s="82" t="s">
        <v>115</v>
      </c>
      <c r="E47" s="82" t="s">
        <v>26</v>
      </c>
      <c r="F47" s="69" t="s">
        <v>550</v>
      </c>
      <c r="G47" s="82" t="s">
        <v>551</v>
      </c>
      <c r="H47" s="82" t="s">
        <v>128</v>
      </c>
      <c r="I47" s="76">
        <v>279.08076300000005</v>
      </c>
      <c r="J47" s="78">
        <v>2562</v>
      </c>
      <c r="K47" s="69"/>
      <c r="L47" s="76">
        <v>7.1500491570000015</v>
      </c>
      <c r="M47" s="77">
        <v>7.8115991803732494E-7</v>
      </c>
      <c r="N47" s="77">
        <f t="shared" si="0"/>
        <v>1.34452332984975E-2</v>
      </c>
      <c r="O47" s="77">
        <f>L47/'סכום נכסי הקרן'!$C$42</f>
        <v>9.3939601507210329E-5</v>
      </c>
    </row>
    <row r="48" spans="2:15">
      <c r="B48" s="72"/>
      <c r="C48" s="69"/>
      <c r="D48" s="69"/>
      <c r="E48" s="69"/>
      <c r="F48" s="69"/>
      <c r="G48" s="69"/>
      <c r="H48" s="69"/>
      <c r="I48" s="76"/>
      <c r="J48" s="78"/>
      <c r="K48" s="69"/>
      <c r="L48" s="69"/>
      <c r="M48" s="69"/>
      <c r="N48" s="77"/>
      <c r="O48" s="69"/>
    </row>
    <row r="49" spans="2:15">
      <c r="B49" s="89" t="s">
        <v>682</v>
      </c>
      <c r="C49" s="71"/>
      <c r="D49" s="71"/>
      <c r="E49" s="71"/>
      <c r="F49" s="71"/>
      <c r="G49" s="71"/>
      <c r="H49" s="71"/>
      <c r="I49" s="79"/>
      <c r="J49" s="81"/>
      <c r="K49" s="71"/>
      <c r="L49" s="79">
        <v>123.69409491900001</v>
      </c>
      <c r="M49" s="71"/>
      <c r="N49" s="80">
        <f t="shared" si="0"/>
        <v>0.23259923495830157</v>
      </c>
      <c r="O49" s="80">
        <f>L49/'סכום נכסי הקרן'!$C$42</f>
        <v>1.6251320418000181E-3</v>
      </c>
    </row>
    <row r="50" spans="2:15">
      <c r="B50" s="75" t="s">
        <v>683</v>
      </c>
      <c r="C50" s="69" t="s">
        <v>684</v>
      </c>
      <c r="D50" s="82" t="s">
        <v>115</v>
      </c>
      <c r="E50" s="82" t="s">
        <v>26</v>
      </c>
      <c r="F50" s="69" t="s">
        <v>685</v>
      </c>
      <c r="G50" s="82" t="s">
        <v>438</v>
      </c>
      <c r="H50" s="82" t="s">
        <v>128</v>
      </c>
      <c r="I50" s="76">
        <v>66.365600000000015</v>
      </c>
      <c r="J50" s="78">
        <v>887.7</v>
      </c>
      <c r="K50" s="69"/>
      <c r="L50" s="76">
        <v>0.58912743100000009</v>
      </c>
      <c r="M50" s="77">
        <v>2.4870746365081376E-7</v>
      </c>
      <c r="N50" s="77">
        <f t="shared" si="0"/>
        <v>1.1078183629807299E-3</v>
      </c>
      <c r="O50" s="77">
        <f>L50/'סכום נכסי הקרן'!$C$42</f>
        <v>7.7401420451669974E-6</v>
      </c>
    </row>
    <row r="51" spans="2:15">
      <c r="B51" s="75" t="s">
        <v>686</v>
      </c>
      <c r="C51" s="69" t="s">
        <v>687</v>
      </c>
      <c r="D51" s="82" t="s">
        <v>115</v>
      </c>
      <c r="E51" s="82" t="s">
        <v>26</v>
      </c>
      <c r="F51" s="69" t="s">
        <v>555</v>
      </c>
      <c r="G51" s="82" t="s">
        <v>438</v>
      </c>
      <c r="H51" s="82" t="s">
        <v>128</v>
      </c>
      <c r="I51" s="76">
        <v>163.49233600000002</v>
      </c>
      <c r="J51" s="78">
        <v>1369</v>
      </c>
      <c r="K51" s="69"/>
      <c r="L51" s="76">
        <v>2.2382100829999998</v>
      </c>
      <c r="M51" s="77">
        <v>7.74911675123901E-7</v>
      </c>
      <c r="N51" s="77">
        <f t="shared" si="0"/>
        <v>4.2088181600154059E-3</v>
      </c>
      <c r="O51" s="77">
        <f>L51/'סכום נכסי הקרן'!$C$42</f>
        <v>2.9406310176286819E-5</v>
      </c>
    </row>
    <row r="52" spans="2:15">
      <c r="B52" s="75" t="s">
        <v>688</v>
      </c>
      <c r="C52" s="69" t="s">
        <v>689</v>
      </c>
      <c r="D52" s="82" t="s">
        <v>115</v>
      </c>
      <c r="E52" s="82" t="s">
        <v>26</v>
      </c>
      <c r="F52" s="69" t="s">
        <v>690</v>
      </c>
      <c r="G52" s="82" t="s">
        <v>304</v>
      </c>
      <c r="H52" s="82" t="s">
        <v>128</v>
      </c>
      <c r="I52" s="76">
        <v>6.0393170000000005</v>
      </c>
      <c r="J52" s="78">
        <v>8921</v>
      </c>
      <c r="K52" s="69"/>
      <c r="L52" s="76">
        <v>0.53876747000000014</v>
      </c>
      <c r="M52" s="77">
        <v>4.11540225144776E-7</v>
      </c>
      <c r="N52" s="77">
        <f t="shared" si="0"/>
        <v>1.0131195141084334E-3</v>
      </c>
      <c r="O52" s="77">
        <f>L52/'סכום נכסי הקרן'!$C$42</f>
        <v>7.0784969900938957E-6</v>
      </c>
    </row>
    <row r="53" spans="2:15">
      <c r="B53" s="75" t="s">
        <v>691</v>
      </c>
      <c r="C53" s="69" t="s">
        <v>692</v>
      </c>
      <c r="D53" s="82" t="s">
        <v>115</v>
      </c>
      <c r="E53" s="82" t="s">
        <v>26</v>
      </c>
      <c r="F53" s="69" t="s">
        <v>693</v>
      </c>
      <c r="G53" s="82" t="s">
        <v>551</v>
      </c>
      <c r="H53" s="82" t="s">
        <v>128</v>
      </c>
      <c r="I53" s="76">
        <v>158.08735100000004</v>
      </c>
      <c r="J53" s="78">
        <v>1178</v>
      </c>
      <c r="K53" s="69"/>
      <c r="L53" s="76">
        <v>1.8622689920000004</v>
      </c>
      <c r="M53" s="77">
        <v>1.2636876657868457E-6</v>
      </c>
      <c r="N53" s="77">
        <f t="shared" si="0"/>
        <v>3.5018837650206349E-3</v>
      </c>
      <c r="O53" s="77">
        <f>L53/'סכום נכסי הקרן'!$C$42</f>
        <v>2.4467077521620214E-5</v>
      </c>
    </row>
    <row r="54" spans="2:15">
      <c r="B54" s="75" t="s">
        <v>694</v>
      </c>
      <c r="C54" s="69" t="s">
        <v>695</v>
      </c>
      <c r="D54" s="82" t="s">
        <v>115</v>
      </c>
      <c r="E54" s="82" t="s">
        <v>26</v>
      </c>
      <c r="F54" s="69" t="s">
        <v>696</v>
      </c>
      <c r="G54" s="82" t="s">
        <v>125</v>
      </c>
      <c r="H54" s="82" t="s">
        <v>128</v>
      </c>
      <c r="I54" s="76">
        <v>23.751300000000004</v>
      </c>
      <c r="J54" s="78">
        <v>566.6</v>
      </c>
      <c r="K54" s="69"/>
      <c r="L54" s="76">
        <v>0.13457486700000004</v>
      </c>
      <c r="M54" s="77">
        <v>1.2025436370212917E-7</v>
      </c>
      <c r="N54" s="77">
        <f t="shared" si="0"/>
        <v>2.530598661909693E-4</v>
      </c>
      <c r="O54" s="77">
        <f>L54/'סכום נכסי הקרן'!$C$42</f>
        <v>1.7680870580434012E-6</v>
      </c>
    </row>
    <row r="55" spans="2:15">
      <c r="B55" s="75" t="s">
        <v>697</v>
      </c>
      <c r="C55" s="69" t="s">
        <v>698</v>
      </c>
      <c r="D55" s="82" t="s">
        <v>115</v>
      </c>
      <c r="E55" s="82" t="s">
        <v>26</v>
      </c>
      <c r="F55" s="69" t="s">
        <v>699</v>
      </c>
      <c r="G55" s="82" t="s">
        <v>430</v>
      </c>
      <c r="H55" s="82" t="s">
        <v>128</v>
      </c>
      <c r="I55" s="76">
        <v>11.985887999999999</v>
      </c>
      <c r="J55" s="78">
        <v>3661</v>
      </c>
      <c r="K55" s="69"/>
      <c r="L55" s="76">
        <v>0.43880336300000006</v>
      </c>
      <c r="M55" s="77">
        <v>2.1111630187996895E-7</v>
      </c>
      <c r="N55" s="77">
        <f t="shared" si="0"/>
        <v>8.2514308057928302E-4</v>
      </c>
      <c r="O55" s="77">
        <f>L55/'סכום נכסי הקרן'!$C$42</f>
        <v>5.7651370158606255E-6</v>
      </c>
    </row>
    <row r="56" spans="2:15">
      <c r="B56" s="75" t="s">
        <v>700</v>
      </c>
      <c r="C56" s="69" t="s">
        <v>701</v>
      </c>
      <c r="D56" s="82" t="s">
        <v>115</v>
      </c>
      <c r="E56" s="82" t="s">
        <v>26</v>
      </c>
      <c r="F56" s="69" t="s">
        <v>702</v>
      </c>
      <c r="G56" s="82" t="s">
        <v>495</v>
      </c>
      <c r="H56" s="82" t="s">
        <v>128</v>
      </c>
      <c r="I56" s="76">
        <v>14.529990000000003</v>
      </c>
      <c r="J56" s="78">
        <v>8131</v>
      </c>
      <c r="K56" s="69"/>
      <c r="L56" s="76">
        <v>1.1814334590000004</v>
      </c>
      <c r="M56" s="77">
        <v>6.7550508102905221E-7</v>
      </c>
      <c r="N56" s="77">
        <f t="shared" si="0"/>
        <v>2.221613884619882E-3</v>
      </c>
      <c r="O56" s="77">
        <f>L56/'סכום נכסי הקרן'!$C$42</f>
        <v>1.5522045500497126E-5</v>
      </c>
    </row>
    <row r="57" spans="2:15">
      <c r="B57" s="75" t="s">
        <v>703</v>
      </c>
      <c r="C57" s="69" t="s">
        <v>704</v>
      </c>
      <c r="D57" s="82" t="s">
        <v>115</v>
      </c>
      <c r="E57" s="82" t="s">
        <v>26</v>
      </c>
      <c r="F57" s="69" t="s">
        <v>566</v>
      </c>
      <c r="G57" s="82" t="s">
        <v>438</v>
      </c>
      <c r="H57" s="82" t="s">
        <v>128</v>
      </c>
      <c r="I57" s="76">
        <v>14.974355000000001</v>
      </c>
      <c r="J57" s="78">
        <v>19810</v>
      </c>
      <c r="K57" s="69"/>
      <c r="L57" s="76">
        <v>2.9664196760000006</v>
      </c>
      <c r="M57" s="77">
        <v>1.1843486663857326E-6</v>
      </c>
      <c r="N57" s="77">
        <f t="shared" si="0"/>
        <v>5.5781720837577969E-3</v>
      </c>
      <c r="O57" s="77">
        <f>L57/'סכום נכסי הקרן'!$C$42</f>
        <v>3.8973757543159219E-5</v>
      </c>
    </row>
    <row r="58" spans="2:15">
      <c r="B58" s="75" t="s">
        <v>705</v>
      </c>
      <c r="C58" s="69" t="s">
        <v>706</v>
      </c>
      <c r="D58" s="82" t="s">
        <v>115</v>
      </c>
      <c r="E58" s="82" t="s">
        <v>26</v>
      </c>
      <c r="F58" s="69" t="s">
        <v>707</v>
      </c>
      <c r="G58" s="82" t="s">
        <v>399</v>
      </c>
      <c r="H58" s="82" t="s">
        <v>128</v>
      </c>
      <c r="I58" s="76">
        <v>11.294720000000002</v>
      </c>
      <c r="J58" s="78">
        <v>12130</v>
      </c>
      <c r="K58" s="69"/>
      <c r="L58" s="76">
        <v>1.3700494910000003</v>
      </c>
      <c r="M58" s="77">
        <v>3.1088350161873997E-7</v>
      </c>
      <c r="N58" s="77">
        <f t="shared" si="0"/>
        <v>2.5762948802874578E-3</v>
      </c>
      <c r="O58" s="77">
        <f>L58/'סכום נכסי הקרן'!$C$42</f>
        <v>1.8000142433104164E-5</v>
      </c>
    </row>
    <row r="59" spans="2:15">
      <c r="B59" s="75" t="s">
        <v>708</v>
      </c>
      <c r="C59" s="69" t="s">
        <v>709</v>
      </c>
      <c r="D59" s="82" t="s">
        <v>115</v>
      </c>
      <c r="E59" s="82" t="s">
        <v>26</v>
      </c>
      <c r="F59" s="69" t="s">
        <v>576</v>
      </c>
      <c r="G59" s="82" t="s">
        <v>438</v>
      </c>
      <c r="H59" s="82" t="s">
        <v>128</v>
      </c>
      <c r="I59" s="76">
        <v>7.312825000000001</v>
      </c>
      <c r="J59" s="78">
        <v>3816</v>
      </c>
      <c r="K59" s="69"/>
      <c r="L59" s="76">
        <v>0.27905742000000006</v>
      </c>
      <c r="M59" s="77">
        <v>1.2695856898834709E-7</v>
      </c>
      <c r="N59" s="77">
        <f t="shared" si="0"/>
        <v>5.2475053432374642E-4</v>
      </c>
      <c r="O59" s="77">
        <f>L59/'סכום נכסי הקרן'!$C$42</f>
        <v>3.6663444204108463E-6</v>
      </c>
    </row>
    <row r="60" spans="2:15">
      <c r="B60" s="75" t="s">
        <v>710</v>
      </c>
      <c r="C60" s="69" t="s">
        <v>711</v>
      </c>
      <c r="D60" s="82" t="s">
        <v>115</v>
      </c>
      <c r="E60" s="82" t="s">
        <v>26</v>
      </c>
      <c r="F60" s="69" t="s">
        <v>712</v>
      </c>
      <c r="G60" s="82" t="s">
        <v>430</v>
      </c>
      <c r="H60" s="82" t="s">
        <v>128</v>
      </c>
      <c r="I60" s="76">
        <v>2.1285700000000003</v>
      </c>
      <c r="J60" s="78">
        <v>5580</v>
      </c>
      <c r="K60" s="69"/>
      <c r="L60" s="76">
        <v>0.11877420400000001</v>
      </c>
      <c r="M60" s="77">
        <v>1.1759058652156222E-7</v>
      </c>
      <c r="N60" s="77">
        <f t="shared" si="0"/>
        <v>2.2334767881419402E-4</v>
      </c>
      <c r="O60" s="77">
        <f>L60/'סכום נכסי הקרן'!$C$42</f>
        <v>1.5604929627893053E-6</v>
      </c>
    </row>
    <row r="61" spans="2:15">
      <c r="B61" s="75" t="s">
        <v>713</v>
      </c>
      <c r="C61" s="69" t="s">
        <v>714</v>
      </c>
      <c r="D61" s="82" t="s">
        <v>115</v>
      </c>
      <c r="E61" s="82" t="s">
        <v>26</v>
      </c>
      <c r="F61" s="69" t="s">
        <v>715</v>
      </c>
      <c r="G61" s="82" t="s">
        <v>266</v>
      </c>
      <c r="H61" s="82" t="s">
        <v>128</v>
      </c>
      <c r="I61" s="76">
        <v>11.949292</v>
      </c>
      <c r="J61" s="78">
        <v>10550</v>
      </c>
      <c r="K61" s="69"/>
      <c r="L61" s="76">
        <v>1.2606503259999999</v>
      </c>
      <c r="M61" s="77">
        <v>9.5641674803360671E-7</v>
      </c>
      <c r="N61" s="77">
        <f t="shared" si="0"/>
        <v>2.3705763930731709E-3</v>
      </c>
      <c r="O61" s="77">
        <f>L61/'סכום נכסי הקרן'!$C$42</f>
        <v>1.6562821690314536E-5</v>
      </c>
    </row>
    <row r="62" spans="2:15">
      <c r="B62" s="75" t="s">
        <v>716</v>
      </c>
      <c r="C62" s="69" t="s">
        <v>717</v>
      </c>
      <c r="D62" s="82" t="s">
        <v>115</v>
      </c>
      <c r="E62" s="82" t="s">
        <v>26</v>
      </c>
      <c r="F62" s="69" t="s">
        <v>532</v>
      </c>
      <c r="G62" s="82" t="s">
        <v>266</v>
      </c>
      <c r="H62" s="82" t="s">
        <v>128</v>
      </c>
      <c r="I62" s="76">
        <v>1092.676019</v>
      </c>
      <c r="J62" s="78">
        <v>125.9</v>
      </c>
      <c r="K62" s="69"/>
      <c r="L62" s="76">
        <v>1.3756791080000002</v>
      </c>
      <c r="M62" s="77">
        <v>3.4641270891523717E-7</v>
      </c>
      <c r="N62" s="77">
        <f t="shared" si="0"/>
        <v>2.5868810332332847E-3</v>
      </c>
      <c r="O62" s="77">
        <f>L62/'סכום נכסי הקרן'!$C$42</f>
        <v>1.807410611726995E-5</v>
      </c>
    </row>
    <row r="63" spans="2:15">
      <c r="B63" s="75" t="s">
        <v>718</v>
      </c>
      <c r="C63" s="69" t="s">
        <v>719</v>
      </c>
      <c r="D63" s="82" t="s">
        <v>115</v>
      </c>
      <c r="E63" s="82" t="s">
        <v>26</v>
      </c>
      <c r="F63" s="69" t="s">
        <v>442</v>
      </c>
      <c r="G63" s="82" t="s">
        <v>430</v>
      </c>
      <c r="H63" s="82" t="s">
        <v>128</v>
      </c>
      <c r="I63" s="76">
        <v>148.94475500000001</v>
      </c>
      <c r="J63" s="78">
        <v>1167</v>
      </c>
      <c r="K63" s="69"/>
      <c r="L63" s="76">
        <v>1.7381852860000002</v>
      </c>
      <c r="M63" s="77">
        <v>8.342362856554755E-7</v>
      </c>
      <c r="N63" s="77">
        <f t="shared" si="0"/>
        <v>3.2685518900811661E-3</v>
      </c>
      <c r="O63" s="77">
        <f>L63/'סכום נכסי הקרן'!$C$42</f>
        <v>2.2836826646524327E-5</v>
      </c>
    </row>
    <row r="64" spans="2:15">
      <c r="B64" s="75" t="s">
        <v>720</v>
      </c>
      <c r="C64" s="69" t="s">
        <v>721</v>
      </c>
      <c r="D64" s="82" t="s">
        <v>115</v>
      </c>
      <c r="E64" s="82" t="s">
        <v>26</v>
      </c>
      <c r="F64" s="69" t="s">
        <v>406</v>
      </c>
      <c r="G64" s="82" t="s">
        <v>399</v>
      </c>
      <c r="H64" s="82" t="s">
        <v>128</v>
      </c>
      <c r="I64" s="76">
        <v>1860.6035160000001</v>
      </c>
      <c r="J64" s="78">
        <v>58.3</v>
      </c>
      <c r="K64" s="69"/>
      <c r="L64" s="76">
        <v>1.0847318499999998</v>
      </c>
      <c r="M64" s="77">
        <v>1.4708844336442763E-6</v>
      </c>
      <c r="N64" s="77">
        <f t="shared" si="0"/>
        <v>2.0397723804852982E-3</v>
      </c>
      <c r="O64" s="77">
        <f>L64/'סכום נכסי הקרן'!$C$42</f>
        <v>1.4251549254233891E-5</v>
      </c>
    </row>
    <row r="65" spans="2:15">
      <c r="B65" s="75" t="s">
        <v>722</v>
      </c>
      <c r="C65" s="69" t="s">
        <v>723</v>
      </c>
      <c r="D65" s="82" t="s">
        <v>115</v>
      </c>
      <c r="E65" s="82" t="s">
        <v>26</v>
      </c>
      <c r="F65" s="69" t="s">
        <v>724</v>
      </c>
      <c r="G65" s="82" t="s">
        <v>474</v>
      </c>
      <c r="H65" s="82" t="s">
        <v>128</v>
      </c>
      <c r="I65" s="76">
        <v>106.60840800000001</v>
      </c>
      <c r="J65" s="78">
        <v>794.8</v>
      </c>
      <c r="K65" s="69"/>
      <c r="L65" s="76">
        <v>0.84732362700000008</v>
      </c>
      <c r="M65" s="77">
        <v>5.9985757488370928E-7</v>
      </c>
      <c r="N65" s="77">
        <f t="shared" si="0"/>
        <v>1.5933406322375687E-3</v>
      </c>
      <c r="O65" s="77">
        <f>L65/'סכום נכסי הקרן'!$C$42</f>
        <v>1.1132405123410555E-5</v>
      </c>
    </row>
    <row r="66" spans="2:15">
      <c r="B66" s="75" t="s">
        <v>725</v>
      </c>
      <c r="C66" s="69" t="s">
        <v>726</v>
      </c>
      <c r="D66" s="82" t="s">
        <v>115</v>
      </c>
      <c r="E66" s="82" t="s">
        <v>26</v>
      </c>
      <c r="F66" s="69" t="s">
        <v>727</v>
      </c>
      <c r="G66" s="82" t="s">
        <v>123</v>
      </c>
      <c r="H66" s="82" t="s">
        <v>128</v>
      </c>
      <c r="I66" s="76">
        <v>4.5593400000000006</v>
      </c>
      <c r="J66" s="78">
        <v>3186</v>
      </c>
      <c r="K66" s="69"/>
      <c r="L66" s="76">
        <v>0.145260586</v>
      </c>
      <c r="M66" s="77">
        <v>1.66174182896933E-7</v>
      </c>
      <c r="N66" s="77">
        <f t="shared" si="0"/>
        <v>2.7315371194817358E-4</v>
      </c>
      <c r="O66" s="77">
        <f>L66/'סכום נכסי הקרן'!$C$42</f>
        <v>1.9084794053736675E-6</v>
      </c>
    </row>
    <row r="67" spans="2:15">
      <c r="B67" s="75" t="s">
        <v>728</v>
      </c>
      <c r="C67" s="69" t="s">
        <v>729</v>
      </c>
      <c r="D67" s="82" t="s">
        <v>115</v>
      </c>
      <c r="E67" s="82" t="s">
        <v>26</v>
      </c>
      <c r="F67" s="69" t="s">
        <v>730</v>
      </c>
      <c r="G67" s="82" t="s">
        <v>149</v>
      </c>
      <c r="H67" s="82" t="s">
        <v>128</v>
      </c>
      <c r="I67" s="76">
        <v>10.634708</v>
      </c>
      <c r="J67" s="78">
        <v>14760</v>
      </c>
      <c r="K67" s="69"/>
      <c r="L67" s="76">
        <v>1.5696829260000003</v>
      </c>
      <c r="M67" s="77">
        <v>4.135030031796085E-7</v>
      </c>
      <c r="N67" s="77">
        <f t="shared" si="0"/>
        <v>2.9516934333348372E-3</v>
      </c>
      <c r="O67" s="77">
        <f>L67/'סכום נכסי הקרן'!$C$42</f>
        <v>2.0622989482072439E-5</v>
      </c>
    </row>
    <row r="68" spans="2:15">
      <c r="B68" s="75" t="s">
        <v>731</v>
      </c>
      <c r="C68" s="69" t="s">
        <v>732</v>
      </c>
      <c r="D68" s="82" t="s">
        <v>115</v>
      </c>
      <c r="E68" s="82" t="s">
        <v>26</v>
      </c>
      <c r="F68" s="69" t="s">
        <v>535</v>
      </c>
      <c r="G68" s="82" t="s">
        <v>438</v>
      </c>
      <c r="H68" s="82" t="s">
        <v>128</v>
      </c>
      <c r="I68" s="76">
        <v>11.558482000000001</v>
      </c>
      <c r="J68" s="78">
        <v>24790</v>
      </c>
      <c r="K68" s="69"/>
      <c r="L68" s="76">
        <v>2.86534763</v>
      </c>
      <c r="M68" s="77">
        <v>6.1784058699143268E-7</v>
      </c>
      <c r="N68" s="77">
        <f t="shared" si="0"/>
        <v>5.3881122382116913E-3</v>
      </c>
      <c r="O68" s="77">
        <f>L68/'סכום נכסי הקרן'!$C$42</f>
        <v>3.7645841116813667E-5</v>
      </c>
    </row>
    <row r="69" spans="2:15">
      <c r="B69" s="75" t="s">
        <v>733</v>
      </c>
      <c r="C69" s="69" t="s">
        <v>734</v>
      </c>
      <c r="D69" s="82" t="s">
        <v>115</v>
      </c>
      <c r="E69" s="82" t="s">
        <v>26</v>
      </c>
      <c r="F69" s="69" t="s">
        <v>735</v>
      </c>
      <c r="G69" s="82" t="s">
        <v>124</v>
      </c>
      <c r="H69" s="82" t="s">
        <v>128</v>
      </c>
      <c r="I69" s="76">
        <v>6.5842500000000008</v>
      </c>
      <c r="J69" s="78">
        <v>31220</v>
      </c>
      <c r="K69" s="69"/>
      <c r="L69" s="76">
        <v>2.0556027520000004</v>
      </c>
      <c r="M69" s="77">
        <v>1.1323220439631764E-6</v>
      </c>
      <c r="N69" s="77">
        <f t="shared" si="0"/>
        <v>3.8654361617381952E-3</v>
      </c>
      <c r="O69" s="77">
        <f>L69/'סכום נכסי הקרן'!$C$42</f>
        <v>2.7007157453030209E-5</v>
      </c>
    </row>
    <row r="70" spans="2:15">
      <c r="B70" s="75" t="s">
        <v>736</v>
      </c>
      <c r="C70" s="69" t="s">
        <v>737</v>
      </c>
      <c r="D70" s="82" t="s">
        <v>115</v>
      </c>
      <c r="E70" s="82" t="s">
        <v>26</v>
      </c>
      <c r="F70" s="69" t="s">
        <v>738</v>
      </c>
      <c r="G70" s="82" t="s">
        <v>438</v>
      </c>
      <c r="H70" s="82" t="s">
        <v>128</v>
      </c>
      <c r="I70" s="76">
        <v>8.822832</v>
      </c>
      <c r="J70" s="78">
        <v>9978</v>
      </c>
      <c r="K70" s="69"/>
      <c r="L70" s="76">
        <v>0.88034222500000026</v>
      </c>
      <c r="M70" s="77">
        <v>2.8195859204397604E-7</v>
      </c>
      <c r="N70" s="77">
        <f t="shared" si="0"/>
        <v>1.6554301009322949E-3</v>
      </c>
      <c r="O70" s="77">
        <f>L70/'סכום נכסי הקרן'!$C$42</f>
        <v>1.1566213880572752E-5</v>
      </c>
    </row>
    <row r="71" spans="2:15">
      <c r="B71" s="75" t="s">
        <v>739</v>
      </c>
      <c r="C71" s="69" t="s">
        <v>740</v>
      </c>
      <c r="D71" s="82" t="s">
        <v>115</v>
      </c>
      <c r="E71" s="82" t="s">
        <v>26</v>
      </c>
      <c r="F71" s="69" t="s">
        <v>444</v>
      </c>
      <c r="G71" s="82" t="s">
        <v>259</v>
      </c>
      <c r="H71" s="82" t="s">
        <v>128</v>
      </c>
      <c r="I71" s="76">
        <v>12.830236000000003</v>
      </c>
      <c r="J71" s="78">
        <v>3380</v>
      </c>
      <c r="K71" s="69"/>
      <c r="L71" s="76">
        <v>0.43366198600000011</v>
      </c>
      <c r="M71" s="77">
        <v>3.4500007287084964E-7</v>
      </c>
      <c r="N71" s="77">
        <f t="shared" si="0"/>
        <v>8.154750333081881E-4</v>
      </c>
      <c r="O71" s="77">
        <f>L71/'סכום נכסי הקרן'!$C$42</f>
        <v>5.6975879828437694E-6</v>
      </c>
    </row>
    <row r="72" spans="2:15">
      <c r="B72" s="75" t="s">
        <v>741</v>
      </c>
      <c r="C72" s="69" t="s">
        <v>742</v>
      </c>
      <c r="D72" s="82" t="s">
        <v>115</v>
      </c>
      <c r="E72" s="82" t="s">
        <v>26</v>
      </c>
      <c r="F72" s="69" t="s">
        <v>743</v>
      </c>
      <c r="G72" s="82" t="s">
        <v>744</v>
      </c>
      <c r="H72" s="82" t="s">
        <v>128</v>
      </c>
      <c r="I72" s="76">
        <v>100.99131900000002</v>
      </c>
      <c r="J72" s="78">
        <v>4801</v>
      </c>
      <c r="K72" s="69"/>
      <c r="L72" s="76">
        <v>4.8485932009999999</v>
      </c>
      <c r="M72" s="77">
        <v>1.4120763459258028E-6</v>
      </c>
      <c r="N72" s="77">
        <f t="shared" si="0"/>
        <v>9.1174851145088102E-3</v>
      </c>
      <c r="O72" s="77">
        <f>L72/'סכום נכסי הקרן'!$C$42</f>
        <v>6.370234709877383E-5</v>
      </c>
    </row>
    <row r="73" spans="2:15">
      <c r="B73" s="75" t="s">
        <v>745</v>
      </c>
      <c r="C73" s="69" t="s">
        <v>746</v>
      </c>
      <c r="D73" s="82" t="s">
        <v>115</v>
      </c>
      <c r="E73" s="82" t="s">
        <v>26</v>
      </c>
      <c r="F73" s="69" t="s">
        <v>747</v>
      </c>
      <c r="G73" s="82" t="s">
        <v>150</v>
      </c>
      <c r="H73" s="82" t="s">
        <v>128</v>
      </c>
      <c r="I73" s="76">
        <v>48.819732000000016</v>
      </c>
      <c r="J73" s="78">
        <v>2246</v>
      </c>
      <c r="K73" s="69"/>
      <c r="L73" s="76">
        <v>1.0964911880000001</v>
      </c>
      <c r="M73" s="77">
        <v>3.3630439669091749E-7</v>
      </c>
      <c r="N73" s="77">
        <f t="shared" si="0"/>
        <v>2.0618851015833206E-3</v>
      </c>
      <c r="O73" s="77">
        <f>L73/'סכום נכסי הקרן'!$C$42</f>
        <v>1.4406047146689238E-5</v>
      </c>
    </row>
    <row r="74" spans="2:15">
      <c r="B74" s="75" t="s">
        <v>748</v>
      </c>
      <c r="C74" s="69" t="s">
        <v>749</v>
      </c>
      <c r="D74" s="82" t="s">
        <v>115</v>
      </c>
      <c r="E74" s="82" t="s">
        <v>26</v>
      </c>
      <c r="F74" s="69" t="s">
        <v>750</v>
      </c>
      <c r="G74" s="82" t="s">
        <v>744</v>
      </c>
      <c r="H74" s="82" t="s">
        <v>128</v>
      </c>
      <c r="I74" s="76">
        <v>24.610190000000003</v>
      </c>
      <c r="J74" s="78">
        <v>19750</v>
      </c>
      <c r="K74" s="69"/>
      <c r="L74" s="76">
        <v>4.8605124330000002</v>
      </c>
      <c r="M74" s="77">
        <v>1.0731494626641278E-6</v>
      </c>
      <c r="N74" s="77">
        <f t="shared" si="0"/>
        <v>9.1398985065652867E-3</v>
      </c>
      <c r="O74" s="77">
        <f>L74/'סכום נכסי הקרן'!$C$42</f>
        <v>6.3858945729044201E-5</v>
      </c>
    </row>
    <row r="75" spans="2:15">
      <c r="B75" s="75" t="s">
        <v>751</v>
      </c>
      <c r="C75" s="69" t="s">
        <v>752</v>
      </c>
      <c r="D75" s="82" t="s">
        <v>115</v>
      </c>
      <c r="E75" s="82" t="s">
        <v>26</v>
      </c>
      <c r="F75" s="69" t="s">
        <v>753</v>
      </c>
      <c r="G75" s="82" t="s">
        <v>495</v>
      </c>
      <c r="H75" s="82" t="s">
        <v>128</v>
      </c>
      <c r="I75" s="76">
        <v>12.033233000000001</v>
      </c>
      <c r="J75" s="78">
        <v>15550</v>
      </c>
      <c r="K75" s="69"/>
      <c r="L75" s="76">
        <v>1.8711677050000006</v>
      </c>
      <c r="M75" s="77">
        <v>8.3057352845761902E-7</v>
      </c>
      <c r="N75" s="77">
        <f t="shared" si="0"/>
        <v>3.5186172544994085E-3</v>
      </c>
      <c r="O75" s="77">
        <f>L75/'סכום נכסי הקרן'!$C$42</f>
        <v>2.458399162036157E-5</v>
      </c>
    </row>
    <row r="76" spans="2:15">
      <c r="B76" s="75" t="s">
        <v>754</v>
      </c>
      <c r="C76" s="69" t="s">
        <v>755</v>
      </c>
      <c r="D76" s="82" t="s">
        <v>115</v>
      </c>
      <c r="E76" s="82" t="s">
        <v>26</v>
      </c>
      <c r="F76" s="69" t="s">
        <v>756</v>
      </c>
      <c r="G76" s="82" t="s">
        <v>125</v>
      </c>
      <c r="H76" s="82" t="s">
        <v>128</v>
      </c>
      <c r="I76" s="76">
        <v>66.456490000000016</v>
      </c>
      <c r="J76" s="78">
        <v>1575</v>
      </c>
      <c r="K76" s="69"/>
      <c r="L76" s="76">
        <v>1.046689711</v>
      </c>
      <c r="M76" s="77">
        <v>3.3171839935092773E-7</v>
      </c>
      <c r="N76" s="77">
        <f t="shared" ref="N76:N139" si="1">IFERROR(L76/$L$11,0)</f>
        <v>1.9682364479626365E-3</v>
      </c>
      <c r="O76" s="77">
        <f>L76/'סכום נכסי הקרן'!$C$42</f>
        <v>1.3751739630597497E-5</v>
      </c>
    </row>
    <row r="77" spans="2:15">
      <c r="B77" s="75" t="s">
        <v>757</v>
      </c>
      <c r="C77" s="69" t="s">
        <v>758</v>
      </c>
      <c r="D77" s="82" t="s">
        <v>115</v>
      </c>
      <c r="E77" s="82" t="s">
        <v>26</v>
      </c>
      <c r="F77" s="69" t="s">
        <v>759</v>
      </c>
      <c r="G77" s="82" t="s">
        <v>438</v>
      </c>
      <c r="H77" s="82" t="s">
        <v>128</v>
      </c>
      <c r="I77" s="76">
        <v>178.21364300000002</v>
      </c>
      <c r="J77" s="78">
        <v>950.7</v>
      </c>
      <c r="K77" s="69"/>
      <c r="L77" s="76">
        <v>1.6942771070000004</v>
      </c>
      <c r="M77" s="77">
        <v>5.8897203426197192E-7</v>
      </c>
      <c r="N77" s="77">
        <f t="shared" si="1"/>
        <v>3.1859852255164594E-3</v>
      </c>
      <c r="O77" s="77">
        <f>L77/'סכום נכסי הקרן'!$C$42</f>
        <v>2.2259947138761912E-5</v>
      </c>
    </row>
    <row r="78" spans="2:15">
      <c r="B78" s="75" t="s">
        <v>760</v>
      </c>
      <c r="C78" s="69" t="s">
        <v>761</v>
      </c>
      <c r="D78" s="82" t="s">
        <v>115</v>
      </c>
      <c r="E78" s="82" t="s">
        <v>26</v>
      </c>
      <c r="F78" s="69" t="s">
        <v>492</v>
      </c>
      <c r="G78" s="82" t="s">
        <v>122</v>
      </c>
      <c r="H78" s="82" t="s">
        <v>128</v>
      </c>
      <c r="I78" s="76">
        <v>4122.2531010000002</v>
      </c>
      <c r="J78" s="78">
        <v>165.6</v>
      </c>
      <c r="K78" s="69"/>
      <c r="L78" s="76">
        <v>6.8264511360000002</v>
      </c>
      <c r="M78" s="77">
        <v>1.5913227105686917E-6</v>
      </c>
      <c r="N78" s="77">
        <f t="shared" si="1"/>
        <v>1.2836726868437846E-2</v>
      </c>
      <c r="O78" s="77">
        <f>L78/'סכום נכסי הקרן'!$C$42</f>
        <v>8.9688068619285885E-5</v>
      </c>
    </row>
    <row r="79" spans="2:15">
      <c r="B79" s="75" t="s">
        <v>762</v>
      </c>
      <c r="C79" s="69" t="s">
        <v>763</v>
      </c>
      <c r="D79" s="82" t="s">
        <v>115</v>
      </c>
      <c r="E79" s="82" t="s">
        <v>26</v>
      </c>
      <c r="F79" s="69" t="s">
        <v>306</v>
      </c>
      <c r="G79" s="82" t="s">
        <v>259</v>
      </c>
      <c r="H79" s="82" t="s">
        <v>128</v>
      </c>
      <c r="I79" s="76">
        <v>2.590652</v>
      </c>
      <c r="J79" s="78">
        <v>71190</v>
      </c>
      <c r="K79" s="69"/>
      <c r="L79" s="76">
        <v>1.8442853740000003</v>
      </c>
      <c r="M79" s="77">
        <v>4.9038565466193015E-7</v>
      </c>
      <c r="N79" s="77">
        <f t="shared" si="1"/>
        <v>3.4680666633124121E-3</v>
      </c>
      <c r="O79" s="77">
        <f>L79/'סכום נכסי הקרן'!$C$42</f>
        <v>2.4230803074902043E-5</v>
      </c>
    </row>
    <row r="80" spans="2:15">
      <c r="B80" s="75" t="s">
        <v>764</v>
      </c>
      <c r="C80" s="69" t="s">
        <v>765</v>
      </c>
      <c r="D80" s="82" t="s">
        <v>115</v>
      </c>
      <c r="E80" s="82" t="s">
        <v>26</v>
      </c>
      <c r="F80" s="69" t="s">
        <v>508</v>
      </c>
      <c r="G80" s="82" t="s">
        <v>304</v>
      </c>
      <c r="H80" s="82" t="s">
        <v>128</v>
      </c>
      <c r="I80" s="76">
        <v>32.779652000000006</v>
      </c>
      <c r="J80" s="78">
        <v>5901</v>
      </c>
      <c r="K80" s="69"/>
      <c r="L80" s="76">
        <v>1.9343272910000002</v>
      </c>
      <c r="M80" s="77">
        <v>4.1476954087928111E-7</v>
      </c>
      <c r="N80" s="77">
        <f t="shared" si="1"/>
        <v>3.6373850210084176E-3</v>
      </c>
      <c r="O80" s="77">
        <f>L80/'סכום נכסי הקרן'!$C$42</f>
        <v>2.5413802186683577E-5</v>
      </c>
    </row>
    <row r="81" spans="2:15">
      <c r="B81" s="75" t="s">
        <v>766</v>
      </c>
      <c r="C81" s="69" t="s">
        <v>767</v>
      </c>
      <c r="D81" s="82" t="s">
        <v>115</v>
      </c>
      <c r="E81" s="82" t="s">
        <v>26</v>
      </c>
      <c r="F81" s="69" t="s">
        <v>768</v>
      </c>
      <c r="G81" s="82" t="s">
        <v>259</v>
      </c>
      <c r="H81" s="82" t="s">
        <v>128</v>
      </c>
      <c r="I81" s="76">
        <v>65.594088000000013</v>
      </c>
      <c r="J81" s="78">
        <v>858.7</v>
      </c>
      <c r="K81" s="69"/>
      <c r="L81" s="76">
        <v>0.56325643400000014</v>
      </c>
      <c r="M81" s="77">
        <v>4.3614132930903509E-7</v>
      </c>
      <c r="N81" s="77">
        <f t="shared" si="1"/>
        <v>1.059169523973912E-3</v>
      </c>
      <c r="O81" s="77">
        <f>L81/'סכום נכסי הקרן'!$C$42</f>
        <v>7.4002407248530077E-6</v>
      </c>
    </row>
    <row r="82" spans="2:15">
      <c r="B82" s="75" t="s">
        <v>769</v>
      </c>
      <c r="C82" s="69" t="s">
        <v>770</v>
      </c>
      <c r="D82" s="82" t="s">
        <v>115</v>
      </c>
      <c r="E82" s="82" t="s">
        <v>26</v>
      </c>
      <c r="F82" s="69" t="s">
        <v>376</v>
      </c>
      <c r="G82" s="82" t="s">
        <v>259</v>
      </c>
      <c r="H82" s="82" t="s">
        <v>128</v>
      </c>
      <c r="I82" s="76">
        <v>32.243502000000007</v>
      </c>
      <c r="J82" s="78">
        <v>6819</v>
      </c>
      <c r="K82" s="69"/>
      <c r="L82" s="76">
        <v>2.1986843730000003</v>
      </c>
      <c r="M82" s="77">
        <v>8.8315987453808636E-7</v>
      </c>
      <c r="N82" s="77">
        <f t="shared" si="1"/>
        <v>4.134492462307654E-3</v>
      </c>
      <c r="O82" s="77">
        <f>L82/'סכום נכסי הקרן'!$C$42</f>
        <v>2.8887008928818554E-5</v>
      </c>
    </row>
    <row r="83" spans="2:15">
      <c r="B83" s="75" t="s">
        <v>771</v>
      </c>
      <c r="C83" s="69" t="s">
        <v>772</v>
      </c>
      <c r="D83" s="82" t="s">
        <v>115</v>
      </c>
      <c r="E83" s="82" t="s">
        <v>26</v>
      </c>
      <c r="F83" s="69" t="s">
        <v>773</v>
      </c>
      <c r="G83" s="82" t="s">
        <v>744</v>
      </c>
      <c r="H83" s="82" t="s">
        <v>128</v>
      </c>
      <c r="I83" s="76">
        <v>68.328434000000016</v>
      </c>
      <c r="J83" s="78">
        <v>7800</v>
      </c>
      <c r="K83" s="69"/>
      <c r="L83" s="76">
        <v>5.3296178309999993</v>
      </c>
      <c r="M83" s="77">
        <v>1.0756643721782647E-6</v>
      </c>
      <c r="N83" s="77">
        <f t="shared" si="1"/>
        <v>1.0022022724063797E-2</v>
      </c>
      <c r="O83" s="77">
        <f>L83/'סכום נכסי הקרן'!$C$42</f>
        <v>7.0022200440357401E-5</v>
      </c>
    </row>
    <row r="84" spans="2:15">
      <c r="B84" s="75" t="s">
        <v>774</v>
      </c>
      <c r="C84" s="69" t="s">
        <v>775</v>
      </c>
      <c r="D84" s="82" t="s">
        <v>115</v>
      </c>
      <c r="E84" s="82" t="s">
        <v>26</v>
      </c>
      <c r="F84" s="69" t="s">
        <v>776</v>
      </c>
      <c r="G84" s="82" t="s">
        <v>777</v>
      </c>
      <c r="H84" s="82" t="s">
        <v>128</v>
      </c>
      <c r="I84" s="76">
        <v>74.773086000000021</v>
      </c>
      <c r="J84" s="78">
        <v>4003</v>
      </c>
      <c r="K84" s="69"/>
      <c r="L84" s="76">
        <v>2.9931666370000003</v>
      </c>
      <c r="M84" s="77">
        <v>6.8161452383391952E-7</v>
      </c>
      <c r="N84" s="77">
        <f t="shared" si="1"/>
        <v>5.6284681198792742E-3</v>
      </c>
      <c r="O84" s="77">
        <f>L84/'סכום נכסי הקרן'!$C$42</f>
        <v>3.9325167554852494E-5</v>
      </c>
    </row>
    <row r="85" spans="2:15">
      <c r="B85" s="75" t="s">
        <v>778</v>
      </c>
      <c r="C85" s="69" t="s">
        <v>779</v>
      </c>
      <c r="D85" s="82" t="s">
        <v>115</v>
      </c>
      <c r="E85" s="82" t="s">
        <v>26</v>
      </c>
      <c r="F85" s="69" t="s">
        <v>414</v>
      </c>
      <c r="G85" s="82" t="s">
        <v>415</v>
      </c>
      <c r="H85" s="82" t="s">
        <v>128</v>
      </c>
      <c r="I85" s="76">
        <v>2.0967140000000004</v>
      </c>
      <c r="J85" s="78">
        <v>41100</v>
      </c>
      <c r="K85" s="69"/>
      <c r="L85" s="76">
        <v>0.8617496480000002</v>
      </c>
      <c r="M85" s="77">
        <v>7.0910538398373417E-7</v>
      </c>
      <c r="N85" s="77">
        <f t="shared" si="1"/>
        <v>1.620467888799733E-3</v>
      </c>
      <c r="O85" s="77">
        <f>L85/'סכום נכסי הקרן'!$C$42</f>
        <v>1.1321938738399471E-5</v>
      </c>
    </row>
    <row r="86" spans="2:15">
      <c r="B86" s="75" t="s">
        <v>780</v>
      </c>
      <c r="C86" s="69" t="s">
        <v>781</v>
      </c>
      <c r="D86" s="82" t="s">
        <v>115</v>
      </c>
      <c r="E86" s="82" t="s">
        <v>26</v>
      </c>
      <c r="F86" s="69" t="s">
        <v>782</v>
      </c>
      <c r="G86" s="82" t="s">
        <v>304</v>
      </c>
      <c r="H86" s="82" t="s">
        <v>128</v>
      </c>
      <c r="I86" s="76">
        <v>30.031382000000004</v>
      </c>
      <c r="J86" s="78">
        <v>8890</v>
      </c>
      <c r="K86" s="69"/>
      <c r="L86" s="76">
        <v>2.669789867</v>
      </c>
      <c r="M86" s="77">
        <v>4.8529284532216519E-7</v>
      </c>
      <c r="N86" s="77">
        <f t="shared" si="1"/>
        <v>5.0203777388910624E-3</v>
      </c>
      <c r="O86" s="77">
        <f>L86/'סכום נכסי הקרן'!$C$42</f>
        <v>3.507654153236586E-5</v>
      </c>
    </row>
    <row r="87" spans="2:15">
      <c r="B87" s="75" t="s">
        <v>783</v>
      </c>
      <c r="C87" s="69" t="s">
        <v>784</v>
      </c>
      <c r="D87" s="82" t="s">
        <v>115</v>
      </c>
      <c r="E87" s="82" t="s">
        <v>26</v>
      </c>
      <c r="F87" s="69" t="s">
        <v>420</v>
      </c>
      <c r="G87" s="82" t="s">
        <v>259</v>
      </c>
      <c r="H87" s="82" t="s">
        <v>128</v>
      </c>
      <c r="I87" s="76">
        <v>1024.5132970000002</v>
      </c>
      <c r="J87" s="78">
        <v>156.1</v>
      </c>
      <c r="K87" s="69"/>
      <c r="L87" s="76">
        <v>1.5992652570000003</v>
      </c>
      <c r="M87" s="77">
        <v>1.4848364312083183E-6</v>
      </c>
      <c r="N87" s="77">
        <f t="shared" si="1"/>
        <v>3.0073212105815126E-3</v>
      </c>
      <c r="O87" s="77">
        <f>L87/'סכום נכסי הקרן'!$C$42</f>
        <v>2.1011651479322314E-5</v>
      </c>
    </row>
    <row r="88" spans="2:15">
      <c r="B88" s="75" t="s">
        <v>785</v>
      </c>
      <c r="C88" s="69" t="s">
        <v>786</v>
      </c>
      <c r="D88" s="82" t="s">
        <v>115</v>
      </c>
      <c r="E88" s="82" t="s">
        <v>26</v>
      </c>
      <c r="F88" s="69" t="s">
        <v>471</v>
      </c>
      <c r="G88" s="82" t="s">
        <v>266</v>
      </c>
      <c r="H88" s="82" t="s">
        <v>128</v>
      </c>
      <c r="I88" s="76">
        <v>217.85766800000002</v>
      </c>
      <c r="J88" s="78">
        <v>363</v>
      </c>
      <c r="K88" s="69"/>
      <c r="L88" s="76">
        <v>0.79082333400000016</v>
      </c>
      <c r="M88" s="77">
        <v>3.0659203992614713E-7</v>
      </c>
      <c r="N88" s="77">
        <f t="shared" si="1"/>
        <v>1.4870952618718633E-3</v>
      </c>
      <c r="O88" s="77">
        <f>L88/'סכום נכסי הקרן'!$C$42</f>
        <v>1.0390086449382365E-5</v>
      </c>
    </row>
    <row r="89" spans="2:15">
      <c r="B89" s="75" t="s">
        <v>787</v>
      </c>
      <c r="C89" s="69" t="s">
        <v>788</v>
      </c>
      <c r="D89" s="82" t="s">
        <v>115</v>
      </c>
      <c r="E89" s="82" t="s">
        <v>26</v>
      </c>
      <c r="F89" s="69" t="s">
        <v>789</v>
      </c>
      <c r="G89" s="82" t="s">
        <v>122</v>
      </c>
      <c r="H89" s="82" t="s">
        <v>128</v>
      </c>
      <c r="I89" s="76">
        <v>35.564897999999999</v>
      </c>
      <c r="J89" s="78">
        <v>2923</v>
      </c>
      <c r="K89" s="69"/>
      <c r="L89" s="76">
        <v>1.03956198</v>
      </c>
      <c r="M89" s="77">
        <v>3.7796885342795563E-7</v>
      </c>
      <c r="N89" s="77">
        <f t="shared" si="1"/>
        <v>1.9548331826032494E-3</v>
      </c>
      <c r="O89" s="77">
        <f>L89/'סכום נכסי הקרן'!$C$42</f>
        <v>1.3658093252077838E-5</v>
      </c>
    </row>
    <row r="90" spans="2:15">
      <c r="B90" s="75" t="s">
        <v>790</v>
      </c>
      <c r="C90" s="69" t="s">
        <v>791</v>
      </c>
      <c r="D90" s="82" t="s">
        <v>115</v>
      </c>
      <c r="E90" s="82" t="s">
        <v>26</v>
      </c>
      <c r="F90" s="69" t="s">
        <v>792</v>
      </c>
      <c r="G90" s="82" t="s">
        <v>152</v>
      </c>
      <c r="H90" s="82" t="s">
        <v>128</v>
      </c>
      <c r="I90" s="76">
        <v>7.3822500000000018</v>
      </c>
      <c r="J90" s="78">
        <v>8834</v>
      </c>
      <c r="K90" s="69"/>
      <c r="L90" s="76">
        <v>0.6521479480000002</v>
      </c>
      <c r="M90" s="77">
        <v>2.2262841367337294E-7</v>
      </c>
      <c r="N90" s="77">
        <f t="shared" si="1"/>
        <v>1.2263246186793198E-3</v>
      </c>
      <c r="O90" s="77">
        <f>L90/'סכום נכסי הקרן'!$C$42</f>
        <v>8.5681254790938122E-6</v>
      </c>
    </row>
    <row r="91" spans="2:15">
      <c r="B91" s="75" t="s">
        <v>793</v>
      </c>
      <c r="C91" s="69" t="s">
        <v>794</v>
      </c>
      <c r="D91" s="82" t="s">
        <v>115</v>
      </c>
      <c r="E91" s="82" t="s">
        <v>26</v>
      </c>
      <c r="F91" s="69" t="s">
        <v>795</v>
      </c>
      <c r="G91" s="82" t="s">
        <v>124</v>
      </c>
      <c r="H91" s="82" t="s">
        <v>128</v>
      </c>
      <c r="I91" s="76">
        <v>834.34206600000016</v>
      </c>
      <c r="J91" s="78">
        <v>178.2</v>
      </c>
      <c r="K91" s="69"/>
      <c r="L91" s="76">
        <v>1.4867975610000004</v>
      </c>
      <c r="M91" s="77">
        <v>1.633665895799818E-6</v>
      </c>
      <c r="N91" s="77">
        <f t="shared" si="1"/>
        <v>2.7958325371387469E-3</v>
      </c>
      <c r="O91" s="77">
        <f>L91/'סכום נכסי הקרן'!$C$42</f>
        <v>1.9534015408200957E-5</v>
      </c>
    </row>
    <row r="92" spans="2:15">
      <c r="B92" s="75" t="s">
        <v>796</v>
      </c>
      <c r="C92" s="69" t="s">
        <v>797</v>
      </c>
      <c r="D92" s="82" t="s">
        <v>115</v>
      </c>
      <c r="E92" s="82" t="s">
        <v>26</v>
      </c>
      <c r="F92" s="69" t="s">
        <v>473</v>
      </c>
      <c r="G92" s="82" t="s">
        <v>474</v>
      </c>
      <c r="H92" s="82" t="s">
        <v>128</v>
      </c>
      <c r="I92" s="76">
        <v>24.415324000000002</v>
      </c>
      <c r="J92" s="78">
        <v>8861</v>
      </c>
      <c r="K92" s="69"/>
      <c r="L92" s="76">
        <v>2.1634418190000004</v>
      </c>
      <c r="M92" s="77">
        <v>6.8697164520308547E-7</v>
      </c>
      <c r="N92" s="77">
        <f t="shared" si="1"/>
        <v>4.0682209793905062E-3</v>
      </c>
      <c r="O92" s="77">
        <f>L92/'סכום נכסי הקרן'!$C$42</f>
        <v>2.8423981136119376E-5</v>
      </c>
    </row>
    <row r="93" spans="2:15">
      <c r="B93" s="75" t="s">
        <v>798</v>
      </c>
      <c r="C93" s="69" t="s">
        <v>799</v>
      </c>
      <c r="D93" s="82" t="s">
        <v>115</v>
      </c>
      <c r="E93" s="82" t="s">
        <v>26</v>
      </c>
      <c r="F93" s="69" t="s">
        <v>800</v>
      </c>
      <c r="G93" s="82" t="s">
        <v>122</v>
      </c>
      <c r="H93" s="82" t="s">
        <v>128</v>
      </c>
      <c r="I93" s="76">
        <v>76.34756800000001</v>
      </c>
      <c r="J93" s="78">
        <v>2185</v>
      </c>
      <c r="K93" s="69"/>
      <c r="L93" s="76">
        <v>1.668194358</v>
      </c>
      <c r="M93" s="77">
        <v>8.1076824580821071E-7</v>
      </c>
      <c r="N93" s="77">
        <f t="shared" si="1"/>
        <v>3.1369381997309333E-3</v>
      </c>
      <c r="O93" s="77">
        <f>L93/'סכום נכסי הקרן'!$C$42</f>
        <v>2.1917263753868837E-5</v>
      </c>
    </row>
    <row r="94" spans="2:15">
      <c r="B94" s="75" t="s">
        <v>801</v>
      </c>
      <c r="C94" s="69" t="s">
        <v>802</v>
      </c>
      <c r="D94" s="82" t="s">
        <v>115</v>
      </c>
      <c r="E94" s="82" t="s">
        <v>26</v>
      </c>
      <c r="F94" s="69" t="s">
        <v>803</v>
      </c>
      <c r="G94" s="82" t="s">
        <v>430</v>
      </c>
      <c r="H94" s="82" t="s">
        <v>128</v>
      </c>
      <c r="I94" s="76">
        <v>21.341564999999999</v>
      </c>
      <c r="J94" s="78">
        <v>4892</v>
      </c>
      <c r="K94" s="69"/>
      <c r="L94" s="76">
        <v>1.0440293710000004</v>
      </c>
      <c r="M94" s="77">
        <v>2.8882924249028663E-7</v>
      </c>
      <c r="N94" s="77">
        <f t="shared" si="1"/>
        <v>1.9632338401248564E-3</v>
      </c>
      <c r="O94" s="77">
        <f>L94/'סכום נכסי הקרן'!$C$42</f>
        <v>1.3716787244399005E-5</v>
      </c>
    </row>
    <row r="95" spans="2:15">
      <c r="B95" s="75" t="s">
        <v>804</v>
      </c>
      <c r="C95" s="69" t="s">
        <v>805</v>
      </c>
      <c r="D95" s="82" t="s">
        <v>115</v>
      </c>
      <c r="E95" s="82" t="s">
        <v>26</v>
      </c>
      <c r="F95" s="69" t="s">
        <v>424</v>
      </c>
      <c r="G95" s="82" t="s">
        <v>151</v>
      </c>
      <c r="H95" s="82" t="s">
        <v>128</v>
      </c>
      <c r="I95" s="76">
        <v>155.65377200000003</v>
      </c>
      <c r="J95" s="78">
        <v>1232</v>
      </c>
      <c r="K95" s="69"/>
      <c r="L95" s="76">
        <v>1.9176544660000001</v>
      </c>
      <c r="M95" s="77">
        <v>9.4143424167086789E-7</v>
      </c>
      <c r="N95" s="77">
        <f t="shared" si="1"/>
        <v>3.6060327859471302E-3</v>
      </c>
      <c r="O95" s="77">
        <f>L95/'סכום נכסי הקרן'!$C$42</f>
        <v>2.5194749351925637E-5</v>
      </c>
    </row>
    <row r="96" spans="2:15">
      <c r="B96" s="75" t="s">
        <v>806</v>
      </c>
      <c r="C96" s="69" t="s">
        <v>807</v>
      </c>
      <c r="D96" s="82" t="s">
        <v>115</v>
      </c>
      <c r="E96" s="82" t="s">
        <v>26</v>
      </c>
      <c r="F96" s="69" t="s">
        <v>808</v>
      </c>
      <c r="G96" s="82" t="s">
        <v>123</v>
      </c>
      <c r="H96" s="82" t="s">
        <v>128</v>
      </c>
      <c r="I96" s="76">
        <v>10.472243000000002</v>
      </c>
      <c r="J96" s="78">
        <v>11980</v>
      </c>
      <c r="K96" s="69"/>
      <c r="L96" s="76">
        <v>1.2545746890000002</v>
      </c>
      <c r="M96" s="77">
        <v>8.5814542785530181E-7</v>
      </c>
      <c r="N96" s="77">
        <f t="shared" si="1"/>
        <v>2.3591515265990702E-3</v>
      </c>
      <c r="O96" s="77">
        <f>L96/'סכום נכסי הקרן'!$C$42</f>
        <v>1.6482998054679296E-5</v>
      </c>
    </row>
    <row r="97" spans="2:15">
      <c r="B97" s="75" t="s">
        <v>809</v>
      </c>
      <c r="C97" s="69" t="s">
        <v>810</v>
      </c>
      <c r="D97" s="82" t="s">
        <v>115</v>
      </c>
      <c r="E97" s="82" t="s">
        <v>26</v>
      </c>
      <c r="F97" s="69" t="s">
        <v>811</v>
      </c>
      <c r="G97" s="82" t="s">
        <v>399</v>
      </c>
      <c r="H97" s="82" t="s">
        <v>128</v>
      </c>
      <c r="I97" s="76">
        <v>8.017450000000002</v>
      </c>
      <c r="J97" s="78">
        <v>42230</v>
      </c>
      <c r="K97" s="69"/>
      <c r="L97" s="76">
        <v>3.3857692920000009</v>
      </c>
      <c r="M97" s="77">
        <v>1.2524600233512809E-6</v>
      </c>
      <c r="N97" s="77">
        <f t="shared" si="1"/>
        <v>6.3667335743085871E-3</v>
      </c>
      <c r="O97" s="77">
        <f>L97/'סכום נכסי הקרן'!$C$42</f>
        <v>4.4483305093706457E-5</v>
      </c>
    </row>
    <row r="98" spans="2:15">
      <c r="B98" s="75" t="s">
        <v>812</v>
      </c>
      <c r="C98" s="69" t="s">
        <v>813</v>
      </c>
      <c r="D98" s="82" t="s">
        <v>115</v>
      </c>
      <c r="E98" s="82" t="s">
        <v>26</v>
      </c>
      <c r="F98" s="69" t="s">
        <v>814</v>
      </c>
      <c r="G98" s="82" t="s">
        <v>495</v>
      </c>
      <c r="H98" s="82" t="s">
        <v>128</v>
      </c>
      <c r="I98" s="76">
        <v>5.3169270000000006</v>
      </c>
      <c r="J98" s="78">
        <v>26410</v>
      </c>
      <c r="K98" s="69"/>
      <c r="L98" s="76">
        <v>1.4042005389999999</v>
      </c>
      <c r="M98" s="77">
        <v>3.8600648125178461E-7</v>
      </c>
      <c r="N98" s="77">
        <f t="shared" si="1"/>
        <v>2.6405138524463619E-3</v>
      </c>
      <c r="O98" s="77">
        <f>L98/'סכום נכסי הקרן'!$C$42</f>
        <v>1.844882967562931E-5</v>
      </c>
    </row>
    <row r="99" spans="2:15">
      <c r="B99" s="75" t="s">
        <v>815</v>
      </c>
      <c r="C99" s="69" t="s">
        <v>816</v>
      </c>
      <c r="D99" s="82" t="s">
        <v>115</v>
      </c>
      <c r="E99" s="82" t="s">
        <v>26</v>
      </c>
      <c r="F99" s="69" t="s">
        <v>426</v>
      </c>
      <c r="G99" s="82" t="s">
        <v>266</v>
      </c>
      <c r="H99" s="82" t="s">
        <v>128</v>
      </c>
      <c r="I99" s="76">
        <v>10.681235000000001</v>
      </c>
      <c r="J99" s="78">
        <v>31450</v>
      </c>
      <c r="K99" s="69"/>
      <c r="L99" s="76">
        <v>3.3592484690000006</v>
      </c>
      <c r="M99" s="77">
        <v>1.0046088154764857E-6</v>
      </c>
      <c r="N99" s="77">
        <f t="shared" si="1"/>
        <v>6.3168627769653179E-3</v>
      </c>
      <c r="O99" s="77">
        <f>L99/'סכום נכסי הקרן'!$C$42</f>
        <v>4.4134866154398721E-5</v>
      </c>
    </row>
    <row r="100" spans="2:15">
      <c r="B100" s="75" t="s">
        <v>817</v>
      </c>
      <c r="C100" s="69" t="s">
        <v>818</v>
      </c>
      <c r="D100" s="82" t="s">
        <v>115</v>
      </c>
      <c r="E100" s="82" t="s">
        <v>26</v>
      </c>
      <c r="F100" s="69" t="s">
        <v>819</v>
      </c>
      <c r="G100" s="82" t="s">
        <v>247</v>
      </c>
      <c r="H100" s="82" t="s">
        <v>128</v>
      </c>
      <c r="I100" s="76">
        <v>0.71224500000000002</v>
      </c>
      <c r="J100" s="78">
        <v>17300</v>
      </c>
      <c r="K100" s="69"/>
      <c r="L100" s="76">
        <v>0.12321840200000003</v>
      </c>
      <c r="M100" s="77">
        <v>2.0090041249396377E-8</v>
      </c>
      <c r="N100" s="77">
        <f t="shared" si="1"/>
        <v>2.3170472330754789E-4</v>
      </c>
      <c r="O100" s="77">
        <f>L100/'סכום נכסי הקרן'!$C$42</f>
        <v>1.6188822381595899E-6</v>
      </c>
    </row>
    <row r="101" spans="2:15">
      <c r="B101" s="75" t="s">
        <v>820</v>
      </c>
      <c r="C101" s="69" t="s">
        <v>821</v>
      </c>
      <c r="D101" s="82" t="s">
        <v>115</v>
      </c>
      <c r="E101" s="82" t="s">
        <v>26</v>
      </c>
      <c r="F101" s="69" t="s">
        <v>822</v>
      </c>
      <c r="G101" s="82" t="s">
        <v>346</v>
      </c>
      <c r="H101" s="82" t="s">
        <v>128</v>
      </c>
      <c r="I101" s="76">
        <v>6.2385920000000006</v>
      </c>
      <c r="J101" s="78">
        <v>15780</v>
      </c>
      <c r="K101" s="69"/>
      <c r="L101" s="76">
        <v>0.98444975000000023</v>
      </c>
      <c r="M101" s="77">
        <v>6.5339562241338592E-7</v>
      </c>
      <c r="N101" s="77">
        <f t="shared" si="1"/>
        <v>1.8511979804277504E-3</v>
      </c>
      <c r="O101" s="77">
        <f>L101/'סכום נכסי הקרן'!$C$42</f>
        <v>1.2934011387646861E-5</v>
      </c>
    </row>
    <row r="102" spans="2:15">
      <c r="B102" s="75" t="s">
        <v>823</v>
      </c>
      <c r="C102" s="69" t="s">
        <v>824</v>
      </c>
      <c r="D102" s="82" t="s">
        <v>115</v>
      </c>
      <c r="E102" s="82" t="s">
        <v>26</v>
      </c>
      <c r="F102" s="69" t="s">
        <v>547</v>
      </c>
      <c r="G102" s="82" t="s">
        <v>151</v>
      </c>
      <c r="H102" s="82" t="s">
        <v>128</v>
      </c>
      <c r="I102" s="76">
        <v>175.93072600000002</v>
      </c>
      <c r="J102" s="78">
        <v>1494</v>
      </c>
      <c r="K102" s="69"/>
      <c r="L102" s="76">
        <v>2.6284050450000005</v>
      </c>
      <c r="M102" s="77">
        <v>9.4461322183839906E-7</v>
      </c>
      <c r="N102" s="77">
        <f t="shared" si="1"/>
        <v>4.9425560939500577E-3</v>
      </c>
      <c r="O102" s="77">
        <f>L102/'סכום נכסי הקרן'!$C$42</f>
        <v>3.4532814684932831E-5</v>
      </c>
    </row>
    <row r="103" spans="2:15">
      <c r="B103" s="75" t="s">
        <v>825</v>
      </c>
      <c r="C103" s="69" t="s">
        <v>826</v>
      </c>
      <c r="D103" s="82" t="s">
        <v>115</v>
      </c>
      <c r="E103" s="82" t="s">
        <v>26</v>
      </c>
      <c r="F103" s="69" t="s">
        <v>827</v>
      </c>
      <c r="G103" s="82" t="s">
        <v>152</v>
      </c>
      <c r="H103" s="82" t="s">
        <v>128</v>
      </c>
      <c r="I103" s="76">
        <v>0.29627500000000007</v>
      </c>
      <c r="J103" s="78">
        <v>11690</v>
      </c>
      <c r="K103" s="69"/>
      <c r="L103" s="76">
        <v>3.4634548000000008E-2</v>
      </c>
      <c r="M103" s="77">
        <v>6.2984316495961876E-9</v>
      </c>
      <c r="N103" s="77">
        <f t="shared" si="1"/>
        <v>6.5128164551444076E-5</v>
      </c>
      <c r="O103" s="77">
        <f>L103/'סכום נכסי הקרן'!$C$42</f>
        <v>4.5503961805871942E-7</v>
      </c>
    </row>
    <row r="104" spans="2:15">
      <c r="B104" s="75" t="s">
        <v>828</v>
      </c>
      <c r="C104" s="69" t="s">
        <v>829</v>
      </c>
      <c r="D104" s="82" t="s">
        <v>115</v>
      </c>
      <c r="E104" s="82" t="s">
        <v>26</v>
      </c>
      <c r="F104" s="69" t="s">
        <v>830</v>
      </c>
      <c r="G104" s="82" t="s">
        <v>438</v>
      </c>
      <c r="H104" s="82" t="s">
        <v>128</v>
      </c>
      <c r="I104" s="76">
        <v>10.148793000000001</v>
      </c>
      <c r="J104" s="78">
        <v>8450</v>
      </c>
      <c r="K104" s="69"/>
      <c r="L104" s="76">
        <v>0.85757304800000012</v>
      </c>
      <c r="M104" s="77">
        <v>4.8170341662319357E-7</v>
      </c>
      <c r="N104" s="77">
        <f t="shared" si="1"/>
        <v>1.6126140460971932E-3</v>
      </c>
      <c r="O104" s="77">
        <f>L104/'סכום נכסי הקרן'!$C$42</f>
        <v>1.1267065249974443E-5</v>
      </c>
    </row>
    <row r="105" spans="2:15">
      <c r="B105" s="75" t="s">
        <v>831</v>
      </c>
      <c r="C105" s="69" t="s">
        <v>832</v>
      </c>
      <c r="D105" s="82" t="s">
        <v>115</v>
      </c>
      <c r="E105" s="82" t="s">
        <v>26</v>
      </c>
      <c r="F105" s="69" t="s">
        <v>462</v>
      </c>
      <c r="G105" s="82" t="s">
        <v>463</v>
      </c>
      <c r="H105" s="82" t="s">
        <v>128</v>
      </c>
      <c r="I105" s="76">
        <v>18.670946000000004</v>
      </c>
      <c r="J105" s="78">
        <v>38400</v>
      </c>
      <c r="K105" s="69"/>
      <c r="L105" s="76">
        <v>7.1696433730000013</v>
      </c>
      <c r="M105" s="77">
        <v>1.1367150526384429E-6</v>
      </c>
      <c r="N105" s="77">
        <f t="shared" si="1"/>
        <v>1.3482079031951408E-2</v>
      </c>
      <c r="O105" s="77">
        <f>L105/'סכום נכסי הקרן'!$C$42</f>
        <v>9.4197036498560582E-5</v>
      </c>
    </row>
    <row r="106" spans="2:15">
      <c r="B106" s="75" t="s">
        <v>833</v>
      </c>
      <c r="C106" s="69" t="s">
        <v>834</v>
      </c>
      <c r="D106" s="82" t="s">
        <v>115</v>
      </c>
      <c r="E106" s="82" t="s">
        <v>26</v>
      </c>
      <c r="F106" s="69" t="s">
        <v>835</v>
      </c>
      <c r="G106" s="82" t="s">
        <v>646</v>
      </c>
      <c r="H106" s="82" t="s">
        <v>128</v>
      </c>
      <c r="I106" s="76">
        <v>11.404502000000003</v>
      </c>
      <c r="J106" s="78">
        <v>23500</v>
      </c>
      <c r="K106" s="69"/>
      <c r="L106" s="76">
        <v>2.6800579050000004</v>
      </c>
      <c r="M106" s="77">
        <v>2.5765035254907533E-7</v>
      </c>
      <c r="N106" s="77">
        <f t="shared" si="1"/>
        <v>5.0396861608887882E-3</v>
      </c>
      <c r="O106" s="77">
        <f>L106/'סכום נכסי הקרן'!$C$42</f>
        <v>3.5211446254949008E-5</v>
      </c>
    </row>
    <row r="107" spans="2:15">
      <c r="B107" s="75" t="s">
        <v>836</v>
      </c>
      <c r="C107" s="69" t="s">
        <v>837</v>
      </c>
      <c r="D107" s="82" t="s">
        <v>115</v>
      </c>
      <c r="E107" s="82" t="s">
        <v>26</v>
      </c>
      <c r="F107" s="69" t="s">
        <v>573</v>
      </c>
      <c r="G107" s="82" t="s">
        <v>438</v>
      </c>
      <c r="H107" s="82" t="s">
        <v>128</v>
      </c>
      <c r="I107" s="76">
        <v>42.074985000000005</v>
      </c>
      <c r="J107" s="78">
        <v>2810</v>
      </c>
      <c r="K107" s="69"/>
      <c r="L107" s="76">
        <v>1.1823070650000003</v>
      </c>
      <c r="M107" s="77">
        <v>7.7688585484875556E-7</v>
      </c>
      <c r="N107" s="77">
        <f t="shared" si="1"/>
        <v>2.223256647658716E-3</v>
      </c>
      <c r="O107" s="77">
        <f>L107/'סכום נכסי הקרן'!$C$42</f>
        <v>1.5533523211728519E-5</v>
      </c>
    </row>
    <row r="108" spans="2:15">
      <c r="B108" s="75" t="s">
        <v>838</v>
      </c>
      <c r="C108" s="69" t="s">
        <v>839</v>
      </c>
      <c r="D108" s="82" t="s">
        <v>115</v>
      </c>
      <c r="E108" s="82" t="s">
        <v>26</v>
      </c>
      <c r="F108" s="69" t="s">
        <v>335</v>
      </c>
      <c r="G108" s="82" t="s">
        <v>259</v>
      </c>
      <c r="H108" s="82" t="s">
        <v>128</v>
      </c>
      <c r="I108" s="76">
        <v>12.948142000000002</v>
      </c>
      <c r="J108" s="78">
        <v>21760</v>
      </c>
      <c r="K108" s="69"/>
      <c r="L108" s="76">
        <v>2.8175156730000004</v>
      </c>
      <c r="M108" s="77">
        <v>1.0613959334751083E-6</v>
      </c>
      <c r="N108" s="77">
        <f t="shared" si="1"/>
        <v>5.2981671473644378E-3</v>
      </c>
      <c r="O108" s="77">
        <f>L108/'סכום נכסי הקרן'!$C$42</f>
        <v>3.701740977582198E-5</v>
      </c>
    </row>
    <row r="109" spans="2:15">
      <c r="B109" s="75" t="s">
        <v>840</v>
      </c>
      <c r="C109" s="69" t="s">
        <v>841</v>
      </c>
      <c r="D109" s="82" t="s">
        <v>115</v>
      </c>
      <c r="E109" s="82" t="s">
        <v>26</v>
      </c>
      <c r="F109" s="69" t="s">
        <v>337</v>
      </c>
      <c r="G109" s="82" t="s">
        <v>259</v>
      </c>
      <c r="H109" s="82" t="s">
        <v>128</v>
      </c>
      <c r="I109" s="76">
        <v>185.86694800000004</v>
      </c>
      <c r="J109" s="78">
        <v>1555</v>
      </c>
      <c r="K109" s="69"/>
      <c r="L109" s="76">
        <v>2.8902310410000003</v>
      </c>
      <c r="M109" s="77">
        <v>9.5677320639346893E-7</v>
      </c>
      <c r="N109" s="77">
        <f t="shared" si="1"/>
        <v>5.4349039817103862E-3</v>
      </c>
      <c r="O109" s="77">
        <f>L109/'סכום נכסי הקרן'!$C$42</f>
        <v>3.7972767220698093E-5</v>
      </c>
    </row>
    <row r="110" spans="2:15">
      <c r="B110" s="75" t="s">
        <v>842</v>
      </c>
      <c r="C110" s="69" t="s">
        <v>843</v>
      </c>
      <c r="D110" s="82" t="s">
        <v>115</v>
      </c>
      <c r="E110" s="82" t="s">
        <v>26</v>
      </c>
      <c r="F110" s="69" t="s">
        <v>844</v>
      </c>
      <c r="G110" s="82" t="s">
        <v>495</v>
      </c>
      <c r="H110" s="82" t="s">
        <v>128</v>
      </c>
      <c r="I110" s="76">
        <v>19.518704000000003</v>
      </c>
      <c r="J110" s="78">
        <v>7500</v>
      </c>
      <c r="K110" s="69"/>
      <c r="L110" s="76">
        <v>1.4639027740000001</v>
      </c>
      <c r="M110" s="77">
        <v>4.0292168998393623E-7</v>
      </c>
      <c r="N110" s="77">
        <f t="shared" si="1"/>
        <v>2.752780280325513E-3</v>
      </c>
      <c r="O110" s="77">
        <f>L110/'סכום נכסי הקרן'!$C$42</f>
        <v>1.9233216473795463E-5</v>
      </c>
    </row>
    <row r="111" spans="2:15">
      <c r="B111" s="75" t="s">
        <v>845</v>
      </c>
      <c r="C111" s="69" t="s">
        <v>846</v>
      </c>
      <c r="D111" s="82" t="s">
        <v>115</v>
      </c>
      <c r="E111" s="82" t="s">
        <v>26</v>
      </c>
      <c r="F111" s="69" t="s">
        <v>847</v>
      </c>
      <c r="G111" s="82" t="s">
        <v>495</v>
      </c>
      <c r="H111" s="82" t="s">
        <v>128</v>
      </c>
      <c r="I111" s="76">
        <v>4.7572280000000005</v>
      </c>
      <c r="J111" s="78">
        <v>21820</v>
      </c>
      <c r="K111" s="69"/>
      <c r="L111" s="76">
        <v>1.0380272410000002</v>
      </c>
      <c r="M111" s="77">
        <v>3.4533768915624118E-7</v>
      </c>
      <c r="N111" s="77">
        <f t="shared" si="1"/>
        <v>1.9519471991010103E-3</v>
      </c>
      <c r="O111" s="77">
        <f>L111/'סכום נכסי הקרן'!$C$42</f>
        <v>1.3637929366919594E-5</v>
      </c>
    </row>
    <row r="112" spans="2:15">
      <c r="B112" s="75" t="s">
        <v>848</v>
      </c>
      <c r="C112" s="69" t="s">
        <v>849</v>
      </c>
      <c r="D112" s="82" t="s">
        <v>115</v>
      </c>
      <c r="E112" s="82" t="s">
        <v>26</v>
      </c>
      <c r="F112" s="69" t="s">
        <v>850</v>
      </c>
      <c r="G112" s="82" t="s">
        <v>122</v>
      </c>
      <c r="H112" s="82" t="s">
        <v>128</v>
      </c>
      <c r="I112" s="76">
        <v>473.21443600000003</v>
      </c>
      <c r="J112" s="78">
        <v>317.89999999999998</v>
      </c>
      <c r="K112" s="69"/>
      <c r="L112" s="76">
        <v>1.5043486930000001</v>
      </c>
      <c r="M112" s="77">
        <v>4.2105755422606077E-7</v>
      </c>
      <c r="N112" s="77">
        <f t="shared" si="1"/>
        <v>2.8288363751839294E-3</v>
      </c>
      <c r="O112" s="77">
        <f>L112/'סכום נכסי הקרן'!$C$42</f>
        <v>1.9764607717411342E-5</v>
      </c>
    </row>
    <row r="113" spans="2:15">
      <c r="B113" s="75" t="s">
        <v>851</v>
      </c>
      <c r="C113" s="69" t="s">
        <v>852</v>
      </c>
      <c r="D113" s="82" t="s">
        <v>115</v>
      </c>
      <c r="E113" s="82" t="s">
        <v>26</v>
      </c>
      <c r="F113" s="69" t="s">
        <v>583</v>
      </c>
      <c r="G113" s="82" t="s">
        <v>266</v>
      </c>
      <c r="H113" s="82" t="s">
        <v>128</v>
      </c>
      <c r="I113" s="76">
        <v>641.77487100000008</v>
      </c>
      <c r="J113" s="78">
        <v>297</v>
      </c>
      <c r="K113" s="69"/>
      <c r="L113" s="76">
        <v>1.9060713660000004</v>
      </c>
      <c r="M113" s="77">
        <v>7.0003421008506728E-7</v>
      </c>
      <c r="N113" s="77">
        <f t="shared" si="1"/>
        <v>3.5842514697071778E-3</v>
      </c>
      <c r="O113" s="77">
        <f>L113/'סכום נכסי הקרן'!$C$42</f>
        <v>2.5042566929913495E-5</v>
      </c>
    </row>
    <row r="114" spans="2:15">
      <c r="B114" s="75" t="s">
        <v>853</v>
      </c>
      <c r="C114" s="69" t="s">
        <v>854</v>
      </c>
      <c r="D114" s="82" t="s">
        <v>115</v>
      </c>
      <c r="E114" s="82" t="s">
        <v>26</v>
      </c>
      <c r="F114" s="69" t="s">
        <v>494</v>
      </c>
      <c r="G114" s="82" t="s">
        <v>495</v>
      </c>
      <c r="H114" s="82" t="s">
        <v>128</v>
      </c>
      <c r="I114" s="76">
        <v>342.40214400000002</v>
      </c>
      <c r="J114" s="78">
        <v>1769</v>
      </c>
      <c r="K114" s="69"/>
      <c r="L114" s="76">
        <v>6.0570939330000009</v>
      </c>
      <c r="M114" s="77">
        <v>1.2888463838243986E-6</v>
      </c>
      <c r="N114" s="77">
        <f t="shared" si="1"/>
        <v>1.1389997362517263E-2</v>
      </c>
      <c r="O114" s="77">
        <f>L114/'סכום נכסי הקרן'!$C$42</f>
        <v>7.9580010971071606E-5</v>
      </c>
    </row>
    <row r="115" spans="2:15">
      <c r="B115" s="75" t="s">
        <v>855</v>
      </c>
      <c r="C115" s="69" t="s">
        <v>856</v>
      </c>
      <c r="D115" s="82" t="s">
        <v>115</v>
      </c>
      <c r="E115" s="82" t="s">
        <v>26</v>
      </c>
      <c r="F115" s="69" t="s">
        <v>857</v>
      </c>
      <c r="G115" s="82" t="s">
        <v>123</v>
      </c>
      <c r="H115" s="82" t="s">
        <v>128</v>
      </c>
      <c r="I115" s="76">
        <v>5.280189</v>
      </c>
      <c r="J115" s="78">
        <v>26950</v>
      </c>
      <c r="K115" s="69"/>
      <c r="L115" s="76">
        <v>1.4230110290000002</v>
      </c>
      <c r="M115" s="77">
        <v>6.1497651817184741E-7</v>
      </c>
      <c r="N115" s="77">
        <f t="shared" si="1"/>
        <v>2.6758858367440441E-3</v>
      </c>
      <c r="O115" s="77">
        <f>L115/'סכום נכסי הקרן'!$C$42</f>
        <v>1.8695967827543331E-5</v>
      </c>
    </row>
    <row r="116" spans="2:15">
      <c r="B116" s="75" t="s">
        <v>858</v>
      </c>
      <c r="C116" s="69" t="s">
        <v>859</v>
      </c>
      <c r="D116" s="82" t="s">
        <v>115</v>
      </c>
      <c r="E116" s="82" t="s">
        <v>26</v>
      </c>
      <c r="F116" s="69" t="s">
        <v>860</v>
      </c>
      <c r="G116" s="82" t="s">
        <v>676</v>
      </c>
      <c r="H116" s="82" t="s">
        <v>128</v>
      </c>
      <c r="I116" s="76">
        <v>64.222252000000012</v>
      </c>
      <c r="J116" s="78">
        <v>864</v>
      </c>
      <c r="K116" s="69"/>
      <c r="L116" s="76">
        <v>0.55488025600000002</v>
      </c>
      <c r="M116" s="77">
        <v>6.4167853060889109E-7</v>
      </c>
      <c r="N116" s="77">
        <f t="shared" si="1"/>
        <v>1.043418629835025E-3</v>
      </c>
      <c r="O116" s="77">
        <f>L116/'סכום נכסי הקרן'!$C$42</f>
        <v>7.2901918557899005E-6</v>
      </c>
    </row>
    <row r="117" spans="2:15">
      <c r="B117" s="72"/>
      <c r="C117" s="69"/>
      <c r="D117" s="69"/>
      <c r="E117" s="69"/>
      <c r="F117" s="69"/>
      <c r="G117" s="69"/>
      <c r="H117" s="69"/>
      <c r="I117" s="76"/>
      <c r="J117" s="78"/>
      <c r="K117" s="69"/>
      <c r="L117" s="69"/>
      <c r="M117" s="69"/>
      <c r="N117" s="77"/>
      <c r="O117" s="69"/>
    </row>
    <row r="118" spans="2:15">
      <c r="B118" s="89" t="s">
        <v>27</v>
      </c>
      <c r="C118" s="71"/>
      <c r="D118" s="71"/>
      <c r="E118" s="71"/>
      <c r="F118" s="71"/>
      <c r="G118" s="71"/>
      <c r="H118" s="71"/>
      <c r="I118" s="79"/>
      <c r="J118" s="81"/>
      <c r="K118" s="79">
        <v>2.7985776000000004E-2</v>
      </c>
      <c r="L118" s="79">
        <f>SUM(L119:L186)</f>
        <v>23.084811287000012</v>
      </c>
      <c r="M118" s="71"/>
      <c r="N118" s="80">
        <f t="shared" si="1"/>
        <v>4.3409585946921264E-2</v>
      </c>
      <c r="O118" s="80">
        <f>L118/'סכום נכסי הקרן'!$C$42</f>
        <v>3.0329553343655868E-4</v>
      </c>
    </row>
    <row r="119" spans="2:15">
      <c r="B119" s="75" t="s">
        <v>861</v>
      </c>
      <c r="C119" s="69" t="s">
        <v>862</v>
      </c>
      <c r="D119" s="82" t="s">
        <v>115</v>
      </c>
      <c r="E119" s="82" t="s">
        <v>26</v>
      </c>
      <c r="F119" s="69" t="s">
        <v>863</v>
      </c>
      <c r="G119" s="82" t="s">
        <v>864</v>
      </c>
      <c r="H119" s="82" t="s">
        <v>128</v>
      </c>
      <c r="I119" s="76">
        <v>286.66610300000008</v>
      </c>
      <c r="J119" s="78">
        <v>165.9</v>
      </c>
      <c r="K119" s="69"/>
      <c r="L119" s="76">
        <v>0.47557906400000005</v>
      </c>
      <c r="M119" s="77">
        <v>9.6568338311794689E-7</v>
      </c>
      <c r="N119" s="77">
        <f t="shared" si="1"/>
        <v>8.9429755333933481E-4</v>
      </c>
      <c r="O119" s="77">
        <f>L119/'סכום נכסי הקרן'!$C$42</f>
        <v>6.248307777519812E-6</v>
      </c>
    </row>
    <row r="120" spans="2:15">
      <c r="B120" s="75" t="s">
        <v>865</v>
      </c>
      <c r="C120" s="69" t="s">
        <v>866</v>
      </c>
      <c r="D120" s="82" t="s">
        <v>115</v>
      </c>
      <c r="E120" s="82" t="s">
        <v>26</v>
      </c>
      <c r="F120" s="69" t="s">
        <v>867</v>
      </c>
      <c r="G120" s="82" t="s">
        <v>430</v>
      </c>
      <c r="H120" s="82" t="s">
        <v>128</v>
      </c>
      <c r="I120" s="76">
        <v>116.12845900000002</v>
      </c>
      <c r="J120" s="78">
        <v>435.2</v>
      </c>
      <c r="K120" s="69"/>
      <c r="L120" s="76">
        <v>0.50539105200000001</v>
      </c>
      <c r="M120" s="77">
        <v>7.044255563256912E-7</v>
      </c>
      <c r="N120" s="77">
        <f t="shared" si="1"/>
        <v>9.5035718663004994E-4</v>
      </c>
      <c r="O120" s="77">
        <f>L120/'סכום נכסי הקרן'!$C$42</f>
        <v>6.6399870808873946E-6</v>
      </c>
    </row>
    <row r="121" spans="2:15">
      <c r="B121" s="75" t="s">
        <v>868</v>
      </c>
      <c r="C121" s="69" t="s">
        <v>869</v>
      </c>
      <c r="D121" s="82" t="s">
        <v>115</v>
      </c>
      <c r="E121" s="82" t="s">
        <v>26</v>
      </c>
      <c r="F121" s="69" t="s">
        <v>870</v>
      </c>
      <c r="G121" s="82" t="s">
        <v>871</v>
      </c>
      <c r="H121" s="82" t="s">
        <v>128</v>
      </c>
      <c r="I121" s="76">
        <v>3.9576410000000011</v>
      </c>
      <c r="J121" s="78">
        <v>1868</v>
      </c>
      <c r="K121" s="69"/>
      <c r="L121" s="76">
        <v>7.3928742000000019E-2</v>
      </c>
      <c r="M121" s="77">
        <v>8.8557720794558804E-7</v>
      </c>
      <c r="N121" s="77">
        <f t="shared" si="1"/>
        <v>1.3901851047853304E-4</v>
      </c>
      <c r="O121" s="77">
        <f>L121/'סכום נכסי הקרן'!$C$42</f>
        <v>9.7129913528080715E-7</v>
      </c>
    </row>
    <row r="122" spans="2:15">
      <c r="B122" s="75" t="s">
        <v>872</v>
      </c>
      <c r="C122" s="69" t="s">
        <v>873</v>
      </c>
      <c r="D122" s="82" t="s">
        <v>115</v>
      </c>
      <c r="E122" s="82" t="s">
        <v>26</v>
      </c>
      <c r="F122" s="69" t="s">
        <v>874</v>
      </c>
      <c r="G122" s="82" t="s">
        <v>124</v>
      </c>
      <c r="H122" s="82" t="s">
        <v>128</v>
      </c>
      <c r="I122" s="76">
        <v>51.730610000000006</v>
      </c>
      <c r="J122" s="78">
        <v>426.8</v>
      </c>
      <c r="K122" s="69"/>
      <c r="L122" s="76">
        <v>0.22078624600000005</v>
      </c>
      <c r="M122" s="77">
        <v>9.4035959995941951E-7</v>
      </c>
      <c r="N122" s="77">
        <f t="shared" si="1"/>
        <v>4.1517512976302194E-4</v>
      </c>
      <c r="O122" s="77">
        <f>L122/'סכום נכסי הקרן'!$C$42</f>
        <v>2.9007593531308235E-6</v>
      </c>
    </row>
    <row r="123" spans="2:15">
      <c r="B123" s="75" t="s">
        <v>875</v>
      </c>
      <c r="C123" s="69" t="s">
        <v>876</v>
      </c>
      <c r="D123" s="82" t="s">
        <v>115</v>
      </c>
      <c r="E123" s="82" t="s">
        <v>26</v>
      </c>
      <c r="F123" s="69" t="s">
        <v>877</v>
      </c>
      <c r="G123" s="82" t="s">
        <v>124</v>
      </c>
      <c r="H123" s="82" t="s">
        <v>128</v>
      </c>
      <c r="I123" s="76">
        <v>22.747544000000001</v>
      </c>
      <c r="J123" s="78">
        <v>2113</v>
      </c>
      <c r="K123" s="69"/>
      <c r="L123" s="76">
        <v>0.48065560800000007</v>
      </c>
      <c r="M123" s="77">
        <v>1.3462196939886843E-6</v>
      </c>
      <c r="N123" s="77">
        <f t="shared" si="1"/>
        <v>9.0384368609050124E-4</v>
      </c>
      <c r="O123" s="77">
        <f>L123/'סכום נכסי הקרן'!$C$42</f>
        <v>6.3150050141292889E-6</v>
      </c>
    </row>
    <row r="124" spans="2:15">
      <c r="B124" s="75" t="s">
        <v>878</v>
      </c>
      <c r="C124" s="69" t="s">
        <v>879</v>
      </c>
      <c r="D124" s="82" t="s">
        <v>115</v>
      </c>
      <c r="E124" s="82" t="s">
        <v>26</v>
      </c>
      <c r="F124" s="69" t="s">
        <v>880</v>
      </c>
      <c r="G124" s="82" t="s">
        <v>123</v>
      </c>
      <c r="H124" s="82" t="s">
        <v>128</v>
      </c>
      <c r="I124" s="76">
        <v>28.442400000000003</v>
      </c>
      <c r="J124" s="78">
        <v>542.5</v>
      </c>
      <c r="K124" s="69"/>
      <c r="L124" s="76">
        <v>0.15430002000000001</v>
      </c>
      <c r="M124" s="77">
        <v>5.0048731808099654E-7</v>
      </c>
      <c r="N124" s="77">
        <f t="shared" si="1"/>
        <v>2.9015181872305972E-4</v>
      </c>
      <c r="O124" s="77">
        <f>L124/'סכום נכסי הקרן'!$C$42</f>
        <v>2.0272423410073883E-6</v>
      </c>
    </row>
    <row r="125" spans="2:15">
      <c r="B125" s="75" t="s">
        <v>881</v>
      </c>
      <c r="C125" s="69" t="s">
        <v>882</v>
      </c>
      <c r="D125" s="82" t="s">
        <v>115</v>
      </c>
      <c r="E125" s="82" t="s">
        <v>26</v>
      </c>
      <c r="F125" s="69" t="s">
        <v>883</v>
      </c>
      <c r="G125" s="82" t="s">
        <v>123</v>
      </c>
      <c r="H125" s="82" t="s">
        <v>128</v>
      </c>
      <c r="I125" s="76">
        <v>1.7E-5</v>
      </c>
      <c r="J125" s="78">
        <v>6848</v>
      </c>
      <c r="K125" s="69"/>
      <c r="L125" s="76">
        <v>1.1720000000000004E-6</v>
      </c>
      <c r="M125" s="77">
        <v>1.5194706307331526E-12</v>
      </c>
      <c r="N125" s="77">
        <f t="shared" si="1"/>
        <v>2.2038748377571571E-9</v>
      </c>
      <c r="O125" s="77">
        <f>L125/'סכום נכסי הקרן'!$C$42</f>
        <v>1.5398105740107224E-11</v>
      </c>
    </row>
    <row r="126" spans="2:15">
      <c r="B126" s="75" t="s">
        <v>884</v>
      </c>
      <c r="C126" s="69" t="s">
        <v>885</v>
      </c>
      <c r="D126" s="82" t="s">
        <v>115</v>
      </c>
      <c r="E126" s="82" t="s">
        <v>26</v>
      </c>
      <c r="F126" s="69" t="s">
        <v>585</v>
      </c>
      <c r="G126" s="82" t="s">
        <v>474</v>
      </c>
      <c r="H126" s="82" t="s">
        <v>128</v>
      </c>
      <c r="I126" s="76">
        <v>2.2963560000000003</v>
      </c>
      <c r="J126" s="78">
        <v>5877</v>
      </c>
      <c r="K126" s="69"/>
      <c r="L126" s="76">
        <v>0.13495686699999998</v>
      </c>
      <c r="M126" s="77">
        <v>1.7866880475795338E-7</v>
      </c>
      <c r="N126" s="77">
        <f t="shared" si="1"/>
        <v>2.5377819399644973E-4</v>
      </c>
      <c r="O126" s="77">
        <f>L126/'סכום נכסי הקרן'!$C$42</f>
        <v>1.7731058945559609E-6</v>
      </c>
    </row>
    <row r="127" spans="2:15">
      <c r="B127" s="75" t="s">
        <v>886</v>
      </c>
      <c r="C127" s="69" t="s">
        <v>887</v>
      </c>
      <c r="D127" s="82" t="s">
        <v>115</v>
      </c>
      <c r="E127" s="82" t="s">
        <v>26</v>
      </c>
      <c r="F127" s="69" t="s">
        <v>888</v>
      </c>
      <c r="G127" s="82" t="s">
        <v>889</v>
      </c>
      <c r="H127" s="82" t="s">
        <v>128</v>
      </c>
      <c r="I127" s="76">
        <v>25.918694000000002</v>
      </c>
      <c r="J127" s="78">
        <v>514.70000000000005</v>
      </c>
      <c r="K127" s="69"/>
      <c r="L127" s="76">
        <v>0.133403518</v>
      </c>
      <c r="M127" s="77">
        <v>1.3344100107211244E-6</v>
      </c>
      <c r="N127" s="77">
        <f t="shared" si="1"/>
        <v>2.5085721551918421E-4</v>
      </c>
      <c r="O127" s="77">
        <f>L127/'סכום נכסי הקרן'!$C$42</f>
        <v>1.7526975053466695E-6</v>
      </c>
    </row>
    <row r="128" spans="2:15">
      <c r="B128" s="75" t="s">
        <v>890</v>
      </c>
      <c r="C128" s="69" t="s">
        <v>891</v>
      </c>
      <c r="D128" s="82" t="s">
        <v>115</v>
      </c>
      <c r="E128" s="82" t="s">
        <v>26</v>
      </c>
      <c r="F128" s="69" t="s">
        <v>892</v>
      </c>
      <c r="G128" s="82" t="s">
        <v>266</v>
      </c>
      <c r="H128" s="82" t="s">
        <v>128</v>
      </c>
      <c r="I128" s="76">
        <v>14.810041000000002</v>
      </c>
      <c r="J128" s="78">
        <v>3094</v>
      </c>
      <c r="K128" s="69"/>
      <c r="L128" s="76">
        <v>0.45822265700000009</v>
      </c>
      <c r="M128" s="77">
        <v>9.2339525447231326E-7</v>
      </c>
      <c r="N128" s="77">
        <f t="shared" si="1"/>
        <v>8.6165988383321524E-4</v>
      </c>
      <c r="O128" s="77">
        <f>L128/'סכום נכסי הקרן'!$C$42</f>
        <v>6.0202738267908555E-6</v>
      </c>
    </row>
    <row r="129" spans="2:15">
      <c r="B129" s="75" t="s">
        <v>893</v>
      </c>
      <c r="C129" s="69" t="s">
        <v>894</v>
      </c>
      <c r="D129" s="82" t="s">
        <v>115</v>
      </c>
      <c r="E129" s="82" t="s">
        <v>26</v>
      </c>
      <c r="F129" s="69" t="s">
        <v>895</v>
      </c>
      <c r="G129" s="82" t="s">
        <v>150</v>
      </c>
      <c r="H129" s="82" t="s">
        <v>128</v>
      </c>
      <c r="I129" s="76">
        <v>0.55391600000000007</v>
      </c>
      <c r="J129" s="78">
        <v>7518</v>
      </c>
      <c r="K129" s="69"/>
      <c r="L129" s="76">
        <v>4.1643385000000012E-2</v>
      </c>
      <c r="M129" s="77">
        <v>4.8812087000559669E-8</v>
      </c>
      <c r="N129" s="77">
        <f t="shared" si="1"/>
        <v>7.8307856962912817E-5</v>
      </c>
      <c r="O129" s="77">
        <f>L129/'סכום נכסי הקרן'!$C$42</f>
        <v>5.4712392969794795E-7</v>
      </c>
    </row>
    <row r="130" spans="2:15">
      <c r="B130" s="75" t="s">
        <v>896</v>
      </c>
      <c r="C130" s="69" t="s">
        <v>897</v>
      </c>
      <c r="D130" s="82" t="s">
        <v>115</v>
      </c>
      <c r="E130" s="82" t="s">
        <v>26</v>
      </c>
      <c r="F130" s="69" t="s">
        <v>898</v>
      </c>
      <c r="G130" s="82" t="s">
        <v>871</v>
      </c>
      <c r="H130" s="82" t="s">
        <v>128</v>
      </c>
      <c r="I130" s="76">
        <v>15.556330000000003</v>
      </c>
      <c r="J130" s="78">
        <v>472.1</v>
      </c>
      <c r="K130" s="69"/>
      <c r="L130" s="76">
        <v>7.3441433000000014E-2</v>
      </c>
      <c r="M130" s="77">
        <v>2.9961614469958682E-7</v>
      </c>
      <c r="N130" s="77">
        <f t="shared" si="1"/>
        <v>1.3810215549277141E-4</v>
      </c>
      <c r="O130" s="77">
        <f>L130/'סכום נכסי הקרן'!$C$42</f>
        <v>9.6489671590358353E-7</v>
      </c>
    </row>
    <row r="131" spans="2:15">
      <c r="B131" s="75" t="s">
        <v>899</v>
      </c>
      <c r="C131" s="69" t="s">
        <v>900</v>
      </c>
      <c r="D131" s="82" t="s">
        <v>115</v>
      </c>
      <c r="E131" s="82" t="s">
        <v>26</v>
      </c>
      <c r="F131" s="69" t="s">
        <v>901</v>
      </c>
      <c r="G131" s="82" t="s">
        <v>399</v>
      </c>
      <c r="H131" s="82" t="s">
        <v>128</v>
      </c>
      <c r="I131" s="76">
        <v>16.307675000000003</v>
      </c>
      <c r="J131" s="78">
        <v>2414</v>
      </c>
      <c r="K131" s="69"/>
      <c r="L131" s="76">
        <v>0.39366728000000001</v>
      </c>
      <c r="M131" s="77">
        <v>5.8254649766051559E-7</v>
      </c>
      <c r="N131" s="77">
        <f t="shared" si="1"/>
        <v>7.4026741709923294E-4</v>
      </c>
      <c r="O131" s="77">
        <f>L131/'סכום נכסי הקרן'!$C$42</f>
        <v>5.1721249179696211E-6</v>
      </c>
    </row>
    <row r="132" spans="2:15">
      <c r="B132" s="75" t="s">
        <v>902</v>
      </c>
      <c r="C132" s="69" t="s">
        <v>903</v>
      </c>
      <c r="D132" s="82" t="s">
        <v>115</v>
      </c>
      <c r="E132" s="82" t="s">
        <v>26</v>
      </c>
      <c r="F132" s="69" t="s">
        <v>904</v>
      </c>
      <c r="G132" s="82" t="s">
        <v>124</v>
      </c>
      <c r="H132" s="82" t="s">
        <v>128</v>
      </c>
      <c r="I132" s="76">
        <v>8.7056970000000025</v>
      </c>
      <c r="J132" s="78">
        <v>1871</v>
      </c>
      <c r="K132" s="69"/>
      <c r="L132" s="76">
        <v>0.16288359500000005</v>
      </c>
      <c r="M132" s="77">
        <v>1.3335236318078364E-6</v>
      </c>
      <c r="N132" s="77">
        <f t="shared" si="1"/>
        <v>3.0629271032758316E-4</v>
      </c>
      <c r="O132" s="77">
        <f>L132/'סכום נכסי הקרן'!$C$42</f>
        <v>2.1400160572856656E-6</v>
      </c>
    </row>
    <row r="133" spans="2:15">
      <c r="B133" s="75" t="s">
        <v>905</v>
      </c>
      <c r="C133" s="69" t="s">
        <v>906</v>
      </c>
      <c r="D133" s="82" t="s">
        <v>115</v>
      </c>
      <c r="E133" s="82" t="s">
        <v>26</v>
      </c>
      <c r="F133" s="69" t="s">
        <v>907</v>
      </c>
      <c r="G133" s="82" t="s">
        <v>399</v>
      </c>
      <c r="H133" s="82" t="s">
        <v>128</v>
      </c>
      <c r="I133" s="76">
        <v>3.7953780000000008</v>
      </c>
      <c r="J133" s="78">
        <v>11370</v>
      </c>
      <c r="K133" s="69"/>
      <c r="L133" s="76">
        <v>0.43153450900000012</v>
      </c>
      <c r="M133" s="77">
        <v>7.4992442226004524E-7</v>
      </c>
      <c r="N133" s="77">
        <f t="shared" si="1"/>
        <v>8.1147444198719236E-4</v>
      </c>
      <c r="O133" s="77">
        <f>L133/'סכום נכסי הקרן'!$C$42</f>
        <v>5.6696365188457781E-6</v>
      </c>
    </row>
    <row r="134" spans="2:15">
      <c r="B134" s="75" t="s">
        <v>908</v>
      </c>
      <c r="C134" s="69" t="s">
        <v>909</v>
      </c>
      <c r="D134" s="82" t="s">
        <v>115</v>
      </c>
      <c r="E134" s="82" t="s">
        <v>26</v>
      </c>
      <c r="F134" s="69" t="s">
        <v>910</v>
      </c>
      <c r="G134" s="82" t="s">
        <v>911</v>
      </c>
      <c r="H134" s="82" t="s">
        <v>128</v>
      </c>
      <c r="I134" s="76">
        <v>11.689092000000002</v>
      </c>
      <c r="J134" s="78">
        <v>129.5</v>
      </c>
      <c r="K134" s="69"/>
      <c r="L134" s="76">
        <v>1.5137374000000002E-2</v>
      </c>
      <c r="M134" s="77">
        <v>3.9463104785720477E-7</v>
      </c>
      <c r="N134" s="77">
        <f t="shared" si="1"/>
        <v>2.8464912686279354E-5</v>
      </c>
      <c r="O134" s="77">
        <f>L134/'סכום נכסי הקרן'!$C$42</f>
        <v>1.9887959511906981E-7</v>
      </c>
    </row>
    <row r="135" spans="2:15">
      <c r="B135" s="75" t="s">
        <v>912</v>
      </c>
      <c r="C135" s="69" t="s">
        <v>913</v>
      </c>
      <c r="D135" s="82" t="s">
        <v>115</v>
      </c>
      <c r="E135" s="82" t="s">
        <v>26</v>
      </c>
      <c r="F135" s="69" t="s">
        <v>914</v>
      </c>
      <c r="G135" s="82" t="s">
        <v>474</v>
      </c>
      <c r="H135" s="82" t="s">
        <v>128</v>
      </c>
      <c r="I135" s="76">
        <v>23.702000000000009</v>
      </c>
      <c r="J135" s="78">
        <v>1258</v>
      </c>
      <c r="K135" s="69"/>
      <c r="L135" s="76">
        <v>0.29817116000000005</v>
      </c>
      <c r="M135" s="77">
        <v>5.1979843873619914E-7</v>
      </c>
      <c r="N135" s="77">
        <f t="shared" si="1"/>
        <v>5.6069276183350102E-4</v>
      </c>
      <c r="O135" s="77">
        <f>L135/'סכום נכסי הקרן'!$C$42</f>
        <v>3.91746676649354E-6</v>
      </c>
    </row>
    <row r="136" spans="2:15">
      <c r="B136" s="75" t="s">
        <v>915</v>
      </c>
      <c r="C136" s="69" t="s">
        <v>916</v>
      </c>
      <c r="D136" s="82" t="s">
        <v>115</v>
      </c>
      <c r="E136" s="82" t="s">
        <v>26</v>
      </c>
      <c r="F136" s="69" t="s">
        <v>917</v>
      </c>
      <c r="G136" s="82" t="s">
        <v>777</v>
      </c>
      <c r="H136" s="82" t="s">
        <v>128</v>
      </c>
      <c r="I136" s="76">
        <v>24.016253000000003</v>
      </c>
      <c r="J136" s="78">
        <v>171.5</v>
      </c>
      <c r="K136" s="69"/>
      <c r="L136" s="76">
        <v>4.1187874000000006E-2</v>
      </c>
      <c r="M136" s="77">
        <v>2.4402435202442366E-7</v>
      </c>
      <c r="N136" s="77">
        <f t="shared" si="1"/>
        <v>7.7451296185419982E-5</v>
      </c>
      <c r="O136" s="77">
        <f>L136/'סכום נכסי הקרן'!$C$42</f>
        <v>5.4113928247629094E-7</v>
      </c>
    </row>
    <row r="137" spans="2:15">
      <c r="B137" s="75" t="s">
        <v>918</v>
      </c>
      <c r="C137" s="69" t="s">
        <v>919</v>
      </c>
      <c r="D137" s="82" t="s">
        <v>115</v>
      </c>
      <c r="E137" s="82" t="s">
        <v>26</v>
      </c>
      <c r="F137" s="69" t="s">
        <v>920</v>
      </c>
      <c r="G137" s="82" t="s">
        <v>911</v>
      </c>
      <c r="H137" s="82" t="s">
        <v>128</v>
      </c>
      <c r="I137" s="76">
        <v>26.078813000000004</v>
      </c>
      <c r="J137" s="78">
        <v>5999</v>
      </c>
      <c r="K137" s="69"/>
      <c r="L137" s="76">
        <v>1.5644679830000003</v>
      </c>
      <c r="M137" s="77">
        <v>1.0545105263379228E-6</v>
      </c>
      <c r="N137" s="77">
        <f t="shared" si="1"/>
        <v>2.9418870496675693E-3</v>
      </c>
      <c r="O137" s="77">
        <f>L137/'סכום נכסי הקרן'!$C$42</f>
        <v>2.0554473915739138E-5</v>
      </c>
    </row>
    <row r="138" spans="2:15">
      <c r="B138" s="75" t="s">
        <v>921</v>
      </c>
      <c r="C138" s="69" t="s">
        <v>922</v>
      </c>
      <c r="D138" s="82" t="s">
        <v>115</v>
      </c>
      <c r="E138" s="82" t="s">
        <v>26</v>
      </c>
      <c r="F138" s="69" t="s">
        <v>923</v>
      </c>
      <c r="G138" s="82" t="s">
        <v>551</v>
      </c>
      <c r="H138" s="82" t="s">
        <v>128</v>
      </c>
      <c r="I138" s="76">
        <v>7.9061580000000005</v>
      </c>
      <c r="J138" s="78">
        <v>9300</v>
      </c>
      <c r="K138" s="69"/>
      <c r="L138" s="76">
        <v>0.73527266000000013</v>
      </c>
      <c r="M138" s="77">
        <v>8.9329314762035243E-7</v>
      </c>
      <c r="N138" s="77">
        <f t="shared" si="1"/>
        <v>1.3826355923760862E-3</v>
      </c>
      <c r="O138" s="77">
        <f>L138/'סכום נכסי הקרן'!$C$42</f>
        <v>9.6602441693599872E-6</v>
      </c>
    </row>
    <row r="139" spans="2:15">
      <c r="B139" s="75" t="s">
        <v>924</v>
      </c>
      <c r="C139" s="69" t="s">
        <v>925</v>
      </c>
      <c r="D139" s="82" t="s">
        <v>115</v>
      </c>
      <c r="E139" s="82" t="s">
        <v>26</v>
      </c>
      <c r="F139" s="69" t="s">
        <v>926</v>
      </c>
      <c r="G139" s="82" t="s">
        <v>123</v>
      </c>
      <c r="H139" s="82" t="s">
        <v>128</v>
      </c>
      <c r="I139" s="76">
        <v>98.126280000000008</v>
      </c>
      <c r="J139" s="78">
        <v>192.8</v>
      </c>
      <c r="K139" s="69"/>
      <c r="L139" s="76">
        <v>0.189187468</v>
      </c>
      <c r="M139" s="77">
        <v>6.5529693729726548E-7</v>
      </c>
      <c r="N139" s="77">
        <f t="shared" si="1"/>
        <v>3.5575554636876043E-4</v>
      </c>
      <c r="O139" s="77">
        <f>L139/'סכום נכסי הקרן'!$C$42</f>
        <v>2.48560463905047E-6</v>
      </c>
    </row>
    <row r="140" spans="2:15">
      <c r="B140" s="75" t="s">
        <v>927</v>
      </c>
      <c r="C140" s="69" t="s">
        <v>928</v>
      </c>
      <c r="D140" s="82" t="s">
        <v>115</v>
      </c>
      <c r="E140" s="82" t="s">
        <v>26</v>
      </c>
      <c r="F140" s="69" t="s">
        <v>929</v>
      </c>
      <c r="G140" s="82" t="s">
        <v>124</v>
      </c>
      <c r="H140" s="82" t="s">
        <v>128</v>
      </c>
      <c r="I140" s="76">
        <v>92.43780000000001</v>
      </c>
      <c r="J140" s="78">
        <v>405.3</v>
      </c>
      <c r="K140" s="69"/>
      <c r="L140" s="76">
        <v>0.37465040299999997</v>
      </c>
      <c r="M140" s="77">
        <v>1.1593334426557446E-6</v>
      </c>
      <c r="N140" s="77">
        <f t="shared" ref="N140:N201" si="2">IFERROR(L140/$L$11,0)</f>
        <v>7.0450733457958891E-4</v>
      </c>
      <c r="O140" s="77">
        <f>L140/'סכום נכסי הקרן'!$C$42</f>
        <v>4.9222751885390633E-6</v>
      </c>
    </row>
    <row r="141" spans="2:15">
      <c r="B141" s="75" t="s">
        <v>930</v>
      </c>
      <c r="C141" s="69" t="s">
        <v>931</v>
      </c>
      <c r="D141" s="82" t="s">
        <v>115</v>
      </c>
      <c r="E141" s="82" t="s">
        <v>26</v>
      </c>
      <c r="F141" s="69" t="s">
        <v>932</v>
      </c>
      <c r="G141" s="82" t="s">
        <v>150</v>
      </c>
      <c r="H141" s="82" t="s">
        <v>128</v>
      </c>
      <c r="I141" s="76">
        <v>95.644906000000034</v>
      </c>
      <c r="J141" s="78">
        <v>129.69999999999999</v>
      </c>
      <c r="K141" s="69"/>
      <c r="L141" s="76">
        <v>0.12405144300000003</v>
      </c>
      <c r="M141" s="77">
        <v>8.841476228935901E-7</v>
      </c>
      <c r="N141" s="77">
        <f t="shared" si="2"/>
        <v>2.332712063269336E-4</v>
      </c>
      <c r="O141" s="77">
        <f>L141/'סכום נכסי הקרן'!$C$42</f>
        <v>1.629826993623621E-6</v>
      </c>
    </row>
    <row r="142" spans="2:15">
      <c r="B142" s="75" t="s">
        <v>933</v>
      </c>
      <c r="C142" s="69" t="s">
        <v>934</v>
      </c>
      <c r="D142" s="82" t="s">
        <v>115</v>
      </c>
      <c r="E142" s="82" t="s">
        <v>26</v>
      </c>
      <c r="F142" s="69" t="s">
        <v>935</v>
      </c>
      <c r="G142" s="82" t="s">
        <v>346</v>
      </c>
      <c r="H142" s="82" t="s">
        <v>128</v>
      </c>
      <c r="I142" s="76">
        <v>32.076920999999999</v>
      </c>
      <c r="J142" s="78">
        <v>1146</v>
      </c>
      <c r="K142" s="69"/>
      <c r="L142" s="76">
        <v>0.36760151300000005</v>
      </c>
      <c r="M142" s="77">
        <v>9.3704933401472621E-7</v>
      </c>
      <c r="N142" s="77">
        <f t="shared" si="2"/>
        <v>6.9125232493358389E-4</v>
      </c>
      <c r="O142" s="77">
        <f>L142/'סכום נכסי הקרן'!$C$42</f>
        <v>4.829664647949999E-6</v>
      </c>
    </row>
    <row r="143" spans="2:15">
      <c r="B143" s="75" t="s">
        <v>936</v>
      </c>
      <c r="C143" s="69" t="s">
        <v>937</v>
      </c>
      <c r="D143" s="82" t="s">
        <v>115</v>
      </c>
      <c r="E143" s="82" t="s">
        <v>26</v>
      </c>
      <c r="F143" s="69" t="s">
        <v>938</v>
      </c>
      <c r="G143" s="82" t="s">
        <v>152</v>
      </c>
      <c r="H143" s="82" t="s">
        <v>128</v>
      </c>
      <c r="I143" s="76">
        <v>7.9578280000000019</v>
      </c>
      <c r="J143" s="78">
        <v>2240</v>
      </c>
      <c r="K143" s="69"/>
      <c r="L143" s="76">
        <v>0.17825534700000004</v>
      </c>
      <c r="M143" s="77">
        <v>6.7213633158676605E-7</v>
      </c>
      <c r="N143" s="77">
        <f t="shared" si="2"/>
        <v>3.3519835661174972E-4</v>
      </c>
      <c r="O143" s="77">
        <f>L143/'סכום נכסי הקרן'!$C$42</f>
        <v>2.3419749845098165E-6</v>
      </c>
    </row>
    <row r="144" spans="2:15">
      <c r="B144" s="75" t="s">
        <v>939</v>
      </c>
      <c r="C144" s="69" t="s">
        <v>940</v>
      </c>
      <c r="D144" s="82" t="s">
        <v>115</v>
      </c>
      <c r="E144" s="82" t="s">
        <v>26</v>
      </c>
      <c r="F144" s="69" t="s">
        <v>941</v>
      </c>
      <c r="G144" s="82" t="s">
        <v>346</v>
      </c>
      <c r="H144" s="82" t="s">
        <v>128</v>
      </c>
      <c r="I144" s="76">
        <v>20.026400000000002</v>
      </c>
      <c r="J144" s="78">
        <v>702.3</v>
      </c>
      <c r="K144" s="69"/>
      <c r="L144" s="76">
        <v>0.14064541100000003</v>
      </c>
      <c r="M144" s="77">
        <v>1.3192824369438609E-6</v>
      </c>
      <c r="N144" s="77">
        <f t="shared" si="2"/>
        <v>2.6447515558781029E-4</v>
      </c>
      <c r="O144" s="77">
        <f>L144/'סכום נכסי הקרן'!$C$42</f>
        <v>1.8478437802379177E-6</v>
      </c>
    </row>
    <row r="145" spans="2:15">
      <c r="B145" s="75" t="s">
        <v>942</v>
      </c>
      <c r="C145" s="69" t="s">
        <v>943</v>
      </c>
      <c r="D145" s="82" t="s">
        <v>115</v>
      </c>
      <c r="E145" s="82" t="s">
        <v>26</v>
      </c>
      <c r="F145" s="69" t="s">
        <v>944</v>
      </c>
      <c r="G145" s="82" t="s">
        <v>124</v>
      </c>
      <c r="H145" s="82" t="s">
        <v>128</v>
      </c>
      <c r="I145" s="76">
        <v>134.16226800000001</v>
      </c>
      <c r="J145" s="78">
        <v>500.1</v>
      </c>
      <c r="K145" s="69"/>
      <c r="L145" s="76">
        <v>0.67094550000000019</v>
      </c>
      <c r="M145" s="77">
        <v>1.4655005473086679E-6</v>
      </c>
      <c r="N145" s="77">
        <f t="shared" si="2"/>
        <v>1.2616722738535791E-3</v>
      </c>
      <c r="O145" s="77">
        <f>L145/'סכום נכסי הקרן'!$C$42</f>
        <v>8.8150936474821769E-6</v>
      </c>
    </row>
    <row r="146" spans="2:15">
      <c r="B146" s="75" t="s">
        <v>945</v>
      </c>
      <c r="C146" s="69" t="s">
        <v>946</v>
      </c>
      <c r="D146" s="82" t="s">
        <v>115</v>
      </c>
      <c r="E146" s="82" t="s">
        <v>26</v>
      </c>
      <c r="F146" s="69" t="s">
        <v>947</v>
      </c>
      <c r="G146" s="82" t="s">
        <v>150</v>
      </c>
      <c r="H146" s="82" t="s">
        <v>128</v>
      </c>
      <c r="I146" s="76">
        <v>24.088342999999998</v>
      </c>
      <c r="J146" s="78">
        <v>372.1</v>
      </c>
      <c r="K146" s="69"/>
      <c r="L146" s="76">
        <v>8.9632722999999997E-2</v>
      </c>
      <c r="M146" s="77">
        <v>1.0017862466122407E-6</v>
      </c>
      <c r="N146" s="77">
        <f t="shared" si="2"/>
        <v>1.6854889322470744E-4</v>
      </c>
      <c r="O146" s="77">
        <f>L146/'סכום נכסי הקרן'!$C$42</f>
        <v>1.1776229919178672E-6</v>
      </c>
    </row>
    <row r="147" spans="2:15">
      <c r="B147" s="75" t="s">
        <v>948</v>
      </c>
      <c r="C147" s="69" t="s">
        <v>949</v>
      </c>
      <c r="D147" s="82" t="s">
        <v>115</v>
      </c>
      <c r="E147" s="82" t="s">
        <v>26</v>
      </c>
      <c r="F147" s="69" t="s">
        <v>950</v>
      </c>
      <c r="G147" s="82" t="s">
        <v>777</v>
      </c>
      <c r="H147" s="82" t="s">
        <v>128</v>
      </c>
      <c r="I147" s="76">
        <v>99.717798000000016</v>
      </c>
      <c r="J147" s="78">
        <v>17.600000000000001</v>
      </c>
      <c r="K147" s="69"/>
      <c r="L147" s="76">
        <v>1.7550332000000005E-2</v>
      </c>
      <c r="M147" s="77">
        <v>9.5763126577246669E-7</v>
      </c>
      <c r="N147" s="77">
        <f t="shared" si="2"/>
        <v>3.3002333693757888E-5</v>
      </c>
      <c r="O147" s="77">
        <f>L147/'סכום נכסי הקרן'!$C$42</f>
        <v>2.305817985580098E-7</v>
      </c>
    </row>
    <row r="148" spans="2:15">
      <c r="B148" s="75" t="s">
        <v>951</v>
      </c>
      <c r="C148" s="69" t="s">
        <v>952</v>
      </c>
      <c r="D148" s="82" t="s">
        <v>115</v>
      </c>
      <c r="E148" s="82" t="s">
        <v>26</v>
      </c>
      <c r="F148" s="69" t="s">
        <v>953</v>
      </c>
      <c r="G148" s="82" t="s">
        <v>495</v>
      </c>
      <c r="H148" s="82" t="s">
        <v>128</v>
      </c>
      <c r="I148" s="76">
        <v>59.909092000000008</v>
      </c>
      <c r="J148" s="78">
        <v>93.6</v>
      </c>
      <c r="K148" s="69"/>
      <c r="L148" s="76">
        <v>5.6074910000000013E-2</v>
      </c>
      <c r="M148" s="77">
        <v>3.4263128792203322E-7</v>
      </c>
      <c r="N148" s="77">
        <f t="shared" si="2"/>
        <v>1.0544546346288155E-4</v>
      </c>
      <c r="O148" s="77">
        <f>L148/'סכום נכסי הקרן'!$C$42</f>
        <v>7.3672985797525252E-7</v>
      </c>
    </row>
    <row r="149" spans="2:15">
      <c r="B149" s="75" t="s">
        <v>954</v>
      </c>
      <c r="C149" s="69" t="s">
        <v>955</v>
      </c>
      <c r="D149" s="82" t="s">
        <v>115</v>
      </c>
      <c r="E149" s="82" t="s">
        <v>26</v>
      </c>
      <c r="F149" s="69" t="s">
        <v>956</v>
      </c>
      <c r="G149" s="82" t="s">
        <v>676</v>
      </c>
      <c r="H149" s="82" t="s">
        <v>128</v>
      </c>
      <c r="I149" s="76">
        <v>13.892275000000001</v>
      </c>
      <c r="J149" s="78">
        <v>1966</v>
      </c>
      <c r="K149" s="76">
        <v>1.5615543000000003E-2</v>
      </c>
      <c r="L149" s="76">
        <v>0.28873767900000008</v>
      </c>
      <c r="M149" s="77">
        <v>9.7597136102034069E-7</v>
      </c>
      <c r="N149" s="77">
        <f t="shared" si="2"/>
        <v>5.4295367360111184E-4</v>
      </c>
      <c r="O149" s="77">
        <f>L149/'סכום נכסי הקרן'!$C$42</f>
        <v>3.7935267170606971E-6</v>
      </c>
    </row>
    <row r="150" spans="2:15">
      <c r="B150" s="75" t="s">
        <v>957</v>
      </c>
      <c r="C150" s="69" t="s">
        <v>958</v>
      </c>
      <c r="D150" s="82" t="s">
        <v>115</v>
      </c>
      <c r="E150" s="82" t="s">
        <v>26</v>
      </c>
      <c r="F150" s="69" t="s">
        <v>959</v>
      </c>
      <c r="G150" s="82" t="s">
        <v>960</v>
      </c>
      <c r="H150" s="82" t="s">
        <v>128</v>
      </c>
      <c r="I150" s="76">
        <v>85.093747000000008</v>
      </c>
      <c r="J150" s="78">
        <v>669.3</v>
      </c>
      <c r="K150" s="69"/>
      <c r="L150" s="76">
        <v>0.56953245000000019</v>
      </c>
      <c r="M150" s="77">
        <v>9.0429705503748012E-7</v>
      </c>
      <c r="N150" s="77">
        <f t="shared" si="2"/>
        <v>1.0709711909907731E-3</v>
      </c>
      <c r="O150" s="77">
        <f>L150/'סכום נכסי הקרן'!$C$42</f>
        <v>7.4826970030054013E-6</v>
      </c>
    </row>
    <row r="151" spans="2:15">
      <c r="B151" s="75" t="s">
        <v>961</v>
      </c>
      <c r="C151" s="69" t="s">
        <v>962</v>
      </c>
      <c r="D151" s="82" t="s">
        <v>115</v>
      </c>
      <c r="E151" s="82" t="s">
        <v>26</v>
      </c>
      <c r="F151" s="69" t="s">
        <v>963</v>
      </c>
      <c r="G151" s="82" t="s">
        <v>551</v>
      </c>
      <c r="H151" s="82" t="s">
        <v>128</v>
      </c>
      <c r="I151" s="76">
        <v>12.009143000000002</v>
      </c>
      <c r="J151" s="78">
        <v>226</v>
      </c>
      <c r="K151" s="69"/>
      <c r="L151" s="76">
        <v>2.7140664000000005E-2</v>
      </c>
      <c r="M151" s="77">
        <v>1.6298317407750168E-7</v>
      </c>
      <c r="N151" s="77">
        <f t="shared" si="2"/>
        <v>5.1036370707868181E-5</v>
      </c>
      <c r="O151" s="77">
        <f>L151/'סכום נכסי הקרן'!$C$42</f>
        <v>3.5658260591187836E-7</v>
      </c>
    </row>
    <row r="152" spans="2:15">
      <c r="B152" s="75" t="s">
        <v>964</v>
      </c>
      <c r="C152" s="69" t="s">
        <v>965</v>
      </c>
      <c r="D152" s="82" t="s">
        <v>115</v>
      </c>
      <c r="E152" s="82" t="s">
        <v>26</v>
      </c>
      <c r="F152" s="69" t="s">
        <v>966</v>
      </c>
      <c r="G152" s="82" t="s">
        <v>474</v>
      </c>
      <c r="H152" s="82" t="s">
        <v>128</v>
      </c>
      <c r="I152" s="76">
        <v>27.129617000000003</v>
      </c>
      <c r="J152" s="78">
        <v>670.4</v>
      </c>
      <c r="K152" s="69"/>
      <c r="L152" s="76">
        <v>0.18187695500000006</v>
      </c>
      <c r="M152" s="77">
        <v>3.7287426882866064E-7</v>
      </c>
      <c r="N152" s="77">
        <f t="shared" si="2"/>
        <v>3.4200857055664743E-4</v>
      </c>
      <c r="O152" s="77">
        <f>L152/'סכום נכסי הקרן'!$C$42</f>
        <v>2.3895568129511291E-6</v>
      </c>
    </row>
    <row r="153" spans="2:15">
      <c r="B153" s="75" t="s">
        <v>967</v>
      </c>
      <c r="C153" s="69" t="s">
        <v>968</v>
      </c>
      <c r="D153" s="82" t="s">
        <v>115</v>
      </c>
      <c r="E153" s="82" t="s">
        <v>26</v>
      </c>
      <c r="F153" s="69" t="s">
        <v>969</v>
      </c>
      <c r="G153" s="82" t="s">
        <v>495</v>
      </c>
      <c r="H153" s="82" t="s">
        <v>128</v>
      </c>
      <c r="I153" s="76">
        <v>39.838677000000004</v>
      </c>
      <c r="J153" s="78">
        <v>268</v>
      </c>
      <c r="K153" s="69"/>
      <c r="L153" s="76">
        <v>0.10676765500000002</v>
      </c>
      <c r="M153" s="77">
        <v>3.1902621158030898E-7</v>
      </c>
      <c r="N153" s="77">
        <f t="shared" si="2"/>
        <v>2.0077009244098728E-4</v>
      </c>
      <c r="O153" s="77">
        <f>L153/'סכום נכסי הקרן'!$C$42</f>
        <v>1.4027471342263545E-6</v>
      </c>
    </row>
    <row r="154" spans="2:15">
      <c r="B154" s="75" t="s">
        <v>970</v>
      </c>
      <c r="C154" s="69" t="s">
        <v>971</v>
      </c>
      <c r="D154" s="82" t="s">
        <v>115</v>
      </c>
      <c r="E154" s="82" t="s">
        <v>26</v>
      </c>
      <c r="F154" s="69" t="s">
        <v>972</v>
      </c>
      <c r="G154" s="82" t="s">
        <v>463</v>
      </c>
      <c r="H154" s="82" t="s">
        <v>128</v>
      </c>
      <c r="I154" s="76">
        <v>9.5572630000000025</v>
      </c>
      <c r="J154" s="78">
        <v>6895</v>
      </c>
      <c r="K154" s="69"/>
      <c r="L154" s="76">
        <v>0.65897326000000001</v>
      </c>
      <c r="M154" s="77">
        <v>1.6109341272995681E-7</v>
      </c>
      <c r="N154" s="77">
        <f t="shared" si="2"/>
        <v>1.239159203471676E-3</v>
      </c>
      <c r="O154" s="77">
        <f>L154/'סכום נכסי הקרן'!$C$42</f>
        <v>8.6577985813849546E-6</v>
      </c>
    </row>
    <row r="155" spans="2:15">
      <c r="B155" s="75" t="s">
        <v>973</v>
      </c>
      <c r="C155" s="69" t="s">
        <v>974</v>
      </c>
      <c r="D155" s="82" t="s">
        <v>115</v>
      </c>
      <c r="E155" s="82" t="s">
        <v>26</v>
      </c>
      <c r="F155" s="69" t="s">
        <v>975</v>
      </c>
      <c r="G155" s="82" t="s">
        <v>124</v>
      </c>
      <c r="H155" s="82" t="s">
        <v>128</v>
      </c>
      <c r="I155" s="76">
        <v>13.903795000000002</v>
      </c>
      <c r="J155" s="78">
        <v>1493</v>
      </c>
      <c r="K155" s="69"/>
      <c r="L155" s="76">
        <v>0.20758365400000003</v>
      </c>
      <c r="M155" s="77">
        <v>1.20643695319504E-6</v>
      </c>
      <c r="N155" s="77">
        <f t="shared" si="2"/>
        <v>3.9034845715041615E-4</v>
      </c>
      <c r="O155" s="77">
        <f>L155/'סכום נכסי הקרן'!$C$42</f>
        <v>2.7272995343087299E-6</v>
      </c>
    </row>
    <row r="156" spans="2:15">
      <c r="B156" s="75" t="s">
        <v>976</v>
      </c>
      <c r="C156" s="69" t="s">
        <v>977</v>
      </c>
      <c r="D156" s="82" t="s">
        <v>115</v>
      </c>
      <c r="E156" s="82" t="s">
        <v>26</v>
      </c>
      <c r="F156" s="69" t="s">
        <v>978</v>
      </c>
      <c r="G156" s="82" t="s">
        <v>438</v>
      </c>
      <c r="H156" s="82" t="s">
        <v>128</v>
      </c>
      <c r="I156" s="76">
        <v>5.8322329999999996</v>
      </c>
      <c r="J156" s="78">
        <v>27970</v>
      </c>
      <c r="K156" s="69"/>
      <c r="L156" s="76">
        <v>1.6312754670000003</v>
      </c>
      <c r="M156" s="77">
        <v>1.597788006767863E-6</v>
      </c>
      <c r="N156" s="77">
        <f t="shared" si="2"/>
        <v>3.0675144668701835E-3</v>
      </c>
      <c r="O156" s="77">
        <f>L156/'סכום נכסי הקרן'!$C$42</f>
        <v>2.1432211716816371E-5</v>
      </c>
    </row>
    <row r="157" spans="2:15">
      <c r="B157" s="75" t="s">
        <v>979</v>
      </c>
      <c r="C157" s="69" t="s">
        <v>980</v>
      </c>
      <c r="D157" s="82" t="s">
        <v>115</v>
      </c>
      <c r="E157" s="82" t="s">
        <v>26</v>
      </c>
      <c r="F157" s="69" t="s">
        <v>981</v>
      </c>
      <c r="G157" s="82" t="s">
        <v>777</v>
      </c>
      <c r="H157" s="82" t="s">
        <v>128</v>
      </c>
      <c r="I157" s="76">
        <v>15.981524000000002</v>
      </c>
      <c r="J157" s="78">
        <v>591.1</v>
      </c>
      <c r="K157" s="69"/>
      <c r="L157" s="76">
        <v>9.446678700000001E-2</v>
      </c>
      <c r="M157" s="77">
        <v>7.3066602269338333E-7</v>
      </c>
      <c r="N157" s="77">
        <f t="shared" si="2"/>
        <v>1.7763905705892906E-4</v>
      </c>
      <c r="O157" s="77">
        <f>L157/'סכום נכסי הקרן'!$C$42</f>
        <v>1.2411344497902612E-6</v>
      </c>
    </row>
    <row r="158" spans="2:15">
      <c r="B158" s="75" t="s">
        <v>982</v>
      </c>
      <c r="C158" s="69" t="s">
        <v>983</v>
      </c>
      <c r="D158" s="82" t="s">
        <v>115</v>
      </c>
      <c r="E158" s="82" t="s">
        <v>26</v>
      </c>
      <c r="F158" s="69" t="s">
        <v>984</v>
      </c>
      <c r="G158" s="82" t="s">
        <v>676</v>
      </c>
      <c r="H158" s="82" t="s">
        <v>128</v>
      </c>
      <c r="I158" s="76">
        <v>0.58586800000000006</v>
      </c>
      <c r="J158" s="78">
        <v>14700</v>
      </c>
      <c r="K158" s="69"/>
      <c r="L158" s="76">
        <v>8.6122603000000006E-2</v>
      </c>
      <c r="M158" s="77">
        <v>1.7621022947380074E-7</v>
      </c>
      <c r="N158" s="77">
        <f t="shared" si="2"/>
        <v>1.6194832569441041E-4</v>
      </c>
      <c r="O158" s="77">
        <f>L158/'סכום נכסי הקרן'!$C$42</f>
        <v>1.1315059279925556E-6</v>
      </c>
    </row>
    <row r="159" spans="2:15">
      <c r="B159" s="75" t="s">
        <v>985</v>
      </c>
      <c r="C159" s="69" t="s">
        <v>986</v>
      </c>
      <c r="D159" s="82" t="s">
        <v>115</v>
      </c>
      <c r="E159" s="82" t="s">
        <v>26</v>
      </c>
      <c r="F159" s="69" t="s">
        <v>987</v>
      </c>
      <c r="G159" s="82" t="s">
        <v>123</v>
      </c>
      <c r="H159" s="82" t="s">
        <v>128</v>
      </c>
      <c r="I159" s="76">
        <v>37.67744600000001</v>
      </c>
      <c r="J159" s="78">
        <v>759.4</v>
      </c>
      <c r="K159" s="69"/>
      <c r="L159" s="76">
        <v>0.28612252300000007</v>
      </c>
      <c r="M159" s="77">
        <v>9.5096780026363918E-7</v>
      </c>
      <c r="N159" s="77">
        <f t="shared" si="2"/>
        <v>5.3803603153182032E-4</v>
      </c>
      <c r="O159" s="77">
        <f>L159/'סכום נכסי הקרן'!$C$42</f>
        <v>3.7591679725087553E-6</v>
      </c>
    </row>
    <row r="160" spans="2:15">
      <c r="B160" s="75" t="s">
        <v>990</v>
      </c>
      <c r="C160" s="69" t="s">
        <v>991</v>
      </c>
      <c r="D160" s="82" t="s">
        <v>115</v>
      </c>
      <c r="E160" s="82" t="s">
        <v>26</v>
      </c>
      <c r="F160" s="69" t="s">
        <v>992</v>
      </c>
      <c r="G160" s="82" t="s">
        <v>399</v>
      </c>
      <c r="H160" s="82" t="s">
        <v>128</v>
      </c>
      <c r="I160" s="76">
        <v>18.732082000000002</v>
      </c>
      <c r="J160" s="78">
        <v>9315</v>
      </c>
      <c r="K160" s="69"/>
      <c r="L160" s="76">
        <v>1.7448934090000006</v>
      </c>
      <c r="M160" s="77">
        <v>7.4928328000000009E-7</v>
      </c>
      <c r="N160" s="77">
        <f t="shared" si="2"/>
        <v>3.28116610807458E-3</v>
      </c>
      <c r="O160" s="77">
        <f>L160/'סכום נכסי הקרן'!$C$42</f>
        <v>2.2924960082762938E-5</v>
      </c>
    </row>
    <row r="161" spans="2:15">
      <c r="B161" s="75" t="s">
        <v>993</v>
      </c>
      <c r="C161" s="69" t="s">
        <v>994</v>
      </c>
      <c r="D161" s="82" t="s">
        <v>115</v>
      </c>
      <c r="E161" s="82" t="s">
        <v>26</v>
      </c>
      <c r="F161" s="69" t="s">
        <v>995</v>
      </c>
      <c r="G161" s="82" t="s">
        <v>495</v>
      </c>
      <c r="H161" s="82" t="s">
        <v>128</v>
      </c>
      <c r="I161" s="76">
        <v>52.99265900000001</v>
      </c>
      <c r="J161" s="78">
        <v>716.9</v>
      </c>
      <c r="K161" s="69"/>
      <c r="L161" s="76">
        <v>0.37990437300000007</v>
      </c>
      <c r="M161" s="77">
        <v>3.80356121072411E-7</v>
      </c>
      <c r="N161" s="77">
        <f t="shared" si="2"/>
        <v>7.1438710615069059E-4</v>
      </c>
      <c r="O161" s="77">
        <f>L161/'סכום נכסי הקרן'!$C$42</f>
        <v>4.9913035039105253E-6</v>
      </c>
    </row>
    <row r="162" spans="2:15">
      <c r="B162" s="75" t="s">
        <v>996</v>
      </c>
      <c r="C162" s="69" t="s">
        <v>997</v>
      </c>
      <c r="D162" s="82" t="s">
        <v>115</v>
      </c>
      <c r="E162" s="82" t="s">
        <v>26</v>
      </c>
      <c r="F162" s="69" t="s">
        <v>998</v>
      </c>
      <c r="G162" s="82" t="s">
        <v>150</v>
      </c>
      <c r="H162" s="82" t="s">
        <v>128</v>
      </c>
      <c r="I162" s="76">
        <v>7.8216600000000005</v>
      </c>
      <c r="J162" s="78">
        <v>540</v>
      </c>
      <c r="K162" s="69"/>
      <c r="L162" s="76">
        <v>4.2236964000000009E-2</v>
      </c>
      <c r="M162" s="77">
        <v>1.0318205551493937E-6</v>
      </c>
      <c r="N162" s="77">
        <f t="shared" si="2"/>
        <v>7.9424046231104845E-5</v>
      </c>
      <c r="O162" s="77">
        <f>L162/'סכום נכסי הקרן'!$C$42</f>
        <v>5.5492255786100863E-7</v>
      </c>
    </row>
    <row r="163" spans="2:15">
      <c r="B163" s="75" t="s">
        <v>999</v>
      </c>
      <c r="C163" s="69" t="s">
        <v>1000</v>
      </c>
      <c r="D163" s="82" t="s">
        <v>115</v>
      </c>
      <c r="E163" s="82" t="s">
        <v>26</v>
      </c>
      <c r="F163" s="69" t="s">
        <v>1001</v>
      </c>
      <c r="G163" s="82" t="s">
        <v>474</v>
      </c>
      <c r="H163" s="82" t="s">
        <v>128</v>
      </c>
      <c r="I163" s="76">
        <v>25.619764000000004</v>
      </c>
      <c r="J163" s="78">
        <v>571.70000000000005</v>
      </c>
      <c r="K163" s="69"/>
      <c r="L163" s="76">
        <v>0.14646819300000005</v>
      </c>
      <c r="M163" s="77">
        <v>4.3850958905385093E-7</v>
      </c>
      <c r="N163" s="77">
        <f t="shared" si="2"/>
        <v>2.7542454358742233E-4</v>
      </c>
      <c r="O163" s="77">
        <f>L163/'סכום נכסי הקרן'!$C$42</f>
        <v>1.9243453271129973E-6</v>
      </c>
    </row>
    <row r="164" spans="2:15">
      <c r="B164" s="75" t="s">
        <v>1002</v>
      </c>
      <c r="C164" s="69" t="s">
        <v>1003</v>
      </c>
      <c r="D164" s="82" t="s">
        <v>115</v>
      </c>
      <c r="E164" s="82" t="s">
        <v>26</v>
      </c>
      <c r="F164" s="69" t="s">
        <v>1004</v>
      </c>
      <c r="G164" s="82" t="s">
        <v>152</v>
      </c>
      <c r="H164" s="82" t="s">
        <v>128</v>
      </c>
      <c r="I164" s="76">
        <v>156.35032600000002</v>
      </c>
      <c r="J164" s="78">
        <v>53.2</v>
      </c>
      <c r="K164" s="69"/>
      <c r="L164" s="76">
        <v>8.3178373000000014E-2</v>
      </c>
      <c r="M164" s="77">
        <v>1.1388456445702132E-6</v>
      </c>
      <c r="N164" s="77">
        <f t="shared" si="2"/>
        <v>1.5641187994904374E-4</v>
      </c>
      <c r="O164" s="77">
        <f>L164/'סכום נכסי הקרן'!$C$42</f>
        <v>1.0928237054130373E-6</v>
      </c>
    </row>
    <row r="165" spans="2:15">
      <c r="B165" s="75" t="s">
        <v>1005</v>
      </c>
      <c r="C165" s="69" t="s">
        <v>1006</v>
      </c>
      <c r="D165" s="82" t="s">
        <v>115</v>
      </c>
      <c r="E165" s="82" t="s">
        <v>26</v>
      </c>
      <c r="F165" s="69" t="s">
        <v>1007</v>
      </c>
      <c r="G165" s="82" t="s">
        <v>864</v>
      </c>
      <c r="H165" s="82" t="s">
        <v>128</v>
      </c>
      <c r="I165" s="76">
        <v>7.9999999999999996E-6</v>
      </c>
      <c r="J165" s="78">
        <v>967.1</v>
      </c>
      <c r="K165" s="69"/>
      <c r="L165" s="76">
        <v>7.6000000000000019E-8</v>
      </c>
      <c r="M165" s="77">
        <v>4.2901179385597195E-13</v>
      </c>
      <c r="N165" s="77">
        <f t="shared" si="2"/>
        <v>1.4291338538356989E-10</v>
      </c>
      <c r="O165" s="77">
        <f>L165/'סכום נכסי הקרן'!$C$42</f>
        <v>9.9851197632094613E-13</v>
      </c>
    </row>
    <row r="166" spans="2:15">
      <c r="B166" s="75" t="s">
        <v>1008</v>
      </c>
      <c r="C166" s="69" t="s">
        <v>1009</v>
      </c>
      <c r="D166" s="82" t="s">
        <v>115</v>
      </c>
      <c r="E166" s="82" t="s">
        <v>26</v>
      </c>
      <c r="F166" s="69" t="s">
        <v>1010</v>
      </c>
      <c r="G166" s="82" t="s">
        <v>346</v>
      </c>
      <c r="H166" s="82" t="s">
        <v>128</v>
      </c>
      <c r="I166" s="76">
        <v>152.76408300000003</v>
      </c>
      <c r="J166" s="78">
        <v>1040</v>
      </c>
      <c r="K166" s="69"/>
      <c r="L166" s="76">
        <v>1.5887464630000001</v>
      </c>
      <c r="M166" s="77">
        <v>1.4313557742919467E-6</v>
      </c>
      <c r="N166" s="77">
        <f t="shared" si="2"/>
        <v>2.9875412571513491E-3</v>
      </c>
      <c r="O166" s="77">
        <f>L166/'סכום נכסי הקרן'!$C$42</f>
        <v>2.0873452245303192E-5</v>
      </c>
    </row>
    <row r="167" spans="2:15">
      <c r="B167" s="75" t="s">
        <v>1011</v>
      </c>
      <c r="C167" s="69" t="s">
        <v>1012</v>
      </c>
      <c r="D167" s="82" t="s">
        <v>115</v>
      </c>
      <c r="E167" s="82" t="s">
        <v>26</v>
      </c>
      <c r="F167" s="69" t="s">
        <v>1013</v>
      </c>
      <c r="G167" s="82" t="s">
        <v>150</v>
      </c>
      <c r="H167" s="82" t="s">
        <v>128</v>
      </c>
      <c r="I167" s="76">
        <v>63.759577000000007</v>
      </c>
      <c r="J167" s="78">
        <v>241</v>
      </c>
      <c r="K167" s="69"/>
      <c r="L167" s="76">
        <v>0.15366058000000005</v>
      </c>
      <c r="M167" s="77">
        <v>8.3358290652128036E-7</v>
      </c>
      <c r="N167" s="77">
        <f t="shared" si="2"/>
        <v>2.889493906289852E-4</v>
      </c>
      <c r="O167" s="77">
        <f>L167/'סכום נכסי הקרן'!$C$42</f>
        <v>2.0188411765581955E-6</v>
      </c>
    </row>
    <row r="168" spans="2:15">
      <c r="B168" s="75" t="s">
        <v>1014</v>
      </c>
      <c r="C168" s="69" t="s">
        <v>1015</v>
      </c>
      <c r="D168" s="82" t="s">
        <v>115</v>
      </c>
      <c r="E168" s="82" t="s">
        <v>26</v>
      </c>
      <c r="F168" s="69" t="s">
        <v>1016</v>
      </c>
      <c r="G168" s="82" t="s">
        <v>438</v>
      </c>
      <c r="H168" s="82" t="s">
        <v>128</v>
      </c>
      <c r="I168" s="76">
        <v>0.18123800000000004</v>
      </c>
      <c r="J168" s="78">
        <v>136.9</v>
      </c>
      <c r="K168" s="69"/>
      <c r="L168" s="76">
        <v>2.4811400000000002E-4</v>
      </c>
      <c r="M168" s="77">
        <v>2.6436478308326785E-8</v>
      </c>
      <c r="N168" s="77">
        <f t="shared" si="2"/>
        <v>4.665633118560402E-7</v>
      </c>
      <c r="O168" s="77">
        <f>L168/'סכום נכסי הקרן'!$C$42</f>
        <v>3.2598000064854631E-9</v>
      </c>
    </row>
    <row r="169" spans="2:15">
      <c r="B169" s="75" t="s">
        <v>1017</v>
      </c>
      <c r="C169" s="69" t="s">
        <v>1018</v>
      </c>
      <c r="D169" s="82" t="s">
        <v>115</v>
      </c>
      <c r="E169" s="82" t="s">
        <v>26</v>
      </c>
      <c r="F169" s="69" t="s">
        <v>1019</v>
      </c>
      <c r="G169" s="82" t="s">
        <v>1020</v>
      </c>
      <c r="H169" s="82" t="s">
        <v>128</v>
      </c>
      <c r="I169" s="76">
        <v>19.257875000000002</v>
      </c>
      <c r="J169" s="78">
        <v>738.2</v>
      </c>
      <c r="K169" s="69"/>
      <c r="L169" s="76">
        <v>0.14216163300000001</v>
      </c>
      <c r="M169" s="77">
        <v>3.8540411238343195E-7</v>
      </c>
      <c r="N169" s="77">
        <f t="shared" si="2"/>
        <v>2.6732631899587666E-4</v>
      </c>
      <c r="O169" s="77">
        <f>L169/'סכום נכסי הקרן'!$C$42</f>
        <v>1.8677643832084607E-6</v>
      </c>
    </row>
    <row r="170" spans="2:15">
      <c r="B170" s="75" t="s">
        <v>1021</v>
      </c>
      <c r="C170" s="69" t="s">
        <v>1022</v>
      </c>
      <c r="D170" s="82" t="s">
        <v>115</v>
      </c>
      <c r="E170" s="82" t="s">
        <v>26</v>
      </c>
      <c r="F170" s="69" t="s">
        <v>1023</v>
      </c>
      <c r="G170" s="82" t="s">
        <v>346</v>
      </c>
      <c r="H170" s="82" t="s">
        <v>128</v>
      </c>
      <c r="I170" s="76">
        <v>8.7496760000000009</v>
      </c>
      <c r="J170" s="78">
        <v>535.29999999999995</v>
      </c>
      <c r="K170" s="69"/>
      <c r="L170" s="76">
        <v>4.6837017000000002E-2</v>
      </c>
      <c r="M170" s="77">
        <v>5.8296688898626835E-7</v>
      </c>
      <c r="N170" s="77">
        <f t="shared" si="2"/>
        <v>8.8074166588655438E-5</v>
      </c>
      <c r="O170" s="77">
        <f>L170/'סכום נכסי הקרן'!$C$42</f>
        <v>6.153595053901019E-7</v>
      </c>
    </row>
    <row r="171" spans="2:15">
      <c r="B171" s="75" t="s">
        <v>1024</v>
      </c>
      <c r="C171" s="69" t="s">
        <v>1025</v>
      </c>
      <c r="D171" s="82" t="s">
        <v>115</v>
      </c>
      <c r="E171" s="82" t="s">
        <v>26</v>
      </c>
      <c r="F171" s="69" t="s">
        <v>1026</v>
      </c>
      <c r="G171" s="82" t="s">
        <v>346</v>
      </c>
      <c r="H171" s="82" t="s">
        <v>128</v>
      </c>
      <c r="I171" s="76">
        <v>19.196451000000003</v>
      </c>
      <c r="J171" s="78">
        <v>3273</v>
      </c>
      <c r="K171" s="69"/>
      <c r="L171" s="76">
        <v>0.6282998500000001</v>
      </c>
      <c r="M171" s="77">
        <v>7.4620359956645347E-7</v>
      </c>
      <c r="N171" s="77">
        <f t="shared" si="2"/>
        <v>1.1814797184143309E-3</v>
      </c>
      <c r="O171" s="77">
        <f>L171/'סכום נכסי הקרן'!$C$42</f>
        <v>8.2548016440217626E-6</v>
      </c>
    </row>
    <row r="172" spans="2:15">
      <c r="B172" s="75" t="s">
        <v>1027</v>
      </c>
      <c r="C172" s="69" t="s">
        <v>1028</v>
      </c>
      <c r="D172" s="82" t="s">
        <v>115</v>
      </c>
      <c r="E172" s="82" t="s">
        <v>26</v>
      </c>
      <c r="F172" s="69" t="s">
        <v>1029</v>
      </c>
      <c r="G172" s="82" t="s">
        <v>415</v>
      </c>
      <c r="H172" s="82" t="s">
        <v>128</v>
      </c>
      <c r="I172" s="76">
        <v>266.32627900000006</v>
      </c>
      <c r="J172" s="78">
        <v>161.5</v>
      </c>
      <c r="K172" s="69"/>
      <c r="L172" s="76">
        <v>0.43011694000000006</v>
      </c>
      <c r="M172" s="77">
        <v>1.1642750832129737E-6</v>
      </c>
      <c r="N172" s="77">
        <f t="shared" si="2"/>
        <v>8.0880878955555012E-4</v>
      </c>
      <c r="O172" s="77">
        <f>L172/'סכום נכסי הקרן'!$C$42</f>
        <v>5.6510120501120761E-6</v>
      </c>
    </row>
    <row r="173" spans="2:15">
      <c r="B173" s="75" t="s">
        <v>1030</v>
      </c>
      <c r="C173" s="69" t="s">
        <v>1031</v>
      </c>
      <c r="D173" s="82" t="s">
        <v>115</v>
      </c>
      <c r="E173" s="82" t="s">
        <v>26</v>
      </c>
      <c r="F173" s="69" t="s">
        <v>1032</v>
      </c>
      <c r="G173" s="82" t="s">
        <v>551</v>
      </c>
      <c r="H173" s="82" t="s">
        <v>128</v>
      </c>
      <c r="I173" s="76">
        <v>106.65900000000002</v>
      </c>
      <c r="J173" s="78">
        <v>424.7</v>
      </c>
      <c r="K173" s="69"/>
      <c r="L173" s="76">
        <v>0.45298077300000006</v>
      </c>
      <c r="M173" s="77">
        <v>3.7097492261138749E-7</v>
      </c>
      <c r="N173" s="77">
        <f t="shared" si="2"/>
        <v>8.5180283925126823E-4</v>
      </c>
      <c r="O173" s="77">
        <f>L173/'סכום נכסי הקרן'!$C$42</f>
        <v>5.9514043011002613E-6</v>
      </c>
    </row>
    <row r="174" spans="2:15">
      <c r="B174" s="75" t="s">
        <v>1033</v>
      </c>
      <c r="C174" s="69" t="s">
        <v>1034</v>
      </c>
      <c r="D174" s="82" t="s">
        <v>115</v>
      </c>
      <c r="E174" s="82" t="s">
        <v>26</v>
      </c>
      <c r="F174" s="69" t="s">
        <v>1035</v>
      </c>
      <c r="G174" s="82" t="s">
        <v>399</v>
      </c>
      <c r="H174" s="82" t="s">
        <v>128</v>
      </c>
      <c r="I174" s="76">
        <v>89.617262000000011</v>
      </c>
      <c r="J174" s="78">
        <v>570</v>
      </c>
      <c r="K174" s="76">
        <v>8.8149330000000022E-3</v>
      </c>
      <c r="L174" s="76">
        <v>0.51963332600000012</v>
      </c>
      <c r="M174" s="77">
        <v>5.8766310567485814E-7</v>
      </c>
      <c r="N174" s="77">
        <f t="shared" si="2"/>
        <v>9.7713891811558183E-4</v>
      </c>
      <c r="O174" s="77">
        <f>L174/'סכום נכסי הקרן'!$C$42</f>
        <v>6.827106569822191E-6</v>
      </c>
    </row>
    <row r="175" spans="2:15">
      <c r="B175" s="75" t="s">
        <v>1036</v>
      </c>
      <c r="C175" s="69" t="s">
        <v>1037</v>
      </c>
      <c r="D175" s="82" t="s">
        <v>115</v>
      </c>
      <c r="E175" s="82" t="s">
        <v>26</v>
      </c>
      <c r="F175" s="69" t="s">
        <v>1038</v>
      </c>
      <c r="G175" s="82" t="s">
        <v>551</v>
      </c>
      <c r="H175" s="82" t="s">
        <v>128</v>
      </c>
      <c r="I175" s="76">
        <v>1.6638450000000002</v>
      </c>
      <c r="J175" s="78">
        <v>18850</v>
      </c>
      <c r="K175" s="69"/>
      <c r="L175" s="76">
        <v>0.31363475400000007</v>
      </c>
      <c r="M175" s="77">
        <v>7.3906490695976171E-7</v>
      </c>
      <c r="N175" s="77">
        <f t="shared" si="2"/>
        <v>5.8977111142214658E-4</v>
      </c>
      <c r="O175" s="77">
        <f>L175/'סכום נכסי הקרן'!$C$42</f>
        <v>4.1206323428878131E-6</v>
      </c>
    </row>
    <row r="176" spans="2:15">
      <c r="B176" s="75" t="s">
        <v>1039</v>
      </c>
      <c r="C176" s="69" t="s">
        <v>1040</v>
      </c>
      <c r="D176" s="82" t="s">
        <v>115</v>
      </c>
      <c r="E176" s="82" t="s">
        <v>26</v>
      </c>
      <c r="F176" s="69" t="s">
        <v>1041</v>
      </c>
      <c r="G176" s="82" t="s">
        <v>1042</v>
      </c>
      <c r="H176" s="82" t="s">
        <v>128</v>
      </c>
      <c r="I176" s="76">
        <v>7.8652120000000005</v>
      </c>
      <c r="J176" s="78">
        <v>2052</v>
      </c>
      <c r="K176" s="69"/>
      <c r="L176" s="76">
        <v>0.16139415900000004</v>
      </c>
      <c r="M176" s="77">
        <v>1.3684861055948313E-7</v>
      </c>
      <c r="N176" s="77">
        <f t="shared" si="2"/>
        <v>3.0349191636610732E-4</v>
      </c>
      <c r="O176" s="77">
        <f>L176/'סכום נכסי הקרן'!$C$42</f>
        <v>2.1204473772335133E-6</v>
      </c>
    </row>
    <row r="177" spans="2:15">
      <c r="B177" s="75" t="s">
        <v>1043</v>
      </c>
      <c r="C177" s="69" t="s">
        <v>1044</v>
      </c>
      <c r="D177" s="82" t="s">
        <v>115</v>
      </c>
      <c r="E177" s="82" t="s">
        <v>26</v>
      </c>
      <c r="F177" s="69" t="s">
        <v>476</v>
      </c>
      <c r="G177" s="82" t="s">
        <v>399</v>
      </c>
      <c r="H177" s="82" t="s">
        <v>128</v>
      </c>
      <c r="I177" s="76">
        <v>12.702970000000002</v>
      </c>
      <c r="J177" s="78">
        <v>7</v>
      </c>
      <c r="K177" s="69"/>
      <c r="L177" s="76">
        <v>8.8920800000000006E-4</v>
      </c>
      <c r="M177" s="77">
        <v>5.1680377004419605E-7</v>
      </c>
      <c r="N177" s="77">
        <f t="shared" si="2"/>
        <v>1.6721016525020183E-6</v>
      </c>
      <c r="O177" s="77">
        <f>L177/'סכום נכסי הקרן'!$C$42</f>
        <v>1.1682695229478892E-8</v>
      </c>
    </row>
    <row r="178" spans="2:15">
      <c r="B178" s="75" t="s">
        <v>1045</v>
      </c>
      <c r="C178" s="69" t="s">
        <v>1046</v>
      </c>
      <c r="D178" s="82" t="s">
        <v>115</v>
      </c>
      <c r="E178" s="82" t="s">
        <v>26</v>
      </c>
      <c r="F178" s="69" t="s">
        <v>581</v>
      </c>
      <c r="G178" s="82" t="s">
        <v>438</v>
      </c>
      <c r="H178" s="82" t="s">
        <v>128</v>
      </c>
      <c r="I178" s="76">
        <v>23.702000000000009</v>
      </c>
      <c r="J178" s="78">
        <v>429</v>
      </c>
      <c r="K178" s="69"/>
      <c r="L178" s="76">
        <v>0.10168158000000001</v>
      </c>
      <c r="M178" s="77">
        <v>1.2828720260407331E-7</v>
      </c>
      <c r="N178" s="77">
        <f t="shared" si="2"/>
        <v>1.9120603722303016E-4</v>
      </c>
      <c r="O178" s="77">
        <f>L178/'סכום נכסי הקרן'!$C$42</f>
        <v>1.3359246763320576E-6</v>
      </c>
    </row>
    <row r="179" spans="2:15">
      <c r="B179" s="75" t="s">
        <v>1047</v>
      </c>
      <c r="C179" s="69" t="s">
        <v>1048</v>
      </c>
      <c r="D179" s="82" t="s">
        <v>115</v>
      </c>
      <c r="E179" s="82" t="s">
        <v>26</v>
      </c>
      <c r="F179" s="69" t="s">
        <v>1049</v>
      </c>
      <c r="G179" s="82" t="s">
        <v>676</v>
      </c>
      <c r="H179" s="82" t="s">
        <v>128</v>
      </c>
      <c r="I179" s="76">
        <v>10.114094000000001</v>
      </c>
      <c r="J179" s="78">
        <v>8299</v>
      </c>
      <c r="K179" s="69"/>
      <c r="L179" s="76">
        <v>0.83936863900000014</v>
      </c>
      <c r="M179" s="77">
        <v>8.0413966680590977E-7</v>
      </c>
      <c r="N179" s="77">
        <f t="shared" si="2"/>
        <v>1.5783817603195994E-3</v>
      </c>
      <c r="O179" s="77">
        <f>L179/'סכום נכסי הקרן'!$C$42</f>
        <v>1.1027889981443589E-5</v>
      </c>
    </row>
    <row r="180" spans="2:15">
      <c r="B180" s="75" t="s">
        <v>1050</v>
      </c>
      <c r="C180" s="69" t="s">
        <v>1051</v>
      </c>
      <c r="D180" s="82" t="s">
        <v>115</v>
      </c>
      <c r="E180" s="82" t="s">
        <v>26</v>
      </c>
      <c r="F180" s="69" t="s">
        <v>1052</v>
      </c>
      <c r="G180" s="82" t="s">
        <v>346</v>
      </c>
      <c r="H180" s="82" t="s">
        <v>128</v>
      </c>
      <c r="I180" s="76">
        <v>98.123221999999998</v>
      </c>
      <c r="J180" s="78">
        <v>279.10000000000002</v>
      </c>
      <c r="K180" s="69"/>
      <c r="L180" s="76">
        <v>0.2738619140000001</v>
      </c>
      <c r="M180" s="77">
        <v>1.1490236090836209E-6</v>
      </c>
      <c r="N180" s="77">
        <f t="shared" si="2"/>
        <v>5.1498070075479052E-4</v>
      </c>
      <c r="O180" s="77">
        <f>L180/'סכום נכסי הקרן'!$C$42</f>
        <v>3.5980842235154873E-6</v>
      </c>
    </row>
    <row r="181" spans="2:15">
      <c r="B181" s="75" t="s">
        <v>1053</v>
      </c>
      <c r="C181" s="69" t="s">
        <v>1054</v>
      </c>
      <c r="D181" s="82" t="s">
        <v>115</v>
      </c>
      <c r="E181" s="82" t="s">
        <v>26</v>
      </c>
      <c r="F181" s="69" t="s">
        <v>589</v>
      </c>
      <c r="G181" s="82" t="s">
        <v>259</v>
      </c>
      <c r="H181" s="82" t="s">
        <v>128</v>
      </c>
      <c r="I181" s="76">
        <v>131.5461</v>
      </c>
      <c r="J181" s="78">
        <v>470.9</v>
      </c>
      <c r="K181" s="69"/>
      <c r="L181" s="76">
        <v>0.61945058500000016</v>
      </c>
      <c r="M181" s="77">
        <v>1.8501503933461809E-6</v>
      </c>
      <c r="N181" s="77">
        <f t="shared" si="2"/>
        <v>1.1648392128971424E-3</v>
      </c>
      <c r="O181" s="77">
        <f>L181/'סכום נכסי הקרן'!$C$42</f>
        <v>8.1385372087041609E-6</v>
      </c>
    </row>
    <row r="182" spans="2:15">
      <c r="B182" s="75" t="s">
        <v>1055</v>
      </c>
      <c r="C182" s="69" t="s">
        <v>1056</v>
      </c>
      <c r="D182" s="82" t="s">
        <v>115</v>
      </c>
      <c r="E182" s="82" t="s">
        <v>26</v>
      </c>
      <c r="F182" s="69" t="s">
        <v>1057</v>
      </c>
      <c r="G182" s="82" t="s">
        <v>152</v>
      </c>
      <c r="H182" s="82" t="s">
        <v>128</v>
      </c>
      <c r="I182" s="76">
        <v>22.291730999999999</v>
      </c>
      <c r="J182" s="78">
        <v>47.4</v>
      </c>
      <c r="K182" s="69"/>
      <c r="L182" s="76">
        <v>1.0566280000000001E-2</v>
      </c>
      <c r="M182" s="77">
        <v>5.6775648769964107E-7</v>
      </c>
      <c r="N182" s="77">
        <f t="shared" si="2"/>
        <v>1.986924796987772E-5</v>
      </c>
      <c r="O182" s="77">
        <f>L182/'סכום נכסי הקרן'!$C$42</f>
        <v>1.3882312006790114E-7</v>
      </c>
    </row>
    <row r="183" spans="2:15">
      <c r="B183" s="75" t="s">
        <v>1058</v>
      </c>
      <c r="C183" s="69" t="s">
        <v>1059</v>
      </c>
      <c r="D183" s="82" t="s">
        <v>115</v>
      </c>
      <c r="E183" s="82" t="s">
        <v>26</v>
      </c>
      <c r="F183" s="69" t="s">
        <v>1060</v>
      </c>
      <c r="G183" s="82" t="s">
        <v>438</v>
      </c>
      <c r="H183" s="82" t="s">
        <v>128</v>
      </c>
      <c r="I183" s="76">
        <v>27.188552000000005</v>
      </c>
      <c r="J183" s="78">
        <v>3146</v>
      </c>
      <c r="K183" s="69"/>
      <c r="L183" s="76">
        <v>0.85535185700000016</v>
      </c>
      <c r="M183" s="77">
        <v>7.6179747828523413E-7</v>
      </c>
      <c r="N183" s="77">
        <f t="shared" si="2"/>
        <v>1.6084372312893838E-3</v>
      </c>
      <c r="O183" s="77">
        <f>L183/'סכום נכסי הקרן'!$C$42</f>
        <v>1.1237882541879754E-5</v>
      </c>
    </row>
    <row r="184" spans="2:15">
      <c r="B184" s="75" t="s">
        <v>1061</v>
      </c>
      <c r="C184" s="69" t="s">
        <v>1062</v>
      </c>
      <c r="D184" s="82" t="s">
        <v>115</v>
      </c>
      <c r="E184" s="82" t="s">
        <v>26</v>
      </c>
      <c r="F184" s="69" t="s">
        <v>1063</v>
      </c>
      <c r="G184" s="82" t="s">
        <v>346</v>
      </c>
      <c r="H184" s="82" t="s">
        <v>128</v>
      </c>
      <c r="I184" s="76">
        <v>5.9255000000000022</v>
      </c>
      <c r="J184" s="78">
        <v>5515</v>
      </c>
      <c r="K184" s="76">
        <v>3.5553000000000004E-3</v>
      </c>
      <c r="L184" s="76">
        <v>0.33034662500000006</v>
      </c>
      <c r="M184" s="77">
        <v>7.0509769390037869E-7</v>
      </c>
      <c r="N184" s="77">
        <f t="shared" si="2"/>
        <v>6.2119677011561372E-4</v>
      </c>
      <c r="O184" s="77">
        <f>L184/'סכום נכסי הקרן'!$C$42</f>
        <v>4.340198176311901E-6</v>
      </c>
    </row>
    <row r="185" spans="2:15">
      <c r="B185" s="75" t="s">
        <v>1064</v>
      </c>
      <c r="C185" s="69" t="s">
        <v>1065</v>
      </c>
      <c r="D185" s="82" t="s">
        <v>115</v>
      </c>
      <c r="E185" s="82" t="s">
        <v>26</v>
      </c>
      <c r="F185" s="69" t="s">
        <v>1066</v>
      </c>
      <c r="G185" s="82" t="s">
        <v>346</v>
      </c>
      <c r="H185" s="82" t="s">
        <v>128</v>
      </c>
      <c r="I185" s="76">
        <v>23.234976000000003</v>
      </c>
      <c r="J185" s="78">
        <v>1053</v>
      </c>
      <c r="K185" s="69"/>
      <c r="L185" s="76">
        <v>0.24466429500000006</v>
      </c>
      <c r="M185" s="77">
        <v>1.3934820835262482E-6</v>
      </c>
      <c r="N185" s="77">
        <f t="shared" si="2"/>
        <v>4.6007635106492677E-4</v>
      </c>
      <c r="O185" s="77">
        <f>L185/'סכום נכסי הקרן'!$C$42</f>
        <v>3.21447669388975E-6</v>
      </c>
    </row>
    <row r="186" spans="2:15">
      <c r="B186" s="75" t="s">
        <v>1067</v>
      </c>
      <c r="C186" s="69" t="s">
        <v>1068</v>
      </c>
      <c r="D186" s="82" t="s">
        <v>115</v>
      </c>
      <c r="E186" s="82" t="s">
        <v>26</v>
      </c>
      <c r="F186" s="69" t="s">
        <v>1069</v>
      </c>
      <c r="G186" s="82" t="s">
        <v>122</v>
      </c>
      <c r="H186" s="82" t="s">
        <v>128</v>
      </c>
      <c r="I186" s="76">
        <v>18.849016000000002</v>
      </c>
      <c r="J186" s="78">
        <v>1233</v>
      </c>
      <c r="K186" s="69"/>
      <c r="L186" s="76">
        <v>0.23240836100000004</v>
      </c>
      <c r="M186" s="77">
        <v>9.4240367981600928E-7</v>
      </c>
      <c r="N186" s="77">
        <f t="shared" si="2"/>
        <v>4.3702981134153727E-4</v>
      </c>
      <c r="O186" s="77">
        <f>L186/'סכום נכסי הקרן'!$C$42</f>
        <v>3.0534543665213407E-6</v>
      </c>
    </row>
    <row r="187" spans="2:15">
      <c r="B187" s="72"/>
      <c r="C187" s="69"/>
      <c r="D187" s="69"/>
      <c r="E187" s="69"/>
      <c r="F187" s="69"/>
      <c r="G187" s="69"/>
      <c r="H187" s="69"/>
      <c r="I187" s="76"/>
      <c r="J187" s="78"/>
      <c r="K187" s="69"/>
      <c r="L187" s="69"/>
      <c r="M187" s="69"/>
      <c r="N187" s="77"/>
      <c r="O187" s="69"/>
    </row>
    <row r="188" spans="2:15">
      <c r="B188" s="70" t="s">
        <v>189</v>
      </c>
      <c r="C188" s="71"/>
      <c r="D188" s="71"/>
      <c r="E188" s="71"/>
      <c r="F188" s="71"/>
      <c r="G188" s="71"/>
      <c r="H188" s="71"/>
      <c r="I188" s="79"/>
      <c r="J188" s="81"/>
      <c r="K188" s="79">
        <v>1.7937753000000001E-2</v>
      </c>
      <c r="L188" s="79">
        <v>152.17217062999998</v>
      </c>
      <c r="M188" s="71"/>
      <c r="N188" s="80">
        <f t="shared" si="2"/>
        <v>0.28615052718288869</v>
      </c>
      <c r="O188" s="80">
        <f>L188/'סכום נכסי הקרן'!$C$42</f>
        <v>1.9992859846948616E-3</v>
      </c>
    </row>
    <row r="189" spans="2:15">
      <c r="B189" s="89" t="s">
        <v>62</v>
      </c>
      <c r="C189" s="71"/>
      <c r="D189" s="71"/>
      <c r="E189" s="71"/>
      <c r="F189" s="71"/>
      <c r="G189" s="71"/>
      <c r="H189" s="71"/>
      <c r="I189" s="79"/>
      <c r="J189" s="81"/>
      <c r="K189" s="71"/>
      <c r="L189" s="79">
        <f>SUM(L190:L218)</f>
        <v>47.455719022000004</v>
      </c>
      <c r="M189" s="71"/>
      <c r="N189" s="80">
        <f t="shared" si="2"/>
        <v>8.9237598174282812E-2</v>
      </c>
      <c r="O189" s="80">
        <f>L189/'סכום נכסי הקרן'!$C$42</f>
        <v>6.2348820774195705E-4</v>
      </c>
    </row>
    <row r="190" spans="2:15">
      <c r="B190" s="75" t="s">
        <v>1070</v>
      </c>
      <c r="C190" s="69" t="s">
        <v>1071</v>
      </c>
      <c r="D190" s="82" t="s">
        <v>1072</v>
      </c>
      <c r="E190" s="82" t="s">
        <v>26</v>
      </c>
      <c r="F190" s="69" t="s">
        <v>1073</v>
      </c>
      <c r="G190" s="82" t="s">
        <v>1074</v>
      </c>
      <c r="H190" s="82" t="s">
        <v>127</v>
      </c>
      <c r="I190" s="76">
        <v>16.591400000000004</v>
      </c>
      <c r="J190" s="78">
        <v>233</v>
      </c>
      <c r="K190" s="69"/>
      <c r="L190" s="76">
        <v>0.14782804700000002</v>
      </c>
      <c r="M190" s="77">
        <v>2.1407175275779603E-7</v>
      </c>
      <c r="N190" s="77">
        <f t="shared" si="2"/>
        <v>2.7798166646594055E-4</v>
      </c>
      <c r="O190" s="77">
        <f>L190/'סכום נכסי הקרן'!$C$42</f>
        <v>1.9422115179688909E-6</v>
      </c>
    </row>
    <row r="191" spans="2:15">
      <c r="B191" s="75" t="s">
        <v>1075</v>
      </c>
      <c r="C191" s="69" t="s">
        <v>1076</v>
      </c>
      <c r="D191" s="82" t="s">
        <v>1072</v>
      </c>
      <c r="E191" s="82" t="s">
        <v>26</v>
      </c>
      <c r="F191" s="69" t="s">
        <v>1077</v>
      </c>
      <c r="G191" s="82" t="s">
        <v>150</v>
      </c>
      <c r="H191" s="82" t="s">
        <v>127</v>
      </c>
      <c r="I191" s="76">
        <v>11.456660000000001</v>
      </c>
      <c r="J191" s="78">
        <v>68.599999999999994</v>
      </c>
      <c r="K191" s="69"/>
      <c r="L191" s="76">
        <v>3.0053843000000007E-2</v>
      </c>
      <c r="M191" s="77">
        <v>6.3937513610215491E-7</v>
      </c>
      <c r="N191" s="77">
        <f t="shared" si="2"/>
        <v>5.6514426933109269E-5</v>
      </c>
      <c r="O191" s="77">
        <f>L191/'סכום נכסי הקרן'!$C$42</f>
        <v>3.9485687065749255E-7</v>
      </c>
    </row>
    <row r="192" spans="2:15">
      <c r="B192" s="75" t="s">
        <v>1078</v>
      </c>
      <c r="C192" s="69" t="s">
        <v>1079</v>
      </c>
      <c r="D192" s="82" t="s">
        <v>1072</v>
      </c>
      <c r="E192" s="82" t="s">
        <v>26</v>
      </c>
      <c r="F192" s="69" t="s">
        <v>835</v>
      </c>
      <c r="G192" s="82" t="s">
        <v>646</v>
      </c>
      <c r="H192" s="82" t="s">
        <v>127</v>
      </c>
      <c r="I192" s="76">
        <v>13.367608000000002</v>
      </c>
      <c r="J192" s="78">
        <v>6226</v>
      </c>
      <c r="K192" s="69"/>
      <c r="L192" s="76">
        <v>3.1825900620000005</v>
      </c>
      <c r="M192" s="77">
        <v>2.9892371783278068E-7</v>
      </c>
      <c r="N192" s="77">
        <f t="shared" si="2"/>
        <v>5.9846673690595468E-3</v>
      </c>
      <c r="O192" s="77">
        <f>L192/'סכום נכסי הקרן'!$C$42</f>
        <v>4.1813872271408187E-5</v>
      </c>
    </row>
    <row r="193" spans="2:15">
      <c r="B193" s="75" t="s">
        <v>1080</v>
      </c>
      <c r="C193" s="69" t="s">
        <v>1081</v>
      </c>
      <c r="D193" s="82" t="s">
        <v>1072</v>
      </c>
      <c r="E193" s="82" t="s">
        <v>26</v>
      </c>
      <c r="F193" s="69" t="s">
        <v>1082</v>
      </c>
      <c r="G193" s="82" t="s">
        <v>1083</v>
      </c>
      <c r="H193" s="82" t="s">
        <v>127</v>
      </c>
      <c r="I193" s="76">
        <v>1.0665900000000001</v>
      </c>
      <c r="J193" s="78">
        <v>13328</v>
      </c>
      <c r="K193" s="69"/>
      <c r="L193" s="76">
        <v>0.54360116100000011</v>
      </c>
      <c r="M193" s="77">
        <v>9.1166409241232216E-9</v>
      </c>
      <c r="N193" s="77">
        <f t="shared" si="2"/>
        <v>1.0222089765388029E-3</v>
      </c>
      <c r="O193" s="77">
        <f>L193/'סכום נכסי הקרן'!$C$42</f>
        <v>7.1420035473746162E-6</v>
      </c>
    </row>
    <row r="194" spans="2:15">
      <c r="B194" s="75" t="s">
        <v>1084</v>
      </c>
      <c r="C194" s="69" t="s">
        <v>1085</v>
      </c>
      <c r="D194" s="82" t="s">
        <v>1072</v>
      </c>
      <c r="E194" s="82" t="s">
        <v>26</v>
      </c>
      <c r="F194" s="69" t="s">
        <v>1086</v>
      </c>
      <c r="G194" s="82" t="s">
        <v>1083</v>
      </c>
      <c r="H194" s="82" t="s">
        <v>127</v>
      </c>
      <c r="I194" s="76">
        <v>1.1139940000000002</v>
      </c>
      <c r="J194" s="78">
        <v>16377</v>
      </c>
      <c r="K194" s="69"/>
      <c r="L194" s="76">
        <v>0.69764596100000009</v>
      </c>
      <c r="M194" s="77">
        <v>2.6672865786923459E-8</v>
      </c>
      <c r="N194" s="77">
        <f t="shared" si="2"/>
        <v>1.3118808695484732E-3</v>
      </c>
      <c r="O194" s="77">
        <f>L194/'סכום נכסי הקרן'!$C$42</f>
        <v>9.1658927275057322E-6</v>
      </c>
    </row>
    <row r="195" spans="2:15">
      <c r="B195" s="75" t="s">
        <v>1087</v>
      </c>
      <c r="C195" s="69" t="s">
        <v>1088</v>
      </c>
      <c r="D195" s="82" t="s">
        <v>1072</v>
      </c>
      <c r="E195" s="82" t="s">
        <v>26</v>
      </c>
      <c r="F195" s="69" t="s">
        <v>591</v>
      </c>
      <c r="G195" s="82" t="s">
        <v>481</v>
      </c>
      <c r="H195" s="82" t="s">
        <v>127</v>
      </c>
      <c r="I195" s="76">
        <v>8.2957000000000017E-2</v>
      </c>
      <c r="J195" s="78">
        <v>19798</v>
      </c>
      <c r="K195" s="69"/>
      <c r="L195" s="76">
        <v>6.2804713999999998E-2</v>
      </c>
      <c r="M195" s="77">
        <v>1.8682868260003316E-9</v>
      </c>
      <c r="N195" s="77">
        <f t="shared" si="2"/>
        <v>1.1810045126035375E-4</v>
      </c>
      <c r="O195" s="77">
        <f>L195/'סכום נכסי הקרן'!$C$42</f>
        <v>8.2514814603173398E-7</v>
      </c>
    </row>
    <row r="196" spans="2:15">
      <c r="B196" s="75" t="s">
        <v>1091</v>
      </c>
      <c r="C196" s="69" t="s">
        <v>1092</v>
      </c>
      <c r="D196" s="82" t="s">
        <v>1072</v>
      </c>
      <c r="E196" s="82" t="s">
        <v>26</v>
      </c>
      <c r="F196" s="69" t="s">
        <v>560</v>
      </c>
      <c r="G196" s="82" t="s">
        <v>474</v>
      </c>
      <c r="H196" s="82" t="s">
        <v>127</v>
      </c>
      <c r="I196" s="76">
        <v>19.325675000000004</v>
      </c>
      <c r="J196" s="78">
        <v>1569</v>
      </c>
      <c r="K196" s="69"/>
      <c r="L196" s="76">
        <v>1.1595126450000002</v>
      </c>
      <c r="M196" s="77">
        <v>1.6397522230445355E-7</v>
      </c>
      <c r="N196" s="77">
        <f t="shared" si="2"/>
        <v>2.180393124894835E-3</v>
      </c>
      <c r="O196" s="77">
        <f>L196/'סכום נכסי הקרן'!$C$42</f>
        <v>1.52340429306326E-5</v>
      </c>
    </row>
    <row r="197" spans="2:15">
      <c r="B197" s="75" t="s">
        <v>1093</v>
      </c>
      <c r="C197" s="69" t="s">
        <v>1094</v>
      </c>
      <c r="D197" s="82" t="s">
        <v>1095</v>
      </c>
      <c r="E197" s="82" t="s">
        <v>26</v>
      </c>
      <c r="F197" s="69" t="s">
        <v>1096</v>
      </c>
      <c r="G197" s="82" t="s">
        <v>1097</v>
      </c>
      <c r="H197" s="82" t="s">
        <v>127</v>
      </c>
      <c r="I197" s="76">
        <v>4.1828700000000012</v>
      </c>
      <c r="J197" s="78">
        <v>2447</v>
      </c>
      <c r="K197" s="69"/>
      <c r="L197" s="76">
        <v>0.39140483800000003</v>
      </c>
      <c r="M197" s="77">
        <v>1.0941470182743144E-7</v>
      </c>
      <c r="N197" s="77">
        <f t="shared" si="2"/>
        <v>7.3601303229062806E-4</v>
      </c>
      <c r="O197" s="77">
        <f>L197/'סכום נכסי הקרן'!$C$42</f>
        <v>5.1424002412231547E-6</v>
      </c>
    </row>
    <row r="198" spans="2:15">
      <c r="B198" s="75" t="s">
        <v>1098</v>
      </c>
      <c r="C198" s="69" t="s">
        <v>1099</v>
      </c>
      <c r="D198" s="82" t="s">
        <v>1072</v>
      </c>
      <c r="E198" s="82" t="s">
        <v>26</v>
      </c>
      <c r="F198" s="69" t="s">
        <v>1100</v>
      </c>
      <c r="G198" s="82" t="s">
        <v>1101</v>
      </c>
      <c r="H198" s="82" t="s">
        <v>127</v>
      </c>
      <c r="I198" s="76">
        <v>5.7121820000000012</v>
      </c>
      <c r="J198" s="78">
        <v>3974</v>
      </c>
      <c r="K198" s="69"/>
      <c r="L198" s="76">
        <v>0.86805607900000004</v>
      </c>
      <c r="M198" s="77">
        <v>3.4776612769281632E-8</v>
      </c>
      <c r="N198" s="77">
        <f t="shared" si="2"/>
        <v>1.6323267493773366E-3</v>
      </c>
      <c r="O198" s="77">
        <f>L198/'סכום נכסי הקרן'!$C$42</f>
        <v>1.1404794618417122E-5</v>
      </c>
    </row>
    <row r="199" spans="2:15">
      <c r="B199" s="75" t="s">
        <v>1102</v>
      </c>
      <c r="C199" s="69" t="s">
        <v>1103</v>
      </c>
      <c r="D199" s="82" t="s">
        <v>1072</v>
      </c>
      <c r="E199" s="82" t="s">
        <v>26</v>
      </c>
      <c r="F199" s="69" t="s">
        <v>1104</v>
      </c>
      <c r="G199" s="82" t="s">
        <v>1105</v>
      </c>
      <c r="H199" s="82" t="s">
        <v>127</v>
      </c>
      <c r="I199" s="76">
        <v>8.759856000000001</v>
      </c>
      <c r="J199" s="78">
        <v>3046</v>
      </c>
      <c r="K199" s="69"/>
      <c r="L199" s="76">
        <v>1.0203396480000002</v>
      </c>
      <c r="M199" s="77">
        <v>1.0543743533425422E-7</v>
      </c>
      <c r="N199" s="77">
        <f t="shared" si="2"/>
        <v>1.9186867544310534E-3</v>
      </c>
      <c r="O199" s="77">
        <f>L199/'סכום נכסי הקרן'!$C$42</f>
        <v>1.340554419004077E-5</v>
      </c>
    </row>
    <row r="200" spans="2:15">
      <c r="B200" s="75" t="s">
        <v>1106</v>
      </c>
      <c r="C200" s="69" t="s">
        <v>1107</v>
      </c>
      <c r="D200" s="82" t="s">
        <v>1072</v>
      </c>
      <c r="E200" s="82" t="s">
        <v>26</v>
      </c>
      <c r="F200" s="69" t="s">
        <v>1108</v>
      </c>
      <c r="G200" s="82" t="s">
        <v>1074</v>
      </c>
      <c r="H200" s="82" t="s">
        <v>127</v>
      </c>
      <c r="I200" s="76">
        <v>49.714945000000007</v>
      </c>
      <c r="J200" s="78">
        <v>195</v>
      </c>
      <c r="K200" s="69"/>
      <c r="L200" s="76">
        <v>0.37071440200000005</v>
      </c>
      <c r="M200" s="77">
        <v>3.040868925999812E-7</v>
      </c>
      <c r="N200" s="77">
        <f t="shared" si="2"/>
        <v>6.9710592368770591E-4</v>
      </c>
      <c r="O200" s="77">
        <f>L200/'סכום נכסי הקרן'!$C$42</f>
        <v>4.8705627656797066E-6</v>
      </c>
    </row>
    <row r="201" spans="2:15">
      <c r="B201" s="75" t="s">
        <v>1109</v>
      </c>
      <c r="C201" s="69" t="s">
        <v>1110</v>
      </c>
      <c r="D201" s="82" t="s">
        <v>1072</v>
      </c>
      <c r="E201" s="82" t="s">
        <v>26</v>
      </c>
      <c r="F201" s="69" t="s">
        <v>1111</v>
      </c>
      <c r="G201" s="82" t="s">
        <v>1083</v>
      </c>
      <c r="H201" s="82" t="s">
        <v>127</v>
      </c>
      <c r="I201" s="76">
        <v>4.5513410000000007</v>
      </c>
      <c r="J201" s="78">
        <v>2536</v>
      </c>
      <c r="K201" s="69"/>
      <c r="L201" s="76">
        <v>0.44137375700000009</v>
      </c>
      <c r="M201" s="77">
        <v>4.3852030228675209E-8</v>
      </c>
      <c r="N201" s="77">
        <f t="shared" si="2"/>
        <v>8.2997655042546222E-4</v>
      </c>
      <c r="O201" s="77">
        <f>L201/'סכום נכסי הקרן'!$C$42</f>
        <v>5.798907663135145E-6</v>
      </c>
    </row>
    <row r="202" spans="2:15">
      <c r="B202" s="75" t="s">
        <v>1112</v>
      </c>
      <c r="C202" s="69" t="s">
        <v>1113</v>
      </c>
      <c r="D202" s="82" t="s">
        <v>1072</v>
      </c>
      <c r="E202" s="82" t="s">
        <v>26</v>
      </c>
      <c r="F202" s="69" t="s">
        <v>1114</v>
      </c>
      <c r="G202" s="82" t="s">
        <v>1115</v>
      </c>
      <c r="H202" s="82" t="s">
        <v>127</v>
      </c>
      <c r="I202" s="76">
        <v>5.5543500000000003</v>
      </c>
      <c r="J202" s="78">
        <v>1891</v>
      </c>
      <c r="K202" s="69"/>
      <c r="L202" s="76">
        <v>0.40164529600000004</v>
      </c>
      <c r="M202" s="77">
        <v>1.1083037669597555E-7</v>
      </c>
      <c r="N202" s="77">
        <f t="shared" ref="N202:N220" si="3">IFERROR(L202/$L$11,0)</f>
        <v>7.5526959177297365E-4</v>
      </c>
      <c r="O202" s="77">
        <f>L202/'סכום נכסי הקרן'!$C$42</f>
        <v>5.2769426090654131E-6</v>
      </c>
    </row>
    <row r="203" spans="2:15">
      <c r="B203" s="75" t="s">
        <v>1116</v>
      </c>
      <c r="C203" s="69" t="s">
        <v>1117</v>
      </c>
      <c r="D203" s="82" t="s">
        <v>1072</v>
      </c>
      <c r="E203" s="82" t="s">
        <v>26</v>
      </c>
      <c r="F203" s="69" t="s">
        <v>1118</v>
      </c>
      <c r="G203" s="82" t="s">
        <v>1119</v>
      </c>
      <c r="H203" s="82" t="s">
        <v>127</v>
      </c>
      <c r="I203" s="76">
        <v>3.1665870000000003</v>
      </c>
      <c r="J203" s="78">
        <v>4155</v>
      </c>
      <c r="K203" s="69"/>
      <c r="L203" s="76">
        <v>0.50313017400000015</v>
      </c>
      <c r="M203" s="77">
        <v>3.3629107000492451E-8</v>
      </c>
      <c r="N203" s="77">
        <f t="shared" si="3"/>
        <v>9.4610574282848138E-4</v>
      </c>
      <c r="O203" s="77">
        <f>L203/'סכום נכסי הקרן'!$C$42</f>
        <v>6.6102829524663366E-6</v>
      </c>
    </row>
    <row r="204" spans="2:15">
      <c r="B204" s="75" t="s">
        <v>1120</v>
      </c>
      <c r="C204" s="69" t="s">
        <v>1121</v>
      </c>
      <c r="D204" s="82" t="s">
        <v>1072</v>
      </c>
      <c r="E204" s="82" t="s">
        <v>26</v>
      </c>
      <c r="F204" s="69" t="s">
        <v>1122</v>
      </c>
      <c r="G204" s="82" t="s">
        <v>1083</v>
      </c>
      <c r="H204" s="82" t="s">
        <v>127</v>
      </c>
      <c r="I204" s="76">
        <v>1.1693260000000003</v>
      </c>
      <c r="J204" s="78">
        <v>15922</v>
      </c>
      <c r="K204" s="69"/>
      <c r="L204" s="76">
        <v>0.7119528420000002</v>
      </c>
      <c r="M204" s="77">
        <v>2.4494726073648708E-8</v>
      </c>
      <c r="N204" s="77">
        <f t="shared" si="3"/>
        <v>1.338784090574656E-3</v>
      </c>
      <c r="O204" s="77">
        <f>L204/'סכום נכסי הקרן'!$C$42</f>
        <v>9.3538610435886106E-6</v>
      </c>
    </row>
    <row r="205" spans="2:15">
      <c r="B205" s="75" t="s">
        <v>1123</v>
      </c>
      <c r="C205" s="69" t="s">
        <v>1124</v>
      </c>
      <c r="D205" s="82" t="s">
        <v>1072</v>
      </c>
      <c r="E205" s="82" t="s">
        <v>26</v>
      </c>
      <c r="F205" s="69" t="s">
        <v>668</v>
      </c>
      <c r="G205" s="82" t="s">
        <v>152</v>
      </c>
      <c r="H205" s="82" t="s">
        <v>127</v>
      </c>
      <c r="I205" s="76">
        <v>13.708881000000002</v>
      </c>
      <c r="J205" s="78">
        <v>17000</v>
      </c>
      <c r="K205" s="69"/>
      <c r="L205" s="76">
        <v>8.9118695360000011</v>
      </c>
      <c r="M205" s="77">
        <v>2.1646590144540445E-7</v>
      </c>
      <c r="N205" s="77">
        <f t="shared" si="3"/>
        <v>1.6758229545874529E-2</v>
      </c>
      <c r="O205" s="77">
        <f>L205/'סכום נכסי הקרן'!$C$42</f>
        <v>1.1708695346191833E-4</v>
      </c>
    </row>
    <row r="206" spans="2:15">
      <c r="B206" s="75" t="s">
        <v>1125</v>
      </c>
      <c r="C206" s="69" t="s">
        <v>1126</v>
      </c>
      <c r="D206" s="82" t="s">
        <v>1072</v>
      </c>
      <c r="E206" s="82" t="s">
        <v>26</v>
      </c>
      <c r="F206" s="69" t="s">
        <v>662</v>
      </c>
      <c r="G206" s="82" t="s">
        <v>646</v>
      </c>
      <c r="H206" s="82" t="s">
        <v>127</v>
      </c>
      <c r="I206" s="76">
        <v>12.285754000000003</v>
      </c>
      <c r="J206" s="78">
        <v>11244</v>
      </c>
      <c r="K206" s="69"/>
      <c r="L206" s="76">
        <v>5.282512499000001</v>
      </c>
      <c r="M206" s="77">
        <v>4.2651337428790791E-7</v>
      </c>
      <c r="N206" s="77">
        <f t="shared" si="3"/>
        <v>9.9334440074093661E-3</v>
      </c>
      <c r="O206" s="77">
        <f>L206/'סכום נכסי הקרן'!$C$42</f>
        <v>6.940331572784987E-5</v>
      </c>
    </row>
    <row r="207" spans="2:15">
      <c r="B207" s="75" t="s">
        <v>1129</v>
      </c>
      <c r="C207" s="69" t="s">
        <v>1130</v>
      </c>
      <c r="D207" s="82" t="s">
        <v>1072</v>
      </c>
      <c r="E207" s="82" t="s">
        <v>26</v>
      </c>
      <c r="F207" s="69" t="s">
        <v>827</v>
      </c>
      <c r="G207" s="82" t="s">
        <v>152</v>
      </c>
      <c r="H207" s="82" t="s">
        <v>127</v>
      </c>
      <c r="I207" s="76">
        <v>24.164651000000003</v>
      </c>
      <c r="J207" s="78">
        <v>3063</v>
      </c>
      <c r="K207" s="69"/>
      <c r="L207" s="76">
        <v>2.8303843290000001</v>
      </c>
      <c r="M207" s="77">
        <v>5.1370990687653753E-7</v>
      </c>
      <c r="N207" s="77">
        <f t="shared" si="3"/>
        <v>5.322365873605182E-3</v>
      </c>
      <c r="O207" s="77">
        <f>L207/'סכום נכסי הקרן'!$C$42</f>
        <v>3.7186482238126641E-5</v>
      </c>
    </row>
    <row r="208" spans="2:15">
      <c r="B208" s="75" t="s">
        <v>1131</v>
      </c>
      <c r="C208" s="69" t="s">
        <v>1132</v>
      </c>
      <c r="D208" s="82" t="s">
        <v>1095</v>
      </c>
      <c r="E208" s="82" t="s">
        <v>26</v>
      </c>
      <c r="F208" s="69" t="s">
        <v>1133</v>
      </c>
      <c r="G208" s="82" t="s">
        <v>1083</v>
      </c>
      <c r="H208" s="82" t="s">
        <v>127</v>
      </c>
      <c r="I208" s="76">
        <v>8.7525440000000021</v>
      </c>
      <c r="J208" s="78">
        <v>448</v>
      </c>
      <c r="K208" s="69"/>
      <c r="L208" s="76">
        <v>0.14994438600000004</v>
      </c>
      <c r="M208" s="77">
        <v>7.600513628014977E-8</v>
      </c>
      <c r="N208" s="77">
        <f t="shared" si="3"/>
        <v>2.8196131345422059E-4</v>
      </c>
      <c r="O208" s="77">
        <f>L208/'סכום נכסי הקרן'!$C$42</f>
        <v>1.9700166474090899E-6</v>
      </c>
    </row>
    <row r="209" spans="2:15">
      <c r="B209" s="75" t="s">
        <v>1134</v>
      </c>
      <c r="C209" s="69" t="s">
        <v>1135</v>
      </c>
      <c r="D209" s="82" t="s">
        <v>1095</v>
      </c>
      <c r="E209" s="82" t="s">
        <v>26</v>
      </c>
      <c r="F209" s="69" t="s">
        <v>1136</v>
      </c>
      <c r="G209" s="82" t="s">
        <v>1083</v>
      </c>
      <c r="H209" s="82" t="s">
        <v>127</v>
      </c>
      <c r="I209" s="76">
        <v>18.806944000000001</v>
      </c>
      <c r="J209" s="78">
        <v>648</v>
      </c>
      <c r="K209" s="69"/>
      <c r="L209" s="76">
        <v>0.46602705600000005</v>
      </c>
      <c r="M209" s="77">
        <v>2.4121516989495409E-7</v>
      </c>
      <c r="N209" s="77">
        <f t="shared" si="3"/>
        <v>8.7633558228024345E-4</v>
      </c>
      <c r="O209" s="77">
        <f>L209/'סכום נכסי הקרן'!$C$42</f>
        <v>6.1228104829683185E-6</v>
      </c>
    </row>
    <row r="210" spans="2:15">
      <c r="B210" s="75" t="s">
        <v>1137</v>
      </c>
      <c r="C210" s="69" t="s">
        <v>1138</v>
      </c>
      <c r="D210" s="82" t="s">
        <v>1072</v>
      </c>
      <c r="E210" s="82" t="s">
        <v>26</v>
      </c>
      <c r="F210" s="69" t="s">
        <v>1139</v>
      </c>
      <c r="G210" s="82" t="s">
        <v>1140</v>
      </c>
      <c r="H210" s="82" t="s">
        <v>127</v>
      </c>
      <c r="I210" s="76">
        <v>14.584267000000002</v>
      </c>
      <c r="J210" s="78">
        <v>163</v>
      </c>
      <c r="K210" s="69"/>
      <c r="L210" s="76">
        <v>9.090548800000002E-2</v>
      </c>
      <c r="M210" s="77">
        <v>5.2450158696227437E-7</v>
      </c>
      <c r="N210" s="77">
        <f t="shared" si="3"/>
        <v>1.7094225052665117E-4</v>
      </c>
      <c r="O210" s="77">
        <f>L210/'סכום נכסי הקרן'!$C$42</f>
        <v>1.1943449800171061E-6</v>
      </c>
    </row>
    <row r="211" spans="2:15">
      <c r="B211" s="75" t="s">
        <v>1141</v>
      </c>
      <c r="C211" s="69" t="s">
        <v>1142</v>
      </c>
      <c r="D211" s="82" t="s">
        <v>1072</v>
      </c>
      <c r="E211" s="82" t="s">
        <v>26</v>
      </c>
      <c r="F211" s="69" t="s">
        <v>1143</v>
      </c>
      <c r="G211" s="82" t="s">
        <v>1144</v>
      </c>
      <c r="H211" s="82" t="s">
        <v>127</v>
      </c>
      <c r="I211" s="76">
        <v>5.4260750000000009</v>
      </c>
      <c r="J211" s="78">
        <v>12951</v>
      </c>
      <c r="K211" s="69"/>
      <c r="L211" s="76">
        <v>2.6872433200000003</v>
      </c>
      <c r="M211" s="77">
        <v>9.5938552507048731E-8</v>
      </c>
      <c r="N211" s="77">
        <f t="shared" si="3"/>
        <v>5.0531978975076816E-3</v>
      </c>
      <c r="O211" s="77">
        <f>L211/'סכום נכסי הקרן'!$C$42</f>
        <v>3.5305850504058689E-5</v>
      </c>
    </row>
    <row r="212" spans="2:15">
      <c r="B212" s="75" t="s">
        <v>1145</v>
      </c>
      <c r="C212" s="69" t="s">
        <v>1146</v>
      </c>
      <c r="D212" s="82" t="s">
        <v>118</v>
      </c>
      <c r="E212" s="82" t="s">
        <v>26</v>
      </c>
      <c r="F212" s="69" t="s">
        <v>1147</v>
      </c>
      <c r="G212" s="82" t="s">
        <v>1083</v>
      </c>
      <c r="H212" s="82" t="s">
        <v>131</v>
      </c>
      <c r="I212" s="76">
        <v>157.61830000000003</v>
      </c>
      <c r="J212" s="78">
        <v>3.7</v>
      </c>
      <c r="K212" s="69"/>
      <c r="L212" s="76">
        <v>1.4447892000000002E-2</v>
      </c>
      <c r="M212" s="77">
        <v>2.8487773269002546E-7</v>
      </c>
      <c r="N212" s="77">
        <f t="shared" si="3"/>
        <v>2.7168383649686792E-5</v>
      </c>
      <c r="O212" s="77">
        <f>L212/'סכום נכסי הקרן'!$C$42</f>
        <v>1.898209630867314E-7</v>
      </c>
    </row>
    <row r="213" spans="2:15">
      <c r="B213" s="75" t="s">
        <v>1148</v>
      </c>
      <c r="C213" s="69" t="s">
        <v>1149</v>
      </c>
      <c r="D213" s="82" t="s">
        <v>1072</v>
      </c>
      <c r="E213" s="82" t="s">
        <v>26</v>
      </c>
      <c r="F213" s="69" t="s">
        <v>1150</v>
      </c>
      <c r="G213" s="82" t="s">
        <v>1074</v>
      </c>
      <c r="H213" s="82" t="s">
        <v>127</v>
      </c>
      <c r="I213" s="76">
        <v>11.004602000000002</v>
      </c>
      <c r="J213" s="78">
        <v>1361</v>
      </c>
      <c r="K213" s="69"/>
      <c r="L213" s="76">
        <v>0.57273052800000013</v>
      </c>
      <c r="M213" s="77">
        <v>1.5965061813572723E-7</v>
      </c>
      <c r="N213" s="77">
        <f t="shared" si="3"/>
        <v>1.0769849824868352E-3</v>
      </c>
      <c r="O213" s="77">
        <f>L213/'סכום נכסי הקרן'!$C$42</f>
        <v>7.5247143606923551E-6</v>
      </c>
    </row>
    <row r="214" spans="2:15">
      <c r="B214" s="75" t="s">
        <v>1151</v>
      </c>
      <c r="C214" s="69" t="s">
        <v>1152</v>
      </c>
      <c r="D214" s="82" t="s">
        <v>1095</v>
      </c>
      <c r="E214" s="82" t="s">
        <v>26</v>
      </c>
      <c r="F214" s="69" t="s">
        <v>649</v>
      </c>
      <c r="G214" s="82" t="s">
        <v>650</v>
      </c>
      <c r="H214" s="82" t="s">
        <v>127</v>
      </c>
      <c r="I214" s="76">
        <v>320.24720300000007</v>
      </c>
      <c r="J214" s="78">
        <v>1020</v>
      </c>
      <c r="K214" s="69"/>
      <c r="L214" s="76">
        <v>12.491178096000001</v>
      </c>
      <c r="M214" s="77">
        <v>2.8583143574113692E-7</v>
      </c>
      <c r="N214" s="77">
        <f t="shared" si="3"/>
        <v>2.3488901962216507E-2</v>
      </c>
      <c r="O214" s="77">
        <f>L214/'סכום נכסי הקרן'!$C$42</f>
        <v>1.6411303851597198E-4</v>
      </c>
    </row>
    <row r="215" spans="2:15">
      <c r="B215" s="75" t="s">
        <v>1153</v>
      </c>
      <c r="C215" s="69" t="s">
        <v>1154</v>
      </c>
      <c r="D215" s="82" t="s">
        <v>1072</v>
      </c>
      <c r="E215" s="82" t="s">
        <v>26</v>
      </c>
      <c r="F215" s="69" t="s">
        <v>645</v>
      </c>
      <c r="G215" s="82" t="s">
        <v>646</v>
      </c>
      <c r="H215" s="82" t="s">
        <v>127</v>
      </c>
      <c r="I215" s="76">
        <v>15.332895000000002</v>
      </c>
      <c r="J215" s="78">
        <v>2456</v>
      </c>
      <c r="K215" s="69"/>
      <c r="L215" s="76">
        <v>1.4400262370000003</v>
      </c>
      <c r="M215" s="77">
        <v>1.3879454864360872E-7</v>
      </c>
      <c r="N215" s="77">
        <f t="shared" si="3"/>
        <v>2.7078819022478022E-3</v>
      </c>
      <c r="O215" s="77">
        <f>L215/'סכום נכסי הקרן'!$C$42</f>
        <v>1.8919518998169544E-5</v>
      </c>
    </row>
    <row r="216" spans="2:15">
      <c r="B216" s="75" t="s">
        <v>1155</v>
      </c>
      <c r="C216" s="69" t="s">
        <v>1156</v>
      </c>
      <c r="D216" s="82" t="s">
        <v>1072</v>
      </c>
      <c r="E216" s="82" t="s">
        <v>26</v>
      </c>
      <c r="F216" s="69" t="s">
        <v>1157</v>
      </c>
      <c r="G216" s="82" t="s">
        <v>1140</v>
      </c>
      <c r="H216" s="82" t="s">
        <v>127</v>
      </c>
      <c r="I216" s="76">
        <v>7.6830270000000009</v>
      </c>
      <c r="J216" s="78">
        <v>1401</v>
      </c>
      <c r="K216" s="69"/>
      <c r="L216" s="76">
        <v>0.41161233300000011</v>
      </c>
      <c r="M216" s="77">
        <v>2.4939233756340163E-7</v>
      </c>
      <c r="N216" s="77">
        <f t="shared" si="3"/>
        <v>7.7401199966656981E-4</v>
      </c>
      <c r="O216" s="77">
        <f>L216/'סכום נכסי הקרן'!$C$42</f>
        <v>5.4078926855513871E-6</v>
      </c>
    </row>
    <row r="217" spans="2:15">
      <c r="B217" s="75" t="s">
        <v>1160</v>
      </c>
      <c r="C217" s="69" t="s">
        <v>1161</v>
      </c>
      <c r="D217" s="82" t="s">
        <v>1072</v>
      </c>
      <c r="E217" s="82" t="s">
        <v>26</v>
      </c>
      <c r="F217" s="69" t="s">
        <v>1162</v>
      </c>
      <c r="G217" s="82" t="s">
        <v>1083</v>
      </c>
      <c r="H217" s="82" t="s">
        <v>127</v>
      </c>
      <c r="I217" s="76">
        <v>2.9868550000000003</v>
      </c>
      <c r="J217" s="78">
        <v>9180</v>
      </c>
      <c r="K217" s="69"/>
      <c r="L217" s="76">
        <v>1.0485151140000002</v>
      </c>
      <c r="M217" s="77">
        <v>5.2253291609844798E-8</v>
      </c>
      <c r="N217" s="77">
        <f t="shared" si="3"/>
        <v>1.9716690074681542E-3</v>
      </c>
      <c r="O217" s="77">
        <f>L217/'סכום נכסי הקרן'!$C$42</f>
        <v>1.3775722351085818E-5</v>
      </c>
    </row>
    <row r="218" spans="2:15">
      <c r="B218" s="75" t="s">
        <v>1163</v>
      </c>
      <c r="C218" s="69" t="s">
        <v>1164</v>
      </c>
      <c r="D218" s="82" t="s">
        <v>1095</v>
      </c>
      <c r="E218" s="82" t="s">
        <v>26</v>
      </c>
      <c r="F218" s="69" t="s">
        <v>1165</v>
      </c>
      <c r="G218" s="82" t="s">
        <v>1166</v>
      </c>
      <c r="H218" s="82" t="s">
        <v>127</v>
      </c>
      <c r="I218" s="76">
        <v>13.154610000000002</v>
      </c>
      <c r="J218" s="78">
        <v>1045</v>
      </c>
      <c r="K218" s="69"/>
      <c r="L218" s="76">
        <v>0.52566873900000011</v>
      </c>
      <c r="M218" s="77">
        <v>1.0942271464134718E-7</v>
      </c>
      <c r="N218" s="77">
        <f t="shared" si="3"/>
        <v>9.8848814580002921E-4</v>
      </c>
      <c r="O218" s="77">
        <f>L218/'סכום נכסי הקרן'!$C$42</f>
        <v>6.9064017298556527E-6</v>
      </c>
    </row>
    <row r="219" spans="2:15">
      <c r="B219" s="72"/>
      <c r="C219" s="69"/>
      <c r="D219" s="69"/>
      <c r="E219" s="69"/>
      <c r="F219" s="69"/>
      <c r="G219" s="69"/>
      <c r="H219" s="69"/>
      <c r="I219" s="76"/>
      <c r="J219" s="78"/>
      <c r="K219" s="69"/>
      <c r="L219" s="69"/>
      <c r="M219" s="69"/>
      <c r="N219" s="77"/>
      <c r="O219" s="69"/>
    </row>
    <row r="220" spans="2:15">
      <c r="B220" s="89" t="s">
        <v>61</v>
      </c>
      <c r="C220" s="71"/>
      <c r="D220" s="71"/>
      <c r="E220" s="71"/>
      <c r="F220" s="71"/>
      <c r="G220" s="71"/>
      <c r="H220" s="71"/>
      <c r="I220" s="79"/>
      <c r="J220" s="81"/>
      <c r="K220" s="79">
        <v>1.7937753000000001E-2</v>
      </c>
      <c r="L220" s="79">
        <f>SUM(L221:L268)</f>
        <v>104.71645160800003</v>
      </c>
      <c r="M220" s="71"/>
      <c r="N220" s="80">
        <f t="shared" si="3"/>
        <v>0.19691292900860596</v>
      </c>
      <c r="O220" s="80">
        <f>L220/'סכום נכסי הקרן'!$C$42</f>
        <v>1.3757977769529054E-3</v>
      </c>
    </row>
    <row r="221" spans="2:15">
      <c r="B221" s="75" t="s">
        <v>1167</v>
      </c>
      <c r="C221" s="69" t="s">
        <v>1168</v>
      </c>
      <c r="D221" s="82" t="s">
        <v>1072</v>
      </c>
      <c r="E221" s="82" t="s">
        <v>26</v>
      </c>
      <c r="F221" s="69"/>
      <c r="G221" s="82" t="s">
        <v>1083</v>
      </c>
      <c r="H221" s="82" t="s">
        <v>127</v>
      </c>
      <c r="I221" s="76">
        <v>0.91911600000000027</v>
      </c>
      <c r="J221" s="78">
        <v>50990</v>
      </c>
      <c r="K221" s="69"/>
      <c r="L221" s="76">
        <v>1.7921453180000002</v>
      </c>
      <c r="M221" s="77">
        <v>2.0187041511091592E-9</v>
      </c>
      <c r="N221" s="77">
        <f t="shared" ref="N221:N268" si="4">IFERROR(L221/$L$11,0)</f>
        <v>3.370020453877558E-3</v>
      </c>
      <c r="O221" s="77">
        <f>L221/'סכום נכסי הקרן'!$C$42</f>
        <v>2.3545770570138296E-5</v>
      </c>
    </row>
    <row r="222" spans="2:15">
      <c r="B222" s="75" t="s">
        <v>1169</v>
      </c>
      <c r="C222" s="69" t="s">
        <v>1170</v>
      </c>
      <c r="D222" s="82" t="s">
        <v>1095</v>
      </c>
      <c r="E222" s="82" t="s">
        <v>26</v>
      </c>
      <c r="F222" s="69"/>
      <c r="G222" s="82" t="s">
        <v>1115</v>
      </c>
      <c r="H222" s="82" t="s">
        <v>127</v>
      </c>
      <c r="I222" s="76">
        <v>4.4284680000000005</v>
      </c>
      <c r="J222" s="78">
        <v>11828</v>
      </c>
      <c r="K222" s="69"/>
      <c r="L222" s="76">
        <v>2.0030081220000002</v>
      </c>
      <c r="M222" s="77">
        <v>5.9141067576299411E-8</v>
      </c>
      <c r="N222" s="77">
        <f t="shared" si="4"/>
        <v>3.7665351534974549E-3</v>
      </c>
      <c r="O222" s="77">
        <f>L222/'סכום נכסי הקרן'!$C$42</f>
        <v>2.6316152611646404E-5</v>
      </c>
    </row>
    <row r="223" spans="2:15">
      <c r="B223" s="75" t="s">
        <v>1171</v>
      </c>
      <c r="C223" s="69" t="s">
        <v>1172</v>
      </c>
      <c r="D223" s="82" t="s">
        <v>26</v>
      </c>
      <c r="E223" s="82" t="s">
        <v>26</v>
      </c>
      <c r="F223" s="69"/>
      <c r="G223" s="82" t="s">
        <v>1115</v>
      </c>
      <c r="H223" s="82" t="s">
        <v>129</v>
      </c>
      <c r="I223" s="76">
        <v>3.9187350000000003</v>
      </c>
      <c r="J223" s="78">
        <v>12698</v>
      </c>
      <c r="K223" s="69"/>
      <c r="L223" s="76">
        <v>2.0168262980000002</v>
      </c>
      <c r="M223" s="77">
        <v>4.9579412454505653E-9</v>
      </c>
      <c r="N223" s="77">
        <f t="shared" si="4"/>
        <v>3.7925193944446387E-3</v>
      </c>
      <c r="O223" s="77">
        <f>L223/'סכום נכסי הקרן'!$C$42</f>
        <v>2.6497700167263649E-5</v>
      </c>
    </row>
    <row r="224" spans="2:15">
      <c r="B224" s="75" t="s">
        <v>1173</v>
      </c>
      <c r="C224" s="69" t="s">
        <v>1174</v>
      </c>
      <c r="D224" s="82" t="s">
        <v>1072</v>
      </c>
      <c r="E224" s="82" t="s">
        <v>26</v>
      </c>
      <c r="F224" s="69"/>
      <c r="G224" s="82" t="s">
        <v>1175</v>
      </c>
      <c r="H224" s="82" t="s">
        <v>127</v>
      </c>
      <c r="I224" s="76">
        <v>9.8856940000000026</v>
      </c>
      <c r="J224" s="78">
        <v>13185</v>
      </c>
      <c r="K224" s="69"/>
      <c r="L224" s="76">
        <v>4.9843116470000011</v>
      </c>
      <c r="M224" s="77">
        <v>1.7041361834166528E-9</v>
      </c>
      <c r="N224" s="77">
        <f t="shared" si="4"/>
        <v>9.3726954115727242E-3</v>
      </c>
      <c r="O224" s="77">
        <f>L224/'סכום נכסי הקרן'!$C$42</f>
        <v>6.5485458858493168E-5</v>
      </c>
    </row>
    <row r="225" spans="2:15">
      <c r="B225" s="75" t="s">
        <v>1176</v>
      </c>
      <c r="C225" s="69" t="s">
        <v>1177</v>
      </c>
      <c r="D225" s="82" t="s">
        <v>1072</v>
      </c>
      <c r="E225" s="82" t="s">
        <v>26</v>
      </c>
      <c r="F225" s="69"/>
      <c r="G225" s="82" t="s">
        <v>1101</v>
      </c>
      <c r="H225" s="82" t="s">
        <v>127</v>
      </c>
      <c r="I225" s="76">
        <v>16.460532000000004</v>
      </c>
      <c r="J225" s="78">
        <v>12712</v>
      </c>
      <c r="K225" s="69"/>
      <c r="L225" s="76">
        <v>8.0015778540000024</v>
      </c>
      <c r="M225" s="77">
        <v>1.5953604933336291E-9</v>
      </c>
      <c r="N225" s="77">
        <f t="shared" si="4"/>
        <v>1.5046481309543952E-2</v>
      </c>
      <c r="O225" s="77">
        <f>L225/'סכום נכסי הקרן'!$C$42</f>
        <v>1.0512725416688758E-4</v>
      </c>
    </row>
    <row r="226" spans="2:15">
      <c r="B226" s="75" t="s">
        <v>1178</v>
      </c>
      <c r="C226" s="69" t="s">
        <v>1179</v>
      </c>
      <c r="D226" s="82" t="s">
        <v>1072</v>
      </c>
      <c r="E226" s="82" t="s">
        <v>26</v>
      </c>
      <c r="F226" s="69"/>
      <c r="G226" s="82" t="s">
        <v>1144</v>
      </c>
      <c r="H226" s="82" t="s">
        <v>127</v>
      </c>
      <c r="I226" s="76">
        <v>7.3111500000000005</v>
      </c>
      <c r="J226" s="78">
        <v>13845</v>
      </c>
      <c r="K226" s="69"/>
      <c r="L226" s="76">
        <v>3.8707626160000004</v>
      </c>
      <c r="M226" s="77">
        <v>8.7398136758248022E-9</v>
      </c>
      <c r="N226" s="77">
        <f t="shared" si="4"/>
        <v>7.2787340719568834E-3</v>
      </c>
      <c r="O226" s="77">
        <f>L226/'סכום נכסי הקרן'!$C$42</f>
        <v>5.0855300389097304E-5</v>
      </c>
    </row>
    <row r="227" spans="2:15">
      <c r="B227" s="75" t="s">
        <v>1180</v>
      </c>
      <c r="C227" s="69" t="s">
        <v>1181</v>
      </c>
      <c r="D227" s="82" t="s">
        <v>26</v>
      </c>
      <c r="E227" s="82" t="s">
        <v>26</v>
      </c>
      <c r="F227" s="69"/>
      <c r="G227" s="82" t="s">
        <v>1182</v>
      </c>
      <c r="H227" s="82" t="s">
        <v>129</v>
      </c>
      <c r="I227" s="76">
        <v>388.71280000000007</v>
      </c>
      <c r="J227" s="78">
        <v>189.3</v>
      </c>
      <c r="K227" s="69"/>
      <c r="L227" s="76">
        <v>2.9824060710000002</v>
      </c>
      <c r="M227" s="77">
        <v>2.528993646715486E-7</v>
      </c>
      <c r="N227" s="77">
        <f t="shared" si="4"/>
        <v>5.6082335288831775E-3</v>
      </c>
      <c r="O227" s="77">
        <f>L227/'סכום נכסי הקרן'!$C$42</f>
        <v>3.9183791844023654E-5</v>
      </c>
    </row>
    <row r="228" spans="2:15">
      <c r="B228" s="75" t="s">
        <v>1183</v>
      </c>
      <c r="C228" s="69" t="s">
        <v>1184</v>
      </c>
      <c r="D228" s="82" t="s">
        <v>26</v>
      </c>
      <c r="E228" s="82" t="s">
        <v>26</v>
      </c>
      <c r="F228" s="69"/>
      <c r="G228" s="82" t="s">
        <v>1144</v>
      </c>
      <c r="H228" s="82" t="s">
        <v>129</v>
      </c>
      <c r="I228" s="76">
        <v>1.5597120000000002</v>
      </c>
      <c r="J228" s="78">
        <v>55910</v>
      </c>
      <c r="K228" s="69"/>
      <c r="L228" s="76">
        <v>3.5344449740000004</v>
      </c>
      <c r="M228" s="77">
        <v>3.8689260696953807E-9</v>
      </c>
      <c r="N228" s="77">
        <f t="shared" si="4"/>
        <v>6.6463091669247843E-3</v>
      </c>
      <c r="O228" s="77">
        <f>L228/'סכום נכסי הקרן'!$C$42</f>
        <v>4.6436653107715459E-5</v>
      </c>
    </row>
    <row r="229" spans="2:15">
      <c r="B229" s="75" t="s">
        <v>1185</v>
      </c>
      <c r="C229" s="69" t="s">
        <v>1186</v>
      </c>
      <c r="D229" s="82" t="s">
        <v>1095</v>
      </c>
      <c r="E229" s="82" t="s">
        <v>26</v>
      </c>
      <c r="F229" s="69"/>
      <c r="G229" s="82" t="s">
        <v>1187</v>
      </c>
      <c r="H229" s="82" t="s">
        <v>127</v>
      </c>
      <c r="I229" s="76">
        <v>20.471220000000002</v>
      </c>
      <c r="J229" s="78">
        <v>2738</v>
      </c>
      <c r="K229" s="69"/>
      <c r="L229" s="76">
        <v>2.1433596620000004</v>
      </c>
      <c r="M229" s="77">
        <v>2.576171946573054E-9</v>
      </c>
      <c r="N229" s="77">
        <f t="shared" si="4"/>
        <v>4.030457702513212E-3</v>
      </c>
      <c r="O229" s="77">
        <f>L229/'סכום נכסי הקרן'!$C$42</f>
        <v>2.8160135421976514E-5</v>
      </c>
    </row>
    <row r="230" spans="2:15">
      <c r="B230" s="75" t="s">
        <v>1188</v>
      </c>
      <c r="C230" s="69" t="s">
        <v>1189</v>
      </c>
      <c r="D230" s="82" t="s">
        <v>1095</v>
      </c>
      <c r="E230" s="82" t="s">
        <v>26</v>
      </c>
      <c r="F230" s="69"/>
      <c r="G230" s="82" t="s">
        <v>1190</v>
      </c>
      <c r="H230" s="82" t="s">
        <v>127</v>
      </c>
      <c r="I230" s="76">
        <v>9.7500000000000006E-4</v>
      </c>
      <c r="J230" s="78">
        <v>53147700</v>
      </c>
      <c r="K230" s="69"/>
      <c r="L230" s="76">
        <v>1.9811930210000002</v>
      </c>
      <c r="M230" s="77">
        <v>1.6947090314955157E-9</v>
      </c>
      <c r="N230" s="77">
        <f t="shared" si="4"/>
        <v>3.7255131806501586E-3</v>
      </c>
      <c r="O230" s="77">
        <f>L230/'סכום נכסי הקרן'!$C$42</f>
        <v>2.6029538932525995E-5</v>
      </c>
    </row>
    <row r="231" spans="2:15">
      <c r="B231" s="75" t="s">
        <v>1191</v>
      </c>
      <c r="C231" s="69" t="s">
        <v>1192</v>
      </c>
      <c r="D231" s="82" t="s">
        <v>1095</v>
      </c>
      <c r="E231" s="82" t="s">
        <v>26</v>
      </c>
      <c r="F231" s="69"/>
      <c r="G231" s="82" t="s">
        <v>1190</v>
      </c>
      <c r="H231" s="82" t="s">
        <v>127</v>
      </c>
      <c r="I231" s="76">
        <v>0.50133600000000011</v>
      </c>
      <c r="J231" s="78">
        <v>64649</v>
      </c>
      <c r="K231" s="69"/>
      <c r="L231" s="76">
        <v>1.2393917090000002</v>
      </c>
      <c r="M231" s="77">
        <v>3.3578510299948973E-9</v>
      </c>
      <c r="N231" s="77">
        <f t="shared" si="4"/>
        <v>2.330600854598925E-3</v>
      </c>
      <c r="O231" s="77">
        <f>L231/'סכום נכסי הקרן'!$C$42</f>
        <v>1.628351927354454E-5</v>
      </c>
    </row>
    <row r="232" spans="2:15">
      <c r="B232" s="75" t="s">
        <v>1193</v>
      </c>
      <c r="C232" s="69" t="s">
        <v>1194</v>
      </c>
      <c r="D232" s="82" t="s">
        <v>1095</v>
      </c>
      <c r="E232" s="82" t="s">
        <v>26</v>
      </c>
      <c r="F232" s="69"/>
      <c r="G232" s="82" t="s">
        <v>1115</v>
      </c>
      <c r="H232" s="82" t="s">
        <v>127</v>
      </c>
      <c r="I232" s="76">
        <v>4.1360220000000005</v>
      </c>
      <c r="J232" s="78">
        <v>19168</v>
      </c>
      <c r="K232" s="69"/>
      <c r="L232" s="76">
        <v>3.0316392730000001</v>
      </c>
      <c r="M232" s="77">
        <v>6.8567599984664553E-9</v>
      </c>
      <c r="N232" s="77">
        <f t="shared" si="4"/>
        <v>5.7008135758712447E-3</v>
      </c>
      <c r="O232" s="77">
        <f>L232/'סכום נכסי הקרן'!$C$42</f>
        <v>3.9830633183887182E-5</v>
      </c>
    </row>
    <row r="233" spans="2:15">
      <c r="B233" s="75" t="s">
        <v>1195</v>
      </c>
      <c r="C233" s="69" t="s">
        <v>1196</v>
      </c>
      <c r="D233" s="82" t="s">
        <v>1072</v>
      </c>
      <c r="E233" s="82" t="s">
        <v>26</v>
      </c>
      <c r="F233" s="69"/>
      <c r="G233" s="82" t="s">
        <v>1144</v>
      </c>
      <c r="H233" s="82" t="s">
        <v>127</v>
      </c>
      <c r="I233" s="76">
        <v>1.0862280000000002</v>
      </c>
      <c r="J233" s="78">
        <v>83058</v>
      </c>
      <c r="K233" s="69"/>
      <c r="L233" s="76">
        <v>3.4500099410000002</v>
      </c>
      <c r="M233" s="77">
        <v>2.6317774687975477E-9</v>
      </c>
      <c r="N233" s="77">
        <f t="shared" si="4"/>
        <v>6.4875342141484235E-3</v>
      </c>
      <c r="O233" s="77">
        <f>L233/'סכום נכסי הקרן'!$C$42</f>
        <v>4.5327319006773954E-5</v>
      </c>
    </row>
    <row r="234" spans="2:15">
      <c r="B234" s="75" t="s">
        <v>1197</v>
      </c>
      <c r="C234" s="69" t="s">
        <v>1198</v>
      </c>
      <c r="D234" s="82" t="s">
        <v>1072</v>
      </c>
      <c r="E234" s="82" t="s">
        <v>26</v>
      </c>
      <c r="F234" s="69"/>
      <c r="G234" s="82" t="s">
        <v>1190</v>
      </c>
      <c r="H234" s="82" t="s">
        <v>127</v>
      </c>
      <c r="I234" s="76">
        <v>11.851000000000004</v>
      </c>
      <c r="J234" s="78">
        <v>1066.6199999999999</v>
      </c>
      <c r="K234" s="69"/>
      <c r="L234" s="76">
        <v>0.48337324100000006</v>
      </c>
      <c r="M234" s="77">
        <v>1.0318200379085688E-6</v>
      </c>
      <c r="N234" s="77">
        <f t="shared" si="4"/>
        <v>9.0895402993602904E-4</v>
      </c>
      <c r="O234" s="77">
        <f>L234/'סכום נכסי הקרן'!$C$42</f>
        <v>6.3507101338364605E-6</v>
      </c>
    </row>
    <row r="235" spans="2:15">
      <c r="B235" s="75" t="s">
        <v>1199</v>
      </c>
      <c r="C235" s="69" t="s">
        <v>1200</v>
      </c>
      <c r="D235" s="82" t="s">
        <v>120</v>
      </c>
      <c r="E235" s="82" t="s">
        <v>26</v>
      </c>
      <c r="F235" s="69"/>
      <c r="G235" s="82" t="s">
        <v>1201</v>
      </c>
      <c r="H235" s="82" t="s">
        <v>1202</v>
      </c>
      <c r="I235" s="76">
        <v>1.712898</v>
      </c>
      <c r="J235" s="78">
        <v>11200</v>
      </c>
      <c r="K235" s="69"/>
      <c r="L235" s="76">
        <v>0.80574721900000013</v>
      </c>
      <c r="M235" s="77">
        <v>3.2814137931034484E-9</v>
      </c>
      <c r="N235" s="77">
        <f t="shared" si="4"/>
        <v>1.5151587214564037E-3</v>
      </c>
      <c r="O235" s="77">
        <f>L235/'סכום נכסי הקרן'!$C$42</f>
        <v>1.058616115866837E-5</v>
      </c>
    </row>
    <row r="236" spans="2:15">
      <c r="B236" s="75" t="s">
        <v>1203</v>
      </c>
      <c r="C236" s="69" t="s">
        <v>1204</v>
      </c>
      <c r="D236" s="82" t="s">
        <v>1072</v>
      </c>
      <c r="E236" s="82" t="s">
        <v>26</v>
      </c>
      <c r="F236" s="69"/>
      <c r="G236" s="82" t="s">
        <v>1205</v>
      </c>
      <c r="H236" s="82" t="s">
        <v>127</v>
      </c>
      <c r="I236" s="76">
        <v>0.94696800000000014</v>
      </c>
      <c r="J236" s="78">
        <v>56496</v>
      </c>
      <c r="K236" s="69"/>
      <c r="L236" s="76">
        <v>2.0458363340000005</v>
      </c>
      <c r="M236" s="77">
        <v>2.1386245943364056E-9</v>
      </c>
      <c r="N236" s="77">
        <f t="shared" si="4"/>
        <v>3.8470710056927875E-3</v>
      </c>
      <c r="O236" s="77">
        <f>L236/'סכום נכסי הקרן'!$C$42</f>
        <v>2.6878843172257098E-5</v>
      </c>
    </row>
    <row r="237" spans="2:15">
      <c r="B237" s="75" t="s">
        <v>1206</v>
      </c>
      <c r="C237" s="69" t="s">
        <v>1207</v>
      </c>
      <c r="D237" s="82" t="s">
        <v>1072</v>
      </c>
      <c r="E237" s="82" t="s">
        <v>26</v>
      </c>
      <c r="F237" s="69"/>
      <c r="G237" s="82" t="s">
        <v>1083</v>
      </c>
      <c r="H237" s="82" t="s">
        <v>127</v>
      </c>
      <c r="I237" s="76">
        <v>0.81416400000000011</v>
      </c>
      <c r="J237" s="78">
        <v>16738</v>
      </c>
      <c r="K237" s="69"/>
      <c r="L237" s="76">
        <v>0.52111453000000008</v>
      </c>
      <c r="M237" s="77">
        <v>3.6015973750829456E-9</v>
      </c>
      <c r="N237" s="77">
        <f t="shared" si="4"/>
        <v>9.7992423230089322E-4</v>
      </c>
      <c r="O237" s="77">
        <f>L237/'סכום נכסי הקרן'!$C$42</f>
        <v>6.8465670952613287E-6</v>
      </c>
    </row>
    <row r="238" spans="2:15">
      <c r="B238" s="75" t="s">
        <v>1208</v>
      </c>
      <c r="C238" s="69" t="s">
        <v>1209</v>
      </c>
      <c r="D238" s="82" t="s">
        <v>1095</v>
      </c>
      <c r="E238" s="82" t="s">
        <v>26</v>
      </c>
      <c r="F238" s="69"/>
      <c r="G238" s="82" t="s">
        <v>1201</v>
      </c>
      <c r="H238" s="82" t="s">
        <v>127</v>
      </c>
      <c r="I238" s="76">
        <v>2.1585300000000003</v>
      </c>
      <c r="J238" s="78">
        <v>10747</v>
      </c>
      <c r="K238" s="69"/>
      <c r="L238" s="76">
        <v>0.88708088600000012</v>
      </c>
      <c r="M238" s="77">
        <v>6.3805850537695682E-9</v>
      </c>
      <c r="N238" s="77">
        <f t="shared" si="4"/>
        <v>1.6681017437804818E-3</v>
      </c>
      <c r="O238" s="77">
        <f>L238/'סכום נכסי הקרן'!$C$42</f>
        <v>1.1654748534689419E-5</v>
      </c>
    </row>
    <row r="239" spans="2:15">
      <c r="B239" s="75" t="s">
        <v>1210</v>
      </c>
      <c r="C239" s="69" t="s">
        <v>1211</v>
      </c>
      <c r="D239" s="82" t="s">
        <v>1072</v>
      </c>
      <c r="E239" s="82" t="s">
        <v>26</v>
      </c>
      <c r="F239" s="69"/>
      <c r="G239" s="82" t="s">
        <v>1083</v>
      </c>
      <c r="H239" s="82" t="s">
        <v>127</v>
      </c>
      <c r="I239" s="76">
        <v>2.5902360000000004</v>
      </c>
      <c r="J239" s="78">
        <v>9109</v>
      </c>
      <c r="K239" s="69"/>
      <c r="L239" s="76">
        <v>0.9022521400000002</v>
      </c>
      <c r="M239" s="77">
        <v>8.6610634713914599E-9</v>
      </c>
      <c r="N239" s="77">
        <f t="shared" si="4"/>
        <v>1.6966303657496139E-3</v>
      </c>
      <c r="O239" s="77">
        <f>L239/'סכום נכסי הקרן'!$C$42</f>
        <v>1.1854073255936882E-5</v>
      </c>
    </row>
    <row r="240" spans="2:15">
      <c r="B240" s="75" t="s">
        <v>1212</v>
      </c>
      <c r="C240" s="69" t="s">
        <v>1213</v>
      </c>
      <c r="D240" s="82" t="s">
        <v>1095</v>
      </c>
      <c r="E240" s="82" t="s">
        <v>26</v>
      </c>
      <c r="F240" s="69"/>
      <c r="G240" s="82" t="s">
        <v>1083</v>
      </c>
      <c r="H240" s="82" t="s">
        <v>127</v>
      </c>
      <c r="I240" s="76">
        <v>4.665210000000001</v>
      </c>
      <c r="J240" s="78">
        <v>4673</v>
      </c>
      <c r="K240" s="69"/>
      <c r="L240" s="76">
        <v>0.83365212700000002</v>
      </c>
      <c r="M240" s="77">
        <v>1.5906472108412817E-8</v>
      </c>
      <c r="N240" s="77">
        <f t="shared" si="4"/>
        <v>1.5676322066024175E-3</v>
      </c>
      <c r="O240" s="77">
        <f>L240/'סכום נכסי הקרן'!$C$42</f>
        <v>1.0952784643354345E-5</v>
      </c>
    </row>
    <row r="241" spans="2:15">
      <c r="B241" s="75" t="s">
        <v>1214</v>
      </c>
      <c r="C241" s="69" t="s">
        <v>1215</v>
      </c>
      <c r="D241" s="82" t="s">
        <v>26</v>
      </c>
      <c r="E241" s="82" t="s">
        <v>26</v>
      </c>
      <c r="F241" s="69"/>
      <c r="G241" s="82" t="s">
        <v>1115</v>
      </c>
      <c r="H241" s="82" t="s">
        <v>129</v>
      </c>
      <c r="I241" s="76">
        <v>4.2474299999999996</v>
      </c>
      <c r="J241" s="78">
        <v>9004</v>
      </c>
      <c r="K241" s="69"/>
      <c r="L241" s="76">
        <v>1.5500618780000002</v>
      </c>
      <c r="M241" s="77">
        <v>4.3341122448979591E-8</v>
      </c>
      <c r="N241" s="77">
        <f t="shared" si="4"/>
        <v>2.9147972439341327E-3</v>
      </c>
      <c r="O241" s="77">
        <f>L241/'סכום נכסי הקרן'!$C$42</f>
        <v>2.036520196344128E-5</v>
      </c>
    </row>
    <row r="242" spans="2:15">
      <c r="B242" s="75" t="s">
        <v>1089</v>
      </c>
      <c r="C242" s="69" t="s">
        <v>1090</v>
      </c>
      <c r="D242" s="82" t="s">
        <v>116</v>
      </c>
      <c r="E242" s="82" t="s">
        <v>26</v>
      </c>
      <c r="F242" s="69"/>
      <c r="G242" s="82" t="s">
        <v>122</v>
      </c>
      <c r="H242" s="82" t="s">
        <v>130</v>
      </c>
      <c r="I242" s="76">
        <v>47.028240000000004</v>
      </c>
      <c r="J242" s="78">
        <v>1143</v>
      </c>
      <c r="K242" s="69"/>
      <c r="L242" s="76">
        <v>2.514524625</v>
      </c>
      <c r="M242" s="77">
        <v>2.6264110814100295E-7</v>
      </c>
      <c r="N242" s="77">
        <f t="shared" si="4"/>
        <v>4.7284108788039668E-3</v>
      </c>
      <c r="O242" s="77">
        <f>L242/'סכום נכסי הקרן'!$C$42</f>
        <v>3.3036617800216258E-5</v>
      </c>
    </row>
    <row r="243" spans="2:15">
      <c r="B243" s="75" t="s">
        <v>1216</v>
      </c>
      <c r="C243" s="69" t="s">
        <v>1217</v>
      </c>
      <c r="D243" s="82" t="s">
        <v>1072</v>
      </c>
      <c r="E243" s="82" t="s">
        <v>26</v>
      </c>
      <c r="F243" s="69"/>
      <c r="G243" s="82" t="s">
        <v>1083</v>
      </c>
      <c r="H243" s="82" t="s">
        <v>127</v>
      </c>
      <c r="I243" s="76">
        <v>2.5509280000000003</v>
      </c>
      <c r="J243" s="78">
        <v>5868</v>
      </c>
      <c r="K243" s="69"/>
      <c r="L243" s="76">
        <v>0.57240859599999994</v>
      </c>
      <c r="M243" s="77">
        <v>3.2481956212891084E-9</v>
      </c>
      <c r="N243" s="77">
        <f t="shared" si="4"/>
        <v>1.076379608908107E-3</v>
      </c>
      <c r="O243" s="77">
        <f>L243/'סכום נכסי הקרן'!$C$42</f>
        <v>7.5204847165139189E-6</v>
      </c>
    </row>
    <row r="244" spans="2:15">
      <c r="B244" s="75" t="s">
        <v>1218</v>
      </c>
      <c r="C244" s="69" t="s">
        <v>1219</v>
      </c>
      <c r="D244" s="82" t="s">
        <v>1095</v>
      </c>
      <c r="E244" s="82" t="s">
        <v>26</v>
      </c>
      <c r="F244" s="69"/>
      <c r="G244" s="82" t="s">
        <v>1190</v>
      </c>
      <c r="H244" s="82" t="s">
        <v>127</v>
      </c>
      <c r="I244" s="76">
        <v>2.0331960000000002</v>
      </c>
      <c r="J244" s="78">
        <v>32357</v>
      </c>
      <c r="K244" s="69"/>
      <c r="L244" s="76">
        <v>2.5157378220000006</v>
      </c>
      <c r="M244" s="77">
        <v>6.1673471069951262E-9</v>
      </c>
      <c r="N244" s="77">
        <f t="shared" si="4"/>
        <v>4.7306922220987993E-3</v>
      </c>
      <c r="O244" s="77">
        <f>L244/'סכום נכסי הקרן'!$C$42</f>
        <v>3.3052557165139114E-5</v>
      </c>
    </row>
    <row r="245" spans="2:15">
      <c r="B245" s="75" t="s">
        <v>1220</v>
      </c>
      <c r="C245" s="69" t="s">
        <v>1221</v>
      </c>
      <c r="D245" s="82" t="s">
        <v>1095</v>
      </c>
      <c r="E245" s="82" t="s">
        <v>26</v>
      </c>
      <c r="F245" s="69"/>
      <c r="G245" s="82" t="s">
        <v>1187</v>
      </c>
      <c r="H245" s="82" t="s">
        <v>127</v>
      </c>
      <c r="I245" s="76">
        <v>4.1638740000000007</v>
      </c>
      <c r="J245" s="78">
        <v>14502</v>
      </c>
      <c r="K245" s="69"/>
      <c r="L245" s="76">
        <v>2.3091033090000002</v>
      </c>
      <c r="M245" s="77">
        <v>1.4328120508664787E-9</v>
      </c>
      <c r="N245" s="77">
        <f t="shared" si="4"/>
        <v>4.3421285669683349E-3</v>
      </c>
      <c r="O245" s="77">
        <f>L245/'סכום נכסי הקרן'!$C$42</f>
        <v>3.0337727744721396E-5</v>
      </c>
    </row>
    <row r="246" spans="2:15">
      <c r="B246" s="75" t="s">
        <v>1222</v>
      </c>
      <c r="C246" s="69" t="s">
        <v>1223</v>
      </c>
      <c r="D246" s="82" t="s">
        <v>1095</v>
      </c>
      <c r="E246" s="82" t="s">
        <v>26</v>
      </c>
      <c r="F246" s="69"/>
      <c r="G246" s="82" t="s">
        <v>1201</v>
      </c>
      <c r="H246" s="82" t="s">
        <v>127</v>
      </c>
      <c r="I246" s="76">
        <v>2.0889000000000006</v>
      </c>
      <c r="J246" s="78">
        <v>11223</v>
      </c>
      <c r="K246" s="69"/>
      <c r="L246" s="76">
        <v>0.89648803300000013</v>
      </c>
      <c r="M246" s="77">
        <v>8.3505109314220448E-9</v>
      </c>
      <c r="N246" s="77">
        <f t="shared" si="4"/>
        <v>1.6857913125248357E-3</v>
      </c>
      <c r="O246" s="77">
        <f>L246/'סכום נכסי הקרן'!$C$42</f>
        <v>1.1778342599722468E-5</v>
      </c>
    </row>
    <row r="247" spans="2:15">
      <c r="B247" s="75" t="s">
        <v>1224</v>
      </c>
      <c r="C247" s="69" t="s">
        <v>1225</v>
      </c>
      <c r="D247" s="82" t="s">
        <v>26</v>
      </c>
      <c r="E247" s="82" t="s">
        <v>26</v>
      </c>
      <c r="F247" s="69"/>
      <c r="G247" s="82" t="s">
        <v>1201</v>
      </c>
      <c r="H247" s="82" t="s">
        <v>129</v>
      </c>
      <c r="I247" s="76">
        <v>0.57096599999999997</v>
      </c>
      <c r="J247" s="78">
        <v>71640</v>
      </c>
      <c r="K247" s="69"/>
      <c r="L247" s="76">
        <v>1.6578801960000003</v>
      </c>
      <c r="M247" s="77">
        <v>1.1372728207081229E-9</v>
      </c>
      <c r="N247" s="77">
        <f t="shared" si="4"/>
        <v>3.1175430443517943E-3</v>
      </c>
      <c r="O247" s="77">
        <f>L247/'סכום נכסי הקרן'!$C$42</f>
        <v>2.1781753039622599E-5</v>
      </c>
    </row>
    <row r="248" spans="2:15">
      <c r="B248" s="75" t="s">
        <v>1226</v>
      </c>
      <c r="C248" s="69" t="s">
        <v>1227</v>
      </c>
      <c r="D248" s="82" t="s">
        <v>1095</v>
      </c>
      <c r="E248" s="82" t="s">
        <v>26</v>
      </c>
      <c r="F248" s="69"/>
      <c r="G248" s="82" t="s">
        <v>1083</v>
      </c>
      <c r="H248" s="82" t="s">
        <v>127</v>
      </c>
      <c r="I248" s="76">
        <v>1.3229700000000002</v>
      </c>
      <c r="J248" s="78">
        <v>39591</v>
      </c>
      <c r="K248" s="69"/>
      <c r="L248" s="76">
        <v>2.0029234500000004</v>
      </c>
      <c r="M248" s="77">
        <v>1.4151713892871467E-9</v>
      </c>
      <c r="N248" s="77">
        <f t="shared" si="4"/>
        <v>3.7663759329426235E-3</v>
      </c>
      <c r="O248" s="77">
        <f>L248/'סכום נכסי הקרן'!$C$42</f>
        <v>2.6315040164198259E-5</v>
      </c>
    </row>
    <row r="249" spans="2:15">
      <c r="B249" s="75" t="s">
        <v>1228</v>
      </c>
      <c r="C249" s="69" t="s">
        <v>1229</v>
      </c>
      <c r="D249" s="82" t="s">
        <v>1072</v>
      </c>
      <c r="E249" s="82" t="s">
        <v>26</v>
      </c>
      <c r="F249" s="69"/>
      <c r="G249" s="82" t="s">
        <v>1175</v>
      </c>
      <c r="H249" s="82" t="s">
        <v>127</v>
      </c>
      <c r="I249" s="76">
        <v>3.9410580000000004</v>
      </c>
      <c r="J249" s="78">
        <v>30021</v>
      </c>
      <c r="K249" s="69"/>
      <c r="L249" s="76">
        <v>4.524346565000001</v>
      </c>
      <c r="M249" s="77">
        <v>1.7731885882868598E-9</v>
      </c>
      <c r="N249" s="77">
        <f t="shared" si="4"/>
        <v>8.5077590033246792E-3</v>
      </c>
      <c r="O249" s="77">
        <f>L249/'סכום נכסי הקרן'!$C$42</f>
        <v>5.9442292502355715E-5</v>
      </c>
    </row>
    <row r="250" spans="2:15">
      <c r="B250" s="75" t="s">
        <v>1230</v>
      </c>
      <c r="C250" s="69" t="s">
        <v>1231</v>
      </c>
      <c r="D250" s="82" t="s">
        <v>1072</v>
      </c>
      <c r="E250" s="82" t="s">
        <v>26</v>
      </c>
      <c r="F250" s="69"/>
      <c r="G250" s="82" t="s">
        <v>1083</v>
      </c>
      <c r="H250" s="82" t="s">
        <v>127</v>
      </c>
      <c r="I250" s="76">
        <v>3.0915720000000007</v>
      </c>
      <c r="J250" s="78">
        <v>31575</v>
      </c>
      <c r="K250" s="69"/>
      <c r="L250" s="76">
        <v>3.7328505970000005</v>
      </c>
      <c r="M250" s="77">
        <v>4.1610636834192461E-10</v>
      </c>
      <c r="N250" s="77">
        <f t="shared" si="4"/>
        <v>7.0193988940572358E-3</v>
      </c>
      <c r="O250" s="77">
        <f>L250/'סכום נכסי הקרן'!$C$42</f>
        <v>4.9043368775280181E-5</v>
      </c>
    </row>
    <row r="251" spans="2:15">
      <c r="B251" s="75" t="s">
        <v>1232</v>
      </c>
      <c r="C251" s="69" t="s">
        <v>1233</v>
      </c>
      <c r="D251" s="82" t="s">
        <v>1095</v>
      </c>
      <c r="E251" s="82" t="s">
        <v>26</v>
      </c>
      <c r="F251" s="69"/>
      <c r="G251" s="82" t="s">
        <v>1190</v>
      </c>
      <c r="H251" s="82" t="s">
        <v>127</v>
      </c>
      <c r="I251" s="76">
        <v>6.3526230000000012</v>
      </c>
      <c r="J251" s="78">
        <v>8167</v>
      </c>
      <c r="K251" s="69"/>
      <c r="L251" s="76">
        <v>1.9839629180000005</v>
      </c>
      <c r="M251" s="77">
        <v>3.8338872229999962E-9</v>
      </c>
      <c r="N251" s="77">
        <f t="shared" si="4"/>
        <v>3.7307218037742878E-3</v>
      </c>
      <c r="O251" s="77">
        <f>L251/'סכום נכסי הקרן'!$C$42</f>
        <v>2.6065930713153308E-5</v>
      </c>
    </row>
    <row r="252" spans="2:15">
      <c r="B252" s="75" t="s">
        <v>1234</v>
      </c>
      <c r="C252" s="69" t="s">
        <v>1235</v>
      </c>
      <c r="D252" s="82" t="s">
        <v>1072</v>
      </c>
      <c r="E252" s="82" t="s">
        <v>26</v>
      </c>
      <c r="F252" s="69"/>
      <c r="G252" s="82" t="s">
        <v>1074</v>
      </c>
      <c r="H252" s="82" t="s">
        <v>127</v>
      </c>
      <c r="I252" s="76">
        <v>1.5318600000000004</v>
      </c>
      <c r="J252" s="78">
        <v>7588</v>
      </c>
      <c r="K252" s="69"/>
      <c r="L252" s="76">
        <v>0.44449234100000007</v>
      </c>
      <c r="M252" s="77">
        <v>7.3368050480874076E-9</v>
      </c>
      <c r="N252" s="77">
        <f t="shared" si="4"/>
        <v>8.3584085828129165E-4</v>
      </c>
      <c r="O252" s="77">
        <f>L252/'סכום נכסי הקרן'!$C$42</f>
        <v>5.8398806035714989E-6</v>
      </c>
    </row>
    <row r="253" spans="2:15">
      <c r="B253" s="75" t="s">
        <v>1236</v>
      </c>
      <c r="C253" s="69" t="s">
        <v>1237</v>
      </c>
      <c r="D253" s="82" t="s">
        <v>1072</v>
      </c>
      <c r="E253" s="82" t="s">
        <v>26</v>
      </c>
      <c r="F253" s="69"/>
      <c r="G253" s="82" t="s">
        <v>1175</v>
      </c>
      <c r="H253" s="82" t="s">
        <v>127</v>
      </c>
      <c r="I253" s="76">
        <v>0.80770800000000009</v>
      </c>
      <c r="J253" s="78">
        <v>37760</v>
      </c>
      <c r="K253" s="69"/>
      <c r="L253" s="76">
        <v>1.1662838280000003</v>
      </c>
      <c r="M253" s="77">
        <v>1.8226648354689168E-9</v>
      </c>
      <c r="N253" s="77">
        <f t="shared" si="4"/>
        <v>2.1931259233893309E-3</v>
      </c>
      <c r="O253" s="77">
        <f>L253/'סכום נכסי הקרן'!$C$42</f>
        <v>1.5323004869045243E-5</v>
      </c>
    </row>
    <row r="254" spans="2:15">
      <c r="B254" s="75" t="s">
        <v>1238</v>
      </c>
      <c r="C254" s="69" t="s">
        <v>1239</v>
      </c>
      <c r="D254" s="82" t="s">
        <v>1072</v>
      </c>
      <c r="E254" s="82" t="s">
        <v>26</v>
      </c>
      <c r="F254" s="69"/>
      <c r="G254" s="82" t="s">
        <v>1144</v>
      </c>
      <c r="H254" s="82" t="s">
        <v>127</v>
      </c>
      <c r="I254" s="76">
        <v>3.7182420000000009</v>
      </c>
      <c r="J254" s="78">
        <v>43499</v>
      </c>
      <c r="K254" s="69"/>
      <c r="L254" s="76">
        <v>6.1849302870000011</v>
      </c>
      <c r="M254" s="77">
        <v>1.5053611336032392E-9</v>
      </c>
      <c r="N254" s="77">
        <f t="shared" si="4"/>
        <v>1.1630385864165059E-2</v>
      </c>
      <c r="O254" s="77">
        <f>L254/'סכום נכסי הקרן'!$C$42</f>
        <v>8.1259565319469028E-5</v>
      </c>
    </row>
    <row r="255" spans="2:15">
      <c r="B255" s="75" t="s">
        <v>1127</v>
      </c>
      <c r="C255" s="69" t="s">
        <v>1128</v>
      </c>
      <c r="D255" s="82" t="s">
        <v>1095</v>
      </c>
      <c r="E255" s="82" t="s">
        <v>26</v>
      </c>
      <c r="F255" s="69"/>
      <c r="G255" s="82" t="s">
        <v>474</v>
      </c>
      <c r="H255" s="82" t="s">
        <v>127</v>
      </c>
      <c r="I255" s="76">
        <v>12.544592000000002</v>
      </c>
      <c r="J255" s="78">
        <v>6992</v>
      </c>
      <c r="K255" s="69"/>
      <c r="L255" s="76">
        <v>3.3540986450000001</v>
      </c>
      <c r="M255" s="77">
        <v>2.0817329024429239E-7</v>
      </c>
      <c r="N255" s="77">
        <f t="shared" si="4"/>
        <v>6.307178845623612E-3</v>
      </c>
      <c r="O255" s="77">
        <f>L255/'סכום נכסי הקרן'!$C$42</f>
        <v>4.4067206142031013E-5</v>
      </c>
    </row>
    <row r="256" spans="2:15">
      <c r="B256" s="75" t="s">
        <v>1240</v>
      </c>
      <c r="C256" s="69" t="s">
        <v>1241</v>
      </c>
      <c r="D256" s="82" t="s">
        <v>1072</v>
      </c>
      <c r="E256" s="82" t="s">
        <v>26</v>
      </c>
      <c r="F256" s="69"/>
      <c r="G256" s="82" t="s">
        <v>1083</v>
      </c>
      <c r="H256" s="82" t="s">
        <v>127</v>
      </c>
      <c r="I256" s="76">
        <v>3.5019710000000011</v>
      </c>
      <c r="J256" s="78">
        <v>23444</v>
      </c>
      <c r="K256" s="69"/>
      <c r="L256" s="76">
        <v>3.1395115100000002</v>
      </c>
      <c r="M256" s="77">
        <v>1.1348127785150777E-8</v>
      </c>
      <c r="N256" s="77">
        <f t="shared" si="4"/>
        <v>5.903660767694518E-3</v>
      </c>
      <c r="O256" s="77">
        <f>L256/'סכום נכסי הקרן'!$C$42</f>
        <v>4.1247892664900758E-5</v>
      </c>
    </row>
    <row r="257" spans="2:15">
      <c r="B257" s="75" t="s">
        <v>1242</v>
      </c>
      <c r="C257" s="69" t="s">
        <v>1243</v>
      </c>
      <c r="D257" s="82" t="s">
        <v>1072</v>
      </c>
      <c r="E257" s="82" t="s">
        <v>26</v>
      </c>
      <c r="F257" s="69"/>
      <c r="G257" s="82" t="s">
        <v>1190</v>
      </c>
      <c r="H257" s="82" t="s">
        <v>127</v>
      </c>
      <c r="I257" s="76">
        <v>31.286640000000002</v>
      </c>
      <c r="J257" s="78">
        <v>612</v>
      </c>
      <c r="K257" s="69"/>
      <c r="L257" s="76">
        <v>0.73219748200000012</v>
      </c>
      <c r="M257" s="77">
        <v>8.7107827969172858E-8</v>
      </c>
      <c r="N257" s="77">
        <f t="shared" si="4"/>
        <v>1.3768529068677036E-3</v>
      </c>
      <c r="O257" s="77">
        <f>L257/'סכום נכסי הקרן'!$C$42</f>
        <v>9.6198415106452687E-6</v>
      </c>
    </row>
    <row r="258" spans="2:15">
      <c r="B258" s="75" t="s">
        <v>1244</v>
      </c>
      <c r="C258" s="69" t="s">
        <v>1245</v>
      </c>
      <c r="D258" s="82" t="s">
        <v>1095</v>
      </c>
      <c r="E258" s="82" t="s">
        <v>26</v>
      </c>
      <c r="F258" s="69"/>
      <c r="G258" s="82" t="s">
        <v>1140</v>
      </c>
      <c r="H258" s="82" t="s">
        <v>127</v>
      </c>
      <c r="I258" s="76">
        <v>24.885762000000003</v>
      </c>
      <c r="J258" s="78">
        <v>3317</v>
      </c>
      <c r="K258" s="69"/>
      <c r="L258" s="76">
        <v>3.1565618140000007</v>
      </c>
      <c r="M258" s="77">
        <v>4.4077116903619632E-9</v>
      </c>
      <c r="N258" s="77">
        <f t="shared" si="4"/>
        <v>5.9357228290952959E-3</v>
      </c>
      <c r="O258" s="77">
        <f>L258/'סכום נכסי הקרן'!$C$42</f>
        <v>4.1471904937846984E-5</v>
      </c>
    </row>
    <row r="259" spans="2:15">
      <c r="B259" s="75" t="s">
        <v>1246</v>
      </c>
      <c r="C259" s="69" t="s">
        <v>1247</v>
      </c>
      <c r="D259" s="82" t="s">
        <v>1095</v>
      </c>
      <c r="E259" s="82" t="s">
        <v>26</v>
      </c>
      <c r="F259" s="69"/>
      <c r="G259" s="82" t="s">
        <v>1074</v>
      </c>
      <c r="H259" s="82" t="s">
        <v>127</v>
      </c>
      <c r="I259" s="76">
        <v>6.4755900000000004</v>
      </c>
      <c r="J259" s="78">
        <v>3562</v>
      </c>
      <c r="K259" s="69"/>
      <c r="L259" s="76">
        <v>0.88204581200000021</v>
      </c>
      <c r="M259" s="77">
        <v>2.0758021504639545E-8</v>
      </c>
      <c r="N259" s="77">
        <f t="shared" si="4"/>
        <v>1.6586335928463138E-3</v>
      </c>
      <c r="O259" s="77">
        <f>L259/'סכום נכסי הקרן'!$C$42</f>
        <v>1.1588596144022813E-5</v>
      </c>
    </row>
    <row r="260" spans="2:15">
      <c r="B260" s="75" t="s">
        <v>1248</v>
      </c>
      <c r="C260" s="69" t="s">
        <v>1249</v>
      </c>
      <c r="D260" s="82" t="s">
        <v>26</v>
      </c>
      <c r="E260" s="82" t="s">
        <v>26</v>
      </c>
      <c r="F260" s="69"/>
      <c r="G260" s="82" t="s">
        <v>1074</v>
      </c>
      <c r="H260" s="82" t="s">
        <v>127</v>
      </c>
      <c r="I260" s="76">
        <v>0.50969200000000003</v>
      </c>
      <c r="J260" s="78">
        <v>126000</v>
      </c>
      <c r="K260" s="69"/>
      <c r="L260" s="76">
        <v>2.4558164550000008</v>
      </c>
      <c r="M260" s="77">
        <v>2.1344663550601186E-9</v>
      </c>
      <c r="N260" s="77">
        <f t="shared" si="4"/>
        <v>4.6180137297990457E-3</v>
      </c>
      <c r="O260" s="77">
        <f>L260/'סכום נכסי הקרן'!$C$42</f>
        <v>3.226529134162566E-5</v>
      </c>
    </row>
    <row r="261" spans="2:15">
      <c r="B261" s="75" t="s">
        <v>1250</v>
      </c>
      <c r="C261" s="69" t="s">
        <v>1251</v>
      </c>
      <c r="D261" s="82" t="s">
        <v>1095</v>
      </c>
      <c r="E261" s="82" t="s">
        <v>26</v>
      </c>
      <c r="F261" s="69"/>
      <c r="G261" s="82" t="s">
        <v>1083</v>
      </c>
      <c r="H261" s="82" t="s">
        <v>127</v>
      </c>
      <c r="I261" s="76">
        <v>8.2957000000000019</v>
      </c>
      <c r="J261" s="78">
        <v>1686</v>
      </c>
      <c r="K261" s="69"/>
      <c r="L261" s="76">
        <v>0.53484567999999999</v>
      </c>
      <c r="M261" s="77">
        <v>3.4254305363632023E-8</v>
      </c>
      <c r="N261" s="77">
        <f t="shared" si="4"/>
        <v>1.0057448261391775E-3</v>
      </c>
      <c r="O261" s="77">
        <f>L261/'סכום נכסי הקרן'!$C$42</f>
        <v>7.0269712758357927E-6</v>
      </c>
    </row>
    <row r="262" spans="2:15">
      <c r="B262" s="75" t="s">
        <v>1252</v>
      </c>
      <c r="C262" s="69" t="s">
        <v>1253</v>
      </c>
      <c r="D262" s="82" t="s">
        <v>1072</v>
      </c>
      <c r="E262" s="82" t="s">
        <v>26</v>
      </c>
      <c r="F262" s="69"/>
      <c r="G262" s="82" t="s">
        <v>1175</v>
      </c>
      <c r="H262" s="82" t="s">
        <v>127</v>
      </c>
      <c r="I262" s="76">
        <v>39.620678000000005</v>
      </c>
      <c r="J262" s="78">
        <v>379</v>
      </c>
      <c r="K262" s="69"/>
      <c r="L262" s="76">
        <v>0.57422090100000012</v>
      </c>
      <c r="M262" s="77">
        <v>1.3160887643299255E-7</v>
      </c>
      <c r="N262" s="77">
        <f t="shared" si="4"/>
        <v>1.0797875384199176E-3</v>
      </c>
      <c r="O262" s="77">
        <f>L262/'סכום נכסי הקרן'!$C$42</f>
        <v>7.54429535134611E-6</v>
      </c>
    </row>
    <row r="263" spans="2:15">
      <c r="B263" s="75" t="s">
        <v>1254</v>
      </c>
      <c r="C263" s="69" t="s">
        <v>1255</v>
      </c>
      <c r="D263" s="82" t="s">
        <v>1095</v>
      </c>
      <c r="E263" s="82" t="s">
        <v>26</v>
      </c>
      <c r="F263" s="69"/>
      <c r="G263" s="82" t="s">
        <v>1144</v>
      </c>
      <c r="H263" s="82" t="s">
        <v>127</v>
      </c>
      <c r="I263" s="76">
        <v>9.9570900000000009</v>
      </c>
      <c r="J263" s="78">
        <v>8690</v>
      </c>
      <c r="K263" s="76">
        <v>1.7937753000000001E-2</v>
      </c>
      <c r="L263" s="76">
        <v>3.3267345200000005</v>
      </c>
      <c r="M263" s="77">
        <v>1.919840880398577E-9</v>
      </c>
      <c r="N263" s="77">
        <f t="shared" si="4"/>
        <v>6.2557222700734922E-3</v>
      </c>
      <c r="O263" s="77">
        <f>L263/'סכום נכסי הקרן'!$C$42</f>
        <v>4.3707687635004134E-5</v>
      </c>
    </row>
    <row r="264" spans="2:15">
      <c r="B264" s="75" t="s">
        <v>1256</v>
      </c>
      <c r="C264" s="69" t="s">
        <v>1257</v>
      </c>
      <c r="D264" s="82" t="s">
        <v>1072</v>
      </c>
      <c r="E264" s="82" t="s">
        <v>26</v>
      </c>
      <c r="F264" s="69"/>
      <c r="G264" s="82" t="s">
        <v>1105</v>
      </c>
      <c r="H264" s="82" t="s">
        <v>127</v>
      </c>
      <c r="I264" s="76">
        <v>23.702000000000009</v>
      </c>
      <c r="J264" s="78">
        <v>195</v>
      </c>
      <c r="K264" s="69"/>
      <c r="L264" s="76">
        <v>0.176741074</v>
      </c>
      <c r="M264" s="77">
        <v>1.4234052466866333E-7</v>
      </c>
      <c r="N264" s="77">
        <f t="shared" si="4"/>
        <v>3.3235085817984265E-4</v>
      </c>
      <c r="O264" s="77">
        <f>L264/'סכום נכסי הקרן'!$C$42</f>
        <v>2.3220799881161388E-6</v>
      </c>
    </row>
    <row r="265" spans="2:15">
      <c r="B265" s="75" t="s">
        <v>1258</v>
      </c>
      <c r="C265" s="69" t="s">
        <v>1259</v>
      </c>
      <c r="D265" s="82" t="s">
        <v>1072</v>
      </c>
      <c r="E265" s="82" t="s">
        <v>26</v>
      </c>
      <c r="F265" s="69"/>
      <c r="G265" s="82" t="s">
        <v>1119</v>
      </c>
      <c r="H265" s="82" t="s">
        <v>127</v>
      </c>
      <c r="I265" s="76">
        <v>1.2185250000000003</v>
      </c>
      <c r="J265" s="78">
        <v>25022</v>
      </c>
      <c r="K265" s="69"/>
      <c r="L265" s="76">
        <v>1.1659350210000001</v>
      </c>
      <c r="M265" s="77">
        <v>3.8390898682054956E-10</v>
      </c>
      <c r="N265" s="77">
        <f t="shared" si="4"/>
        <v>2.1924700130049163E-3</v>
      </c>
      <c r="O265" s="77">
        <f>L265/'סכום נכסי הקרן'!$C$42</f>
        <v>1.5318422132638338E-5</v>
      </c>
    </row>
    <row r="266" spans="2:15">
      <c r="B266" s="75" t="s">
        <v>1158</v>
      </c>
      <c r="C266" s="69" t="s">
        <v>1159</v>
      </c>
      <c r="D266" s="82" t="s">
        <v>1072</v>
      </c>
      <c r="E266" s="82" t="s">
        <v>26</v>
      </c>
      <c r="F266" s="69"/>
      <c r="G266" s="82" t="s">
        <v>1083</v>
      </c>
      <c r="H266" s="82" t="s">
        <v>127</v>
      </c>
      <c r="I266" s="76">
        <v>2.5716670000000006</v>
      </c>
      <c r="J266" s="78">
        <v>2299</v>
      </c>
      <c r="K266" s="69"/>
      <c r="L266" s="76">
        <v>0.22608491500000003</v>
      </c>
      <c r="M266" s="77">
        <v>4.0012787701501064E-8</v>
      </c>
      <c r="N266" s="77">
        <f t="shared" si="4"/>
        <v>4.2513895508956102E-4</v>
      </c>
      <c r="O266" s="77">
        <f>L266/'סכום נכסי הקרן'!$C$42</f>
        <v>2.9703749380658305E-6</v>
      </c>
    </row>
    <row r="267" spans="2:15">
      <c r="B267" s="75" t="s">
        <v>1260</v>
      </c>
      <c r="C267" s="69" t="s">
        <v>1261</v>
      </c>
      <c r="D267" s="82" t="s">
        <v>26</v>
      </c>
      <c r="E267" s="82" t="s">
        <v>26</v>
      </c>
      <c r="F267" s="69"/>
      <c r="G267" s="82" t="s">
        <v>1115</v>
      </c>
      <c r="H267" s="82" t="s">
        <v>129</v>
      </c>
      <c r="I267" s="76">
        <v>8.2859700000000025</v>
      </c>
      <c r="J267" s="78">
        <v>10502</v>
      </c>
      <c r="K267" s="69"/>
      <c r="L267" s="76">
        <v>3.5269775030000003</v>
      </c>
      <c r="M267" s="77">
        <v>1.3872894095088238E-8</v>
      </c>
      <c r="N267" s="77">
        <f t="shared" si="4"/>
        <v>6.632267041123947E-3</v>
      </c>
      <c r="O267" s="77">
        <f>L267/'סכום נכסי הקרן'!$C$42</f>
        <v>4.6338543117895332E-5</v>
      </c>
    </row>
    <row r="268" spans="2:15">
      <c r="B268" s="75" t="s">
        <v>1262</v>
      </c>
      <c r="C268" s="69" t="s">
        <v>1263</v>
      </c>
      <c r="D268" s="82" t="s">
        <v>1095</v>
      </c>
      <c r="E268" s="82" t="s">
        <v>26</v>
      </c>
      <c r="F268" s="69"/>
      <c r="G268" s="82" t="s">
        <v>1083</v>
      </c>
      <c r="H268" s="82" t="s">
        <v>127</v>
      </c>
      <c r="I268" s="76">
        <v>2.1585300000000003</v>
      </c>
      <c r="J268" s="78">
        <v>23001</v>
      </c>
      <c r="K268" s="69"/>
      <c r="L268" s="76">
        <v>1.8985528480000002</v>
      </c>
      <c r="M268" s="77">
        <v>1.343382283986915E-9</v>
      </c>
      <c r="N268" s="77">
        <f t="shared" si="4"/>
        <v>3.5701133531223445E-3</v>
      </c>
      <c r="O268" s="77">
        <f>L268/'סכום נכסי הקרן'!$C$42</f>
        <v>2.4943786268503168E-5</v>
      </c>
    </row>
    <row r="269" spans="2:15">
      <c r="B269" s="118"/>
      <c r="C269" s="118"/>
      <c r="D269" s="11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2:15">
      <c r="B270" s="118"/>
      <c r="C270" s="118"/>
      <c r="D270" s="11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2:15">
      <c r="B271" s="118"/>
      <c r="C271" s="118"/>
      <c r="D271" s="118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2:15">
      <c r="B272" s="123" t="s">
        <v>211</v>
      </c>
      <c r="C272" s="118"/>
      <c r="D272" s="11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2:15">
      <c r="B273" s="123" t="s">
        <v>107</v>
      </c>
      <c r="C273" s="118"/>
      <c r="D273" s="11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2:15">
      <c r="B274" s="123" t="s">
        <v>194</v>
      </c>
      <c r="C274" s="118"/>
      <c r="D274" s="11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2:15">
      <c r="B275" s="123" t="s">
        <v>202</v>
      </c>
      <c r="C275" s="118"/>
      <c r="D275" s="11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2:15">
      <c r="B276" s="123" t="s">
        <v>208</v>
      </c>
      <c r="C276" s="118"/>
      <c r="D276" s="11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2:15">
      <c r="B277" s="118"/>
      <c r="C277" s="118"/>
      <c r="D277" s="11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2:15">
      <c r="B278" s="118"/>
      <c r="C278" s="118"/>
      <c r="D278" s="11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2:15">
      <c r="B279" s="118"/>
      <c r="C279" s="118"/>
      <c r="D279" s="11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2:15">
      <c r="B280" s="118"/>
      <c r="C280" s="118"/>
      <c r="D280" s="11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2:15">
      <c r="B281" s="118"/>
      <c r="C281" s="118"/>
      <c r="D281" s="11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2:15">
      <c r="B282" s="118"/>
      <c r="C282" s="118"/>
      <c r="D282" s="11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2:15">
      <c r="B283" s="118"/>
      <c r="C283" s="118"/>
      <c r="D283" s="11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2:15">
      <c r="B284" s="118"/>
      <c r="C284" s="118"/>
      <c r="D284" s="11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2:15">
      <c r="B285" s="118"/>
      <c r="C285" s="118"/>
      <c r="D285" s="11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2:15">
      <c r="B286" s="118"/>
      <c r="C286" s="118"/>
      <c r="D286" s="11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2:15">
      <c r="B287" s="118"/>
      <c r="C287" s="118"/>
      <c r="D287" s="11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2:15">
      <c r="B288" s="118"/>
      <c r="C288" s="118"/>
      <c r="D288" s="11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2:15">
      <c r="B289" s="118"/>
      <c r="C289" s="118"/>
      <c r="D289" s="11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</row>
    <row r="290" spans="2:15">
      <c r="B290" s="118"/>
      <c r="C290" s="118"/>
      <c r="D290" s="11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</row>
    <row r="291" spans="2:15">
      <c r="B291" s="118"/>
      <c r="C291" s="118"/>
      <c r="D291" s="118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</row>
    <row r="292" spans="2:15">
      <c r="B292" s="118"/>
      <c r="C292" s="118"/>
      <c r="D292" s="11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</row>
    <row r="293" spans="2:15">
      <c r="B293" s="126"/>
      <c r="C293" s="118"/>
      <c r="D293" s="11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2:15">
      <c r="B294" s="126"/>
      <c r="C294" s="118"/>
      <c r="D294" s="11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2:15">
      <c r="B295" s="127"/>
      <c r="C295" s="118"/>
      <c r="D295" s="11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</row>
    <row r="296" spans="2:15">
      <c r="B296" s="118"/>
      <c r="C296" s="118"/>
      <c r="D296" s="11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</row>
    <row r="297" spans="2:15">
      <c r="B297" s="118"/>
      <c r="C297" s="118"/>
      <c r="D297" s="11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</row>
    <row r="298" spans="2:15">
      <c r="B298" s="118"/>
      <c r="C298" s="118"/>
      <c r="D298" s="11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</row>
    <row r="299" spans="2:15">
      <c r="B299" s="118"/>
      <c r="C299" s="118"/>
      <c r="D299" s="11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</row>
    <row r="300" spans="2:15">
      <c r="B300" s="118"/>
      <c r="C300" s="118"/>
      <c r="D300" s="11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</row>
    <row r="301" spans="2:15">
      <c r="B301" s="118"/>
      <c r="C301" s="118"/>
      <c r="D301" s="11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</row>
    <row r="302" spans="2:15">
      <c r="B302" s="118"/>
      <c r="C302" s="118"/>
      <c r="D302" s="11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</row>
    <row r="303" spans="2:15">
      <c r="B303" s="118"/>
      <c r="C303" s="118"/>
      <c r="D303" s="11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</row>
    <row r="304" spans="2:15">
      <c r="B304" s="118"/>
      <c r="C304" s="118"/>
      <c r="D304" s="11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</row>
    <row r="305" spans="2:15">
      <c r="B305" s="118"/>
      <c r="C305" s="118"/>
      <c r="D305" s="11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</row>
    <row r="306" spans="2:15">
      <c r="B306" s="118"/>
      <c r="C306" s="118"/>
      <c r="D306" s="11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</row>
    <row r="307" spans="2:15">
      <c r="B307" s="118"/>
      <c r="C307" s="118"/>
      <c r="D307" s="11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</row>
    <row r="308" spans="2:15">
      <c r="B308" s="118"/>
      <c r="C308" s="118"/>
      <c r="D308" s="11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</row>
    <row r="309" spans="2:15">
      <c r="B309" s="118"/>
      <c r="C309" s="118"/>
      <c r="D309" s="11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</row>
    <row r="310" spans="2:15">
      <c r="B310" s="118"/>
      <c r="C310" s="118"/>
      <c r="D310" s="11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</row>
    <row r="311" spans="2:15">
      <c r="B311" s="118"/>
      <c r="C311" s="118"/>
      <c r="D311" s="11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</row>
    <row r="312" spans="2:15">
      <c r="B312" s="118"/>
      <c r="C312" s="118"/>
      <c r="D312" s="11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</row>
    <row r="313" spans="2:15">
      <c r="B313" s="118"/>
      <c r="C313" s="118"/>
      <c r="D313" s="11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</row>
    <row r="314" spans="2:15">
      <c r="B314" s="118"/>
      <c r="C314" s="118"/>
      <c r="D314" s="11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</row>
    <row r="315" spans="2:15">
      <c r="B315" s="118"/>
      <c r="C315" s="118"/>
      <c r="D315" s="11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</row>
    <row r="316" spans="2:15">
      <c r="B316" s="118"/>
      <c r="C316" s="118"/>
      <c r="D316" s="11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</row>
    <row r="317" spans="2:15">
      <c r="B317" s="118"/>
      <c r="C317" s="118"/>
      <c r="D317" s="11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</row>
    <row r="318" spans="2:15">
      <c r="B318" s="118"/>
      <c r="C318" s="118"/>
      <c r="D318" s="11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</row>
    <row r="319" spans="2:15">
      <c r="B319" s="118"/>
      <c r="C319" s="118"/>
      <c r="D319" s="11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</row>
    <row r="320" spans="2:15">
      <c r="B320" s="118"/>
      <c r="C320" s="118"/>
      <c r="D320" s="11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</row>
    <row r="321" spans="2:15">
      <c r="B321" s="118"/>
      <c r="C321" s="118"/>
      <c r="D321" s="11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</row>
    <row r="322" spans="2:15">
      <c r="B322" s="118"/>
      <c r="C322" s="118"/>
      <c r="D322" s="118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</row>
    <row r="323" spans="2:15">
      <c r="B323" s="118"/>
      <c r="C323" s="118"/>
      <c r="D323" s="11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</row>
    <row r="324" spans="2:15">
      <c r="B324" s="118"/>
      <c r="C324" s="118"/>
      <c r="D324" s="11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</row>
    <row r="325" spans="2:15">
      <c r="B325" s="118"/>
      <c r="C325" s="118"/>
      <c r="D325" s="11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</row>
    <row r="326" spans="2:15">
      <c r="B326" s="118"/>
      <c r="C326" s="118"/>
      <c r="D326" s="11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</row>
    <row r="327" spans="2:15">
      <c r="B327" s="118"/>
      <c r="C327" s="118"/>
      <c r="D327" s="11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</row>
    <row r="328" spans="2:15">
      <c r="B328" s="118"/>
      <c r="C328" s="118"/>
      <c r="D328" s="11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</row>
    <row r="329" spans="2:15">
      <c r="B329" s="118"/>
      <c r="C329" s="118"/>
      <c r="D329" s="11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</row>
    <row r="330" spans="2:15">
      <c r="B330" s="118"/>
      <c r="C330" s="118"/>
      <c r="D330" s="11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</row>
    <row r="331" spans="2:15">
      <c r="B331" s="118"/>
      <c r="C331" s="118"/>
      <c r="D331" s="11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</row>
    <row r="332" spans="2:15">
      <c r="B332" s="118"/>
      <c r="C332" s="118"/>
      <c r="D332" s="11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</row>
    <row r="333" spans="2:15">
      <c r="B333" s="118"/>
      <c r="C333" s="118"/>
      <c r="D333" s="11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</row>
    <row r="334" spans="2:15">
      <c r="B334" s="118"/>
      <c r="C334" s="118"/>
      <c r="D334" s="11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</row>
    <row r="335" spans="2:15">
      <c r="B335" s="118"/>
      <c r="C335" s="118"/>
      <c r="D335" s="11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</row>
    <row r="336" spans="2:15">
      <c r="B336" s="118"/>
      <c r="C336" s="118"/>
      <c r="D336" s="11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</row>
    <row r="337" spans="2:15">
      <c r="B337" s="118"/>
      <c r="C337" s="118"/>
      <c r="D337" s="11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</row>
    <row r="338" spans="2:15">
      <c r="B338" s="118"/>
      <c r="C338" s="118"/>
      <c r="D338" s="11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</row>
    <row r="339" spans="2:15">
      <c r="B339" s="118"/>
      <c r="C339" s="118"/>
      <c r="D339" s="11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</row>
    <row r="340" spans="2:15">
      <c r="B340" s="118"/>
      <c r="C340" s="118"/>
      <c r="D340" s="11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</row>
    <row r="341" spans="2:15">
      <c r="B341" s="118"/>
      <c r="C341" s="118"/>
      <c r="D341" s="11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</row>
    <row r="342" spans="2:15">
      <c r="B342" s="118"/>
      <c r="C342" s="118"/>
      <c r="D342" s="11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</row>
    <row r="343" spans="2:15">
      <c r="B343" s="118"/>
      <c r="C343" s="118"/>
      <c r="D343" s="11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</row>
    <row r="344" spans="2:15">
      <c r="B344" s="118"/>
      <c r="C344" s="118"/>
      <c r="D344" s="11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</row>
    <row r="345" spans="2:15">
      <c r="B345" s="118"/>
      <c r="C345" s="118"/>
      <c r="D345" s="11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</row>
    <row r="346" spans="2:15">
      <c r="B346" s="118"/>
      <c r="C346" s="118"/>
      <c r="D346" s="11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</row>
    <row r="347" spans="2:15">
      <c r="B347" s="118"/>
      <c r="C347" s="118"/>
      <c r="D347" s="11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</row>
    <row r="348" spans="2:15">
      <c r="B348" s="118"/>
      <c r="C348" s="118"/>
      <c r="D348" s="118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</row>
    <row r="349" spans="2:15">
      <c r="B349" s="118"/>
      <c r="C349" s="118"/>
      <c r="D349" s="11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</row>
    <row r="350" spans="2:15">
      <c r="B350" s="118"/>
      <c r="C350" s="118"/>
      <c r="D350" s="11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</row>
    <row r="351" spans="2:15">
      <c r="B351" s="118"/>
      <c r="C351" s="118"/>
      <c r="D351" s="11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</row>
    <row r="352" spans="2:15">
      <c r="B352" s="118"/>
      <c r="C352" s="118"/>
      <c r="D352" s="11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</row>
    <row r="353" spans="2:15">
      <c r="B353" s="118"/>
      <c r="C353" s="118"/>
      <c r="D353" s="11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</row>
    <row r="354" spans="2:15">
      <c r="B354" s="118"/>
      <c r="C354" s="118"/>
      <c r="D354" s="11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</row>
    <row r="355" spans="2:15">
      <c r="B355" s="118"/>
      <c r="C355" s="118"/>
      <c r="D355" s="11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</row>
    <row r="356" spans="2:15">
      <c r="B356" s="118"/>
      <c r="C356" s="118"/>
      <c r="D356" s="11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</row>
    <row r="357" spans="2:15">
      <c r="B357" s="118"/>
      <c r="C357" s="118"/>
      <c r="D357" s="11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</row>
    <row r="358" spans="2:15">
      <c r="B358" s="118"/>
      <c r="C358" s="118"/>
      <c r="D358" s="11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</row>
    <row r="359" spans="2:15">
      <c r="B359" s="118"/>
      <c r="C359" s="118"/>
      <c r="D359" s="11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</row>
    <row r="360" spans="2:15">
      <c r="B360" s="126"/>
      <c r="C360" s="118"/>
      <c r="D360" s="11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</row>
    <row r="361" spans="2:15">
      <c r="B361" s="126"/>
      <c r="C361" s="118"/>
      <c r="D361" s="11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</row>
    <row r="362" spans="2:15">
      <c r="B362" s="127"/>
      <c r="C362" s="118"/>
      <c r="D362" s="118"/>
      <c r="E362" s="118"/>
      <c r="F362" s="118"/>
      <c r="G362" s="118"/>
      <c r="H362" s="119"/>
      <c r="I362" s="119"/>
      <c r="J362" s="119"/>
      <c r="K362" s="119"/>
      <c r="L362" s="119"/>
      <c r="M362" s="119"/>
      <c r="N362" s="119"/>
      <c r="O362" s="119"/>
    </row>
    <row r="363" spans="2:15">
      <c r="B363" s="118"/>
      <c r="C363" s="118"/>
      <c r="D363" s="118"/>
      <c r="E363" s="118"/>
      <c r="F363" s="118"/>
      <c r="G363" s="118"/>
      <c r="H363" s="119"/>
      <c r="I363" s="119"/>
      <c r="J363" s="119"/>
      <c r="K363" s="119"/>
      <c r="L363" s="119"/>
      <c r="M363" s="119"/>
      <c r="N363" s="119"/>
      <c r="O363" s="119"/>
    </row>
    <row r="364" spans="2:15">
      <c r="B364" s="118"/>
      <c r="C364" s="118"/>
      <c r="D364" s="118"/>
      <c r="E364" s="118"/>
      <c r="F364" s="118"/>
      <c r="G364" s="118"/>
      <c r="H364" s="119"/>
      <c r="I364" s="119"/>
      <c r="J364" s="119"/>
      <c r="K364" s="119"/>
      <c r="L364" s="119"/>
      <c r="M364" s="119"/>
      <c r="N364" s="119"/>
      <c r="O364" s="119"/>
    </row>
    <row r="365" spans="2:15">
      <c r="B365" s="118"/>
      <c r="C365" s="118"/>
      <c r="D365" s="118"/>
      <c r="E365" s="118"/>
      <c r="F365" s="118"/>
      <c r="G365" s="118"/>
      <c r="H365" s="119"/>
      <c r="I365" s="119"/>
      <c r="J365" s="119"/>
      <c r="K365" s="119"/>
      <c r="L365" s="119"/>
      <c r="M365" s="119"/>
      <c r="N365" s="119"/>
      <c r="O365" s="119"/>
    </row>
    <row r="366" spans="2:15">
      <c r="B366" s="118"/>
      <c r="C366" s="118"/>
      <c r="D366" s="118"/>
      <c r="E366" s="118"/>
      <c r="F366" s="118"/>
      <c r="G366" s="118"/>
      <c r="H366" s="119"/>
      <c r="I366" s="119"/>
      <c r="J366" s="119"/>
      <c r="K366" s="119"/>
      <c r="L366" s="119"/>
      <c r="M366" s="119"/>
      <c r="N366" s="119"/>
      <c r="O366" s="119"/>
    </row>
    <row r="367" spans="2:15">
      <c r="B367" s="118"/>
      <c r="C367" s="118"/>
      <c r="D367" s="118"/>
      <c r="E367" s="118"/>
      <c r="F367" s="118"/>
      <c r="G367" s="118"/>
      <c r="H367" s="119"/>
      <c r="I367" s="119"/>
      <c r="J367" s="119"/>
      <c r="K367" s="119"/>
      <c r="L367" s="119"/>
      <c r="M367" s="119"/>
      <c r="N367" s="119"/>
      <c r="O367" s="119"/>
    </row>
    <row r="368" spans="2:15">
      <c r="B368" s="118"/>
      <c r="C368" s="118"/>
      <c r="D368" s="118"/>
      <c r="E368" s="118"/>
      <c r="F368" s="118"/>
      <c r="G368" s="118"/>
      <c r="H368" s="119"/>
      <c r="I368" s="119"/>
      <c r="J368" s="119"/>
      <c r="K368" s="119"/>
      <c r="L368" s="119"/>
      <c r="M368" s="119"/>
      <c r="N368" s="119"/>
      <c r="O368" s="119"/>
    </row>
    <row r="369" spans="2:15">
      <c r="B369" s="118"/>
      <c r="C369" s="118"/>
      <c r="D369" s="118"/>
      <c r="E369" s="118"/>
      <c r="F369" s="118"/>
      <c r="G369" s="118"/>
      <c r="H369" s="119"/>
      <c r="I369" s="119"/>
      <c r="J369" s="119"/>
      <c r="K369" s="119"/>
      <c r="L369" s="119"/>
      <c r="M369" s="119"/>
      <c r="N369" s="119"/>
      <c r="O369" s="119"/>
    </row>
    <row r="370" spans="2:15">
      <c r="B370" s="118"/>
      <c r="C370" s="118"/>
      <c r="D370" s="118"/>
      <c r="E370" s="118"/>
      <c r="F370" s="118"/>
      <c r="G370" s="118"/>
      <c r="H370" s="119"/>
      <c r="I370" s="119"/>
      <c r="J370" s="119"/>
      <c r="K370" s="119"/>
      <c r="L370" s="119"/>
      <c r="M370" s="119"/>
      <c r="N370" s="119"/>
      <c r="O370" s="119"/>
    </row>
    <row r="371" spans="2:15">
      <c r="B371" s="118"/>
      <c r="C371" s="118"/>
      <c r="D371" s="118"/>
      <c r="E371" s="118"/>
      <c r="F371" s="118"/>
      <c r="G371" s="118"/>
      <c r="H371" s="119"/>
      <c r="I371" s="119"/>
      <c r="J371" s="119"/>
      <c r="K371" s="119"/>
      <c r="L371" s="119"/>
      <c r="M371" s="119"/>
      <c r="N371" s="119"/>
      <c r="O371" s="119"/>
    </row>
    <row r="372" spans="2:15">
      <c r="B372" s="118"/>
      <c r="C372" s="118"/>
      <c r="D372" s="118"/>
      <c r="E372" s="118"/>
      <c r="F372" s="118"/>
      <c r="G372" s="118"/>
      <c r="H372" s="119"/>
      <c r="I372" s="119"/>
      <c r="J372" s="119"/>
      <c r="K372" s="119"/>
      <c r="L372" s="119"/>
      <c r="M372" s="119"/>
      <c r="N372" s="119"/>
      <c r="O372" s="119"/>
    </row>
    <row r="373" spans="2:15">
      <c r="B373" s="118"/>
      <c r="C373" s="118"/>
      <c r="D373" s="118"/>
      <c r="E373" s="118"/>
      <c r="F373" s="118"/>
      <c r="G373" s="118"/>
      <c r="H373" s="119"/>
      <c r="I373" s="119"/>
      <c r="J373" s="119"/>
      <c r="K373" s="119"/>
      <c r="L373" s="119"/>
      <c r="M373" s="119"/>
      <c r="N373" s="119"/>
      <c r="O373" s="119"/>
    </row>
    <row r="374" spans="2:15">
      <c r="B374" s="118"/>
      <c r="C374" s="118"/>
      <c r="D374" s="118"/>
      <c r="E374" s="118"/>
      <c r="F374" s="118"/>
      <c r="G374" s="118"/>
      <c r="H374" s="119"/>
      <c r="I374" s="119"/>
      <c r="J374" s="119"/>
      <c r="K374" s="119"/>
      <c r="L374" s="119"/>
      <c r="M374" s="119"/>
      <c r="N374" s="119"/>
      <c r="O374" s="119"/>
    </row>
    <row r="375" spans="2:15">
      <c r="B375" s="118"/>
      <c r="C375" s="118"/>
      <c r="D375" s="118"/>
      <c r="E375" s="118"/>
      <c r="F375" s="118"/>
      <c r="G375" s="118"/>
      <c r="H375" s="119"/>
      <c r="I375" s="119"/>
      <c r="J375" s="119"/>
      <c r="K375" s="119"/>
      <c r="L375" s="119"/>
      <c r="M375" s="119"/>
      <c r="N375" s="119"/>
      <c r="O375" s="119"/>
    </row>
    <row r="376" spans="2:15">
      <c r="B376" s="118"/>
      <c r="C376" s="118"/>
      <c r="D376" s="118"/>
      <c r="E376" s="118"/>
      <c r="F376" s="118"/>
      <c r="G376" s="118"/>
      <c r="H376" s="119"/>
      <c r="I376" s="119"/>
      <c r="J376" s="119"/>
      <c r="K376" s="119"/>
      <c r="L376" s="119"/>
      <c r="M376" s="119"/>
      <c r="N376" s="119"/>
      <c r="O376" s="119"/>
    </row>
    <row r="377" spans="2:15">
      <c r="B377" s="118"/>
      <c r="C377" s="118"/>
      <c r="D377" s="118"/>
      <c r="E377" s="118"/>
      <c r="F377" s="118"/>
      <c r="G377" s="118"/>
      <c r="H377" s="119"/>
      <c r="I377" s="119"/>
      <c r="J377" s="119"/>
      <c r="K377" s="119"/>
      <c r="L377" s="119"/>
      <c r="M377" s="119"/>
      <c r="N377" s="119"/>
      <c r="O377" s="119"/>
    </row>
    <row r="378" spans="2:15">
      <c r="B378" s="118"/>
      <c r="C378" s="118"/>
      <c r="D378" s="118"/>
      <c r="E378" s="118"/>
      <c r="F378" s="118"/>
      <c r="G378" s="118"/>
      <c r="H378" s="119"/>
      <c r="I378" s="119"/>
      <c r="J378" s="119"/>
      <c r="K378" s="119"/>
      <c r="L378" s="119"/>
      <c r="M378" s="119"/>
      <c r="N378" s="119"/>
      <c r="O378" s="119"/>
    </row>
    <row r="379" spans="2:15">
      <c r="B379" s="118"/>
      <c r="C379" s="118"/>
      <c r="D379" s="118"/>
      <c r="E379" s="118"/>
      <c r="F379" s="118"/>
      <c r="G379" s="118"/>
      <c r="H379" s="119"/>
      <c r="I379" s="119"/>
      <c r="J379" s="119"/>
      <c r="K379" s="119"/>
      <c r="L379" s="119"/>
      <c r="M379" s="119"/>
      <c r="N379" s="119"/>
      <c r="O379" s="119"/>
    </row>
    <row r="380" spans="2:15">
      <c r="B380" s="118"/>
      <c r="C380" s="118"/>
      <c r="D380" s="118"/>
      <c r="E380" s="118"/>
      <c r="F380" s="118"/>
      <c r="G380" s="118"/>
      <c r="H380" s="119"/>
      <c r="I380" s="119"/>
      <c r="J380" s="119"/>
      <c r="K380" s="119"/>
      <c r="L380" s="119"/>
      <c r="M380" s="119"/>
      <c r="N380" s="119"/>
      <c r="O380" s="119"/>
    </row>
    <row r="381" spans="2:15">
      <c r="B381" s="118"/>
      <c r="C381" s="118"/>
      <c r="D381" s="118"/>
      <c r="E381" s="118"/>
      <c r="F381" s="118"/>
      <c r="G381" s="118"/>
      <c r="H381" s="119"/>
      <c r="I381" s="119"/>
      <c r="J381" s="119"/>
      <c r="K381" s="119"/>
      <c r="L381" s="119"/>
      <c r="M381" s="119"/>
      <c r="N381" s="119"/>
      <c r="O381" s="119"/>
    </row>
    <row r="382" spans="2:15">
      <c r="B382" s="118"/>
      <c r="C382" s="118"/>
      <c r="D382" s="118"/>
      <c r="E382" s="118"/>
      <c r="F382" s="118"/>
      <c r="G382" s="118"/>
      <c r="H382" s="119"/>
      <c r="I382" s="119"/>
      <c r="J382" s="119"/>
      <c r="K382" s="119"/>
      <c r="L382" s="119"/>
      <c r="M382" s="119"/>
      <c r="N382" s="119"/>
      <c r="O382" s="119"/>
    </row>
    <row r="383" spans="2:15">
      <c r="B383" s="118"/>
      <c r="C383" s="118"/>
      <c r="D383" s="118"/>
      <c r="E383" s="118"/>
      <c r="F383" s="118"/>
      <c r="G383" s="118"/>
      <c r="H383" s="119"/>
      <c r="I383" s="119"/>
      <c r="J383" s="119"/>
      <c r="K383" s="119"/>
      <c r="L383" s="119"/>
      <c r="M383" s="119"/>
      <c r="N383" s="119"/>
      <c r="O383" s="119"/>
    </row>
    <row r="384" spans="2:15">
      <c r="B384" s="118"/>
      <c r="C384" s="118"/>
      <c r="D384" s="118"/>
      <c r="E384" s="118"/>
      <c r="F384" s="118"/>
      <c r="G384" s="118"/>
      <c r="H384" s="119"/>
      <c r="I384" s="119"/>
      <c r="J384" s="119"/>
      <c r="K384" s="119"/>
      <c r="L384" s="119"/>
      <c r="M384" s="119"/>
      <c r="N384" s="119"/>
      <c r="O384" s="119"/>
    </row>
    <row r="385" spans="2:15">
      <c r="B385" s="118"/>
      <c r="C385" s="118"/>
      <c r="D385" s="118"/>
      <c r="E385" s="118"/>
      <c r="F385" s="118"/>
      <c r="G385" s="118"/>
      <c r="H385" s="119"/>
      <c r="I385" s="119"/>
      <c r="J385" s="119"/>
      <c r="K385" s="119"/>
      <c r="L385" s="119"/>
      <c r="M385" s="119"/>
      <c r="N385" s="119"/>
      <c r="O385" s="119"/>
    </row>
    <row r="386" spans="2:15">
      <c r="B386" s="118"/>
      <c r="C386" s="118"/>
      <c r="D386" s="118"/>
      <c r="E386" s="118"/>
      <c r="F386" s="118"/>
      <c r="G386" s="118"/>
      <c r="H386" s="119"/>
      <c r="I386" s="119"/>
      <c r="J386" s="119"/>
      <c r="K386" s="119"/>
      <c r="L386" s="119"/>
      <c r="M386" s="119"/>
      <c r="N386" s="119"/>
      <c r="O386" s="119"/>
    </row>
    <row r="387" spans="2:15">
      <c r="B387" s="118"/>
      <c r="C387" s="118"/>
      <c r="D387" s="118"/>
      <c r="E387" s="118"/>
      <c r="F387" s="118"/>
      <c r="G387" s="118"/>
      <c r="H387" s="119"/>
      <c r="I387" s="119"/>
      <c r="J387" s="119"/>
      <c r="K387" s="119"/>
      <c r="L387" s="119"/>
      <c r="M387" s="119"/>
      <c r="N387" s="119"/>
      <c r="O387" s="119"/>
    </row>
    <row r="388" spans="2:15">
      <c r="B388" s="118"/>
      <c r="C388" s="118"/>
      <c r="D388" s="118"/>
      <c r="E388" s="118"/>
      <c r="F388" s="118"/>
      <c r="G388" s="118"/>
      <c r="H388" s="119"/>
      <c r="I388" s="119"/>
      <c r="J388" s="119"/>
      <c r="K388" s="119"/>
      <c r="L388" s="119"/>
      <c r="M388" s="119"/>
      <c r="N388" s="119"/>
      <c r="O388" s="119"/>
    </row>
    <row r="389" spans="2:15">
      <c r="B389" s="118"/>
      <c r="C389" s="118"/>
      <c r="D389" s="118"/>
      <c r="E389" s="118"/>
      <c r="F389" s="118"/>
      <c r="G389" s="118"/>
      <c r="H389" s="119"/>
      <c r="I389" s="119"/>
      <c r="J389" s="119"/>
      <c r="K389" s="119"/>
      <c r="L389" s="119"/>
      <c r="M389" s="119"/>
      <c r="N389" s="119"/>
      <c r="O389" s="119"/>
    </row>
    <row r="390" spans="2:15">
      <c r="B390" s="118"/>
      <c r="C390" s="118"/>
      <c r="D390" s="118"/>
      <c r="E390" s="118"/>
      <c r="F390" s="118"/>
      <c r="G390" s="118"/>
      <c r="H390" s="119"/>
      <c r="I390" s="119"/>
      <c r="J390" s="119"/>
      <c r="K390" s="119"/>
      <c r="L390" s="119"/>
      <c r="M390" s="119"/>
      <c r="N390" s="119"/>
      <c r="O390" s="119"/>
    </row>
    <row r="391" spans="2:15">
      <c r="B391" s="118"/>
      <c r="C391" s="118"/>
      <c r="D391" s="118"/>
      <c r="E391" s="118"/>
      <c r="F391" s="118"/>
      <c r="G391" s="118"/>
      <c r="H391" s="119"/>
      <c r="I391" s="119"/>
      <c r="J391" s="119"/>
      <c r="K391" s="119"/>
      <c r="L391" s="119"/>
      <c r="M391" s="119"/>
      <c r="N391" s="119"/>
      <c r="O391" s="119"/>
    </row>
    <row r="392" spans="2:15">
      <c r="B392" s="118"/>
      <c r="C392" s="118"/>
      <c r="D392" s="118"/>
      <c r="E392" s="118"/>
      <c r="F392" s="118"/>
      <c r="G392" s="118"/>
      <c r="H392" s="119"/>
      <c r="I392" s="119"/>
      <c r="J392" s="119"/>
      <c r="K392" s="119"/>
      <c r="L392" s="119"/>
      <c r="M392" s="119"/>
      <c r="N392" s="119"/>
      <c r="O392" s="119"/>
    </row>
    <row r="393" spans="2:15">
      <c r="B393" s="118"/>
      <c r="C393" s="118"/>
      <c r="D393" s="118"/>
      <c r="E393" s="118"/>
      <c r="F393" s="118"/>
      <c r="G393" s="118"/>
      <c r="H393" s="119"/>
      <c r="I393" s="119"/>
      <c r="J393" s="119"/>
      <c r="K393" s="119"/>
      <c r="L393" s="119"/>
      <c r="M393" s="119"/>
      <c r="N393" s="119"/>
      <c r="O393" s="119"/>
    </row>
    <row r="394" spans="2:15">
      <c r="B394" s="118"/>
      <c r="C394" s="118"/>
      <c r="D394" s="118"/>
      <c r="E394" s="118"/>
      <c r="F394" s="118"/>
      <c r="G394" s="118"/>
      <c r="H394" s="119"/>
      <c r="I394" s="119"/>
      <c r="J394" s="119"/>
      <c r="K394" s="119"/>
      <c r="L394" s="119"/>
      <c r="M394" s="119"/>
      <c r="N394" s="119"/>
      <c r="O394" s="119"/>
    </row>
    <row r="395" spans="2:15">
      <c r="B395" s="118"/>
      <c r="C395" s="118"/>
      <c r="D395" s="118"/>
      <c r="E395" s="118"/>
      <c r="F395" s="118"/>
      <c r="G395" s="118"/>
      <c r="H395" s="119"/>
      <c r="I395" s="119"/>
      <c r="J395" s="119"/>
      <c r="K395" s="119"/>
      <c r="L395" s="119"/>
      <c r="M395" s="119"/>
      <c r="N395" s="119"/>
      <c r="O395" s="119"/>
    </row>
    <row r="396" spans="2:15">
      <c r="B396" s="118"/>
      <c r="C396" s="118"/>
      <c r="D396" s="118"/>
      <c r="E396" s="118"/>
      <c r="F396" s="118"/>
      <c r="G396" s="118"/>
      <c r="H396" s="119"/>
      <c r="I396" s="119"/>
      <c r="J396" s="119"/>
      <c r="K396" s="119"/>
      <c r="L396" s="119"/>
      <c r="M396" s="119"/>
      <c r="N396" s="119"/>
      <c r="O396" s="119"/>
    </row>
    <row r="397" spans="2:15">
      <c r="B397" s="118"/>
      <c r="C397" s="118"/>
      <c r="D397" s="118"/>
      <c r="E397" s="118"/>
      <c r="F397" s="118"/>
      <c r="G397" s="118"/>
      <c r="H397" s="119"/>
      <c r="I397" s="119"/>
      <c r="J397" s="119"/>
      <c r="K397" s="119"/>
      <c r="L397" s="119"/>
      <c r="M397" s="119"/>
      <c r="N397" s="119"/>
      <c r="O397" s="119"/>
    </row>
    <row r="398" spans="2:15">
      <c r="B398" s="118"/>
      <c r="C398" s="118"/>
      <c r="D398" s="118"/>
      <c r="E398" s="118"/>
      <c r="F398" s="118"/>
      <c r="G398" s="118"/>
      <c r="H398" s="119"/>
      <c r="I398" s="119"/>
      <c r="J398" s="119"/>
      <c r="K398" s="119"/>
      <c r="L398" s="119"/>
      <c r="M398" s="119"/>
      <c r="N398" s="119"/>
      <c r="O398" s="119"/>
    </row>
    <row r="399" spans="2:15">
      <c r="B399" s="118"/>
      <c r="C399" s="118"/>
      <c r="D399" s="118"/>
      <c r="E399" s="118"/>
      <c r="F399" s="118"/>
      <c r="G399" s="118"/>
      <c r="H399" s="119"/>
      <c r="I399" s="119"/>
      <c r="J399" s="119"/>
      <c r="K399" s="119"/>
      <c r="L399" s="119"/>
      <c r="M399" s="119"/>
      <c r="N399" s="119"/>
      <c r="O399" s="119"/>
    </row>
    <row r="400" spans="2:15">
      <c r="B400" s="118"/>
      <c r="C400" s="118"/>
      <c r="D400" s="118"/>
      <c r="E400" s="118"/>
      <c r="F400" s="118"/>
      <c r="G400" s="118"/>
      <c r="H400" s="119"/>
      <c r="I400" s="119"/>
      <c r="J400" s="119"/>
      <c r="K400" s="119"/>
      <c r="L400" s="119"/>
      <c r="M400" s="119"/>
      <c r="N400" s="119"/>
      <c r="O400" s="119"/>
    </row>
    <row r="401" spans="2:15">
      <c r="B401" s="118"/>
      <c r="C401" s="118"/>
      <c r="D401" s="118"/>
      <c r="E401" s="118"/>
      <c r="F401" s="118"/>
      <c r="G401" s="118"/>
      <c r="H401" s="119"/>
      <c r="I401" s="119"/>
      <c r="J401" s="119"/>
      <c r="K401" s="119"/>
      <c r="L401" s="119"/>
      <c r="M401" s="119"/>
      <c r="N401" s="119"/>
      <c r="O401" s="119"/>
    </row>
    <row r="402" spans="2:15">
      <c r="B402" s="118"/>
      <c r="C402" s="118"/>
      <c r="D402" s="118"/>
      <c r="E402" s="118"/>
      <c r="F402" s="118"/>
      <c r="G402" s="118"/>
      <c r="H402" s="119"/>
      <c r="I402" s="119"/>
      <c r="J402" s="119"/>
      <c r="K402" s="119"/>
      <c r="L402" s="119"/>
      <c r="M402" s="119"/>
      <c r="N402" s="119"/>
      <c r="O402" s="119"/>
    </row>
    <row r="403" spans="2:15">
      <c r="B403" s="118"/>
      <c r="C403" s="118"/>
      <c r="D403" s="118"/>
      <c r="E403" s="118"/>
      <c r="F403" s="118"/>
      <c r="G403" s="118"/>
      <c r="H403" s="119"/>
      <c r="I403" s="119"/>
      <c r="J403" s="119"/>
      <c r="K403" s="119"/>
      <c r="L403" s="119"/>
      <c r="M403" s="119"/>
      <c r="N403" s="119"/>
      <c r="O403" s="119"/>
    </row>
    <row r="404" spans="2:15">
      <c r="B404" s="118"/>
      <c r="C404" s="118"/>
      <c r="D404" s="118"/>
      <c r="E404" s="118"/>
      <c r="F404" s="118"/>
      <c r="G404" s="118"/>
      <c r="H404" s="119"/>
      <c r="I404" s="119"/>
      <c r="J404" s="119"/>
      <c r="K404" s="119"/>
      <c r="L404" s="119"/>
      <c r="M404" s="119"/>
      <c r="N404" s="119"/>
      <c r="O404" s="119"/>
    </row>
    <row r="405" spans="2:15">
      <c r="B405" s="118"/>
      <c r="C405" s="118"/>
      <c r="D405" s="118"/>
      <c r="E405" s="118"/>
      <c r="F405" s="118"/>
      <c r="G405" s="118"/>
      <c r="H405" s="119"/>
      <c r="I405" s="119"/>
      <c r="J405" s="119"/>
      <c r="K405" s="119"/>
      <c r="L405" s="119"/>
      <c r="M405" s="119"/>
      <c r="N405" s="119"/>
      <c r="O405" s="119"/>
    </row>
    <row r="406" spans="2:15">
      <c r="B406" s="118"/>
      <c r="C406" s="118"/>
      <c r="D406" s="118"/>
      <c r="E406" s="118"/>
      <c r="F406" s="118"/>
      <c r="G406" s="118"/>
      <c r="H406" s="119"/>
      <c r="I406" s="119"/>
      <c r="J406" s="119"/>
      <c r="K406" s="119"/>
      <c r="L406" s="119"/>
      <c r="M406" s="119"/>
      <c r="N406" s="119"/>
      <c r="O406" s="119"/>
    </row>
    <row r="407" spans="2:15">
      <c r="B407" s="118"/>
      <c r="C407" s="118"/>
      <c r="D407" s="118"/>
      <c r="E407" s="118"/>
      <c r="F407" s="118"/>
      <c r="G407" s="118"/>
      <c r="H407" s="119"/>
      <c r="I407" s="119"/>
      <c r="J407" s="119"/>
      <c r="K407" s="119"/>
      <c r="L407" s="119"/>
      <c r="M407" s="119"/>
      <c r="N407" s="119"/>
      <c r="O407" s="119"/>
    </row>
    <row r="408" spans="2:15">
      <c r="B408" s="118"/>
      <c r="C408" s="118"/>
      <c r="D408" s="118"/>
      <c r="E408" s="118"/>
      <c r="F408" s="118"/>
      <c r="G408" s="118"/>
      <c r="H408" s="119"/>
      <c r="I408" s="119"/>
      <c r="J408" s="119"/>
      <c r="K408" s="119"/>
      <c r="L408" s="119"/>
      <c r="M408" s="119"/>
      <c r="N408" s="119"/>
      <c r="O408" s="119"/>
    </row>
    <row r="409" spans="2:15">
      <c r="B409" s="118"/>
      <c r="C409" s="118"/>
      <c r="D409" s="118"/>
      <c r="E409" s="118"/>
      <c r="F409" s="118"/>
      <c r="G409" s="118"/>
      <c r="H409" s="119"/>
      <c r="I409" s="119"/>
      <c r="J409" s="119"/>
      <c r="K409" s="119"/>
      <c r="L409" s="119"/>
      <c r="M409" s="119"/>
      <c r="N409" s="119"/>
      <c r="O409" s="119"/>
    </row>
    <row r="410" spans="2:15">
      <c r="B410" s="118"/>
      <c r="C410" s="118"/>
      <c r="D410" s="118"/>
      <c r="E410" s="118"/>
      <c r="F410" s="118"/>
      <c r="G410" s="118"/>
      <c r="H410" s="119"/>
      <c r="I410" s="119"/>
      <c r="J410" s="119"/>
      <c r="K410" s="119"/>
      <c r="L410" s="119"/>
      <c r="M410" s="119"/>
      <c r="N410" s="119"/>
      <c r="O410" s="119"/>
    </row>
    <row r="411" spans="2:15">
      <c r="B411" s="118"/>
      <c r="C411" s="118"/>
      <c r="D411" s="118"/>
      <c r="E411" s="118"/>
      <c r="F411" s="118"/>
      <c r="G411" s="118"/>
      <c r="H411" s="119"/>
      <c r="I411" s="119"/>
      <c r="J411" s="119"/>
      <c r="K411" s="119"/>
      <c r="L411" s="119"/>
      <c r="M411" s="119"/>
      <c r="N411" s="119"/>
      <c r="O411" s="119"/>
    </row>
    <row r="412" spans="2:15">
      <c r="B412" s="118"/>
      <c r="C412" s="118"/>
      <c r="D412" s="118"/>
      <c r="E412" s="118"/>
      <c r="F412" s="118"/>
      <c r="G412" s="118"/>
      <c r="H412" s="119"/>
      <c r="I412" s="119"/>
      <c r="J412" s="119"/>
      <c r="K412" s="119"/>
      <c r="L412" s="119"/>
      <c r="M412" s="119"/>
      <c r="N412" s="119"/>
      <c r="O412" s="119"/>
    </row>
    <row r="413" spans="2:15">
      <c r="B413" s="118"/>
      <c r="C413" s="118"/>
      <c r="D413" s="118"/>
      <c r="E413" s="118"/>
      <c r="F413" s="118"/>
      <c r="G413" s="118"/>
      <c r="H413" s="119"/>
      <c r="I413" s="119"/>
      <c r="J413" s="119"/>
      <c r="K413" s="119"/>
      <c r="L413" s="119"/>
      <c r="M413" s="119"/>
      <c r="N413" s="119"/>
      <c r="O413" s="119"/>
    </row>
    <row r="414" spans="2:15">
      <c r="B414" s="118"/>
      <c r="C414" s="118"/>
      <c r="D414" s="118"/>
      <c r="E414" s="118"/>
      <c r="F414" s="118"/>
      <c r="G414" s="118"/>
      <c r="H414" s="119"/>
      <c r="I414" s="119"/>
      <c r="J414" s="119"/>
      <c r="K414" s="119"/>
      <c r="L414" s="119"/>
      <c r="M414" s="119"/>
      <c r="N414" s="119"/>
      <c r="O414" s="119"/>
    </row>
    <row r="415" spans="2:15">
      <c r="B415" s="118"/>
      <c r="C415" s="118"/>
      <c r="D415" s="118"/>
      <c r="E415" s="118"/>
      <c r="F415" s="118"/>
      <c r="G415" s="118"/>
      <c r="H415" s="119"/>
      <c r="I415" s="119"/>
      <c r="J415" s="119"/>
      <c r="K415" s="119"/>
      <c r="L415" s="119"/>
      <c r="M415" s="119"/>
      <c r="N415" s="119"/>
      <c r="O415" s="119"/>
    </row>
    <row r="416" spans="2:15">
      <c r="B416" s="118"/>
      <c r="C416" s="118"/>
      <c r="D416" s="118"/>
      <c r="E416" s="118"/>
      <c r="F416" s="118"/>
      <c r="G416" s="118"/>
      <c r="H416" s="119"/>
      <c r="I416" s="119"/>
      <c r="J416" s="119"/>
      <c r="K416" s="119"/>
      <c r="L416" s="119"/>
      <c r="M416" s="119"/>
      <c r="N416" s="119"/>
      <c r="O416" s="119"/>
    </row>
    <row r="417" spans="2:15">
      <c r="B417" s="118"/>
      <c r="C417" s="118"/>
      <c r="D417" s="118"/>
      <c r="E417" s="118"/>
      <c r="F417" s="118"/>
      <c r="G417" s="118"/>
      <c r="H417" s="119"/>
      <c r="I417" s="119"/>
      <c r="J417" s="119"/>
      <c r="K417" s="119"/>
      <c r="L417" s="119"/>
      <c r="M417" s="119"/>
      <c r="N417" s="119"/>
      <c r="O417" s="119"/>
    </row>
    <row r="418" spans="2:15">
      <c r="B418" s="118"/>
      <c r="C418" s="118"/>
      <c r="D418" s="118"/>
      <c r="E418" s="118"/>
      <c r="F418" s="118"/>
      <c r="G418" s="118"/>
      <c r="H418" s="119"/>
      <c r="I418" s="119"/>
      <c r="J418" s="119"/>
      <c r="K418" s="119"/>
      <c r="L418" s="119"/>
      <c r="M418" s="119"/>
      <c r="N418" s="119"/>
      <c r="O418" s="119"/>
    </row>
    <row r="419" spans="2:15">
      <c r="B419" s="118"/>
      <c r="C419" s="118"/>
      <c r="D419" s="118"/>
      <c r="E419" s="118"/>
      <c r="F419" s="118"/>
      <c r="G419" s="118"/>
      <c r="H419" s="119"/>
      <c r="I419" s="119"/>
      <c r="J419" s="119"/>
      <c r="K419" s="119"/>
      <c r="L419" s="119"/>
      <c r="M419" s="119"/>
      <c r="N419" s="119"/>
      <c r="O419" s="119"/>
    </row>
    <row r="420" spans="2:15">
      <c r="B420" s="118"/>
      <c r="C420" s="118"/>
      <c r="D420" s="118"/>
      <c r="E420" s="118"/>
      <c r="F420" s="118"/>
      <c r="G420" s="118"/>
      <c r="H420" s="119"/>
      <c r="I420" s="119"/>
      <c r="J420" s="119"/>
      <c r="K420" s="119"/>
      <c r="L420" s="119"/>
      <c r="M420" s="119"/>
      <c r="N420" s="119"/>
      <c r="O420" s="119"/>
    </row>
    <row r="421" spans="2:15">
      <c r="B421" s="118"/>
      <c r="C421" s="118"/>
      <c r="D421" s="118"/>
      <c r="E421" s="118"/>
      <c r="F421" s="118"/>
      <c r="G421" s="118"/>
      <c r="H421" s="119"/>
      <c r="I421" s="119"/>
      <c r="J421" s="119"/>
      <c r="K421" s="119"/>
      <c r="L421" s="119"/>
      <c r="M421" s="119"/>
      <c r="N421" s="119"/>
      <c r="O421" s="119"/>
    </row>
    <row r="422" spans="2:15">
      <c r="B422" s="118"/>
      <c r="C422" s="118"/>
      <c r="D422" s="118"/>
      <c r="E422" s="118"/>
      <c r="F422" s="118"/>
      <c r="G422" s="118"/>
      <c r="H422" s="119"/>
      <c r="I422" s="119"/>
      <c r="J422" s="119"/>
      <c r="K422" s="119"/>
      <c r="L422" s="119"/>
      <c r="M422" s="119"/>
      <c r="N422" s="119"/>
      <c r="O422" s="119"/>
    </row>
    <row r="423" spans="2:15">
      <c r="B423" s="118"/>
      <c r="C423" s="118"/>
      <c r="D423" s="118"/>
      <c r="E423" s="118"/>
      <c r="F423" s="118"/>
      <c r="G423" s="118"/>
      <c r="H423" s="119"/>
      <c r="I423" s="119"/>
      <c r="J423" s="119"/>
      <c r="K423" s="119"/>
      <c r="L423" s="119"/>
      <c r="M423" s="119"/>
      <c r="N423" s="119"/>
      <c r="O423" s="119"/>
    </row>
    <row r="424" spans="2:15">
      <c r="B424" s="118"/>
      <c r="C424" s="118"/>
      <c r="D424" s="118"/>
      <c r="E424" s="118"/>
      <c r="F424" s="118"/>
      <c r="G424" s="118"/>
      <c r="H424" s="119"/>
      <c r="I424" s="119"/>
      <c r="J424" s="119"/>
      <c r="K424" s="119"/>
      <c r="L424" s="119"/>
      <c r="M424" s="119"/>
      <c r="N424" s="119"/>
      <c r="O424" s="119"/>
    </row>
    <row r="425" spans="2:15">
      <c r="B425" s="118"/>
      <c r="C425" s="118"/>
      <c r="D425" s="118"/>
      <c r="E425" s="118"/>
      <c r="F425" s="118"/>
      <c r="G425" s="118"/>
      <c r="H425" s="119"/>
      <c r="I425" s="119"/>
      <c r="J425" s="119"/>
      <c r="K425" s="119"/>
      <c r="L425" s="119"/>
      <c r="M425" s="119"/>
      <c r="N425" s="119"/>
      <c r="O425" s="119"/>
    </row>
    <row r="426" spans="2:15">
      <c r="B426" s="118"/>
      <c r="C426" s="118"/>
      <c r="D426" s="118"/>
      <c r="E426" s="118"/>
      <c r="F426" s="118"/>
      <c r="G426" s="118"/>
      <c r="H426" s="119"/>
      <c r="I426" s="119"/>
      <c r="J426" s="119"/>
      <c r="K426" s="119"/>
      <c r="L426" s="119"/>
      <c r="M426" s="119"/>
      <c r="N426" s="119"/>
      <c r="O426" s="119"/>
    </row>
    <row r="427" spans="2:15">
      <c r="B427" s="118"/>
      <c r="C427" s="118"/>
      <c r="D427" s="118"/>
      <c r="E427" s="118"/>
      <c r="F427" s="118"/>
      <c r="G427" s="118"/>
      <c r="H427" s="119"/>
      <c r="I427" s="119"/>
      <c r="J427" s="119"/>
      <c r="K427" s="119"/>
      <c r="L427" s="119"/>
      <c r="M427" s="119"/>
      <c r="N427" s="119"/>
      <c r="O427" s="119"/>
    </row>
    <row r="428" spans="2:15">
      <c r="B428" s="118"/>
      <c r="C428" s="118"/>
      <c r="D428" s="118"/>
      <c r="E428" s="118"/>
      <c r="F428" s="118"/>
      <c r="G428" s="118"/>
      <c r="H428" s="119"/>
      <c r="I428" s="119"/>
      <c r="J428" s="119"/>
      <c r="K428" s="119"/>
      <c r="L428" s="119"/>
      <c r="M428" s="119"/>
      <c r="N428" s="119"/>
      <c r="O428" s="119"/>
    </row>
    <row r="429" spans="2:15">
      <c r="B429" s="118"/>
      <c r="C429" s="118"/>
      <c r="D429" s="118"/>
      <c r="E429" s="118"/>
      <c r="F429" s="118"/>
      <c r="G429" s="118"/>
      <c r="H429" s="119"/>
      <c r="I429" s="119"/>
      <c r="J429" s="119"/>
      <c r="K429" s="119"/>
      <c r="L429" s="119"/>
      <c r="M429" s="119"/>
      <c r="N429" s="119"/>
      <c r="O429" s="119"/>
    </row>
    <row r="430" spans="2:15">
      <c r="B430" s="118"/>
      <c r="C430" s="118"/>
      <c r="D430" s="118"/>
      <c r="E430" s="118"/>
      <c r="F430" s="118"/>
      <c r="G430" s="118"/>
      <c r="H430" s="119"/>
      <c r="I430" s="119"/>
      <c r="J430" s="119"/>
      <c r="K430" s="119"/>
      <c r="L430" s="119"/>
      <c r="M430" s="119"/>
      <c r="N430" s="119"/>
      <c r="O430" s="119"/>
    </row>
    <row r="431" spans="2:15">
      <c r="B431" s="118"/>
      <c r="C431" s="118"/>
      <c r="D431" s="118"/>
      <c r="E431" s="118"/>
      <c r="F431" s="118"/>
      <c r="G431" s="118"/>
      <c r="H431" s="119"/>
      <c r="I431" s="119"/>
      <c r="J431" s="119"/>
      <c r="K431" s="119"/>
      <c r="L431" s="119"/>
      <c r="M431" s="119"/>
      <c r="N431" s="119"/>
      <c r="O431" s="119"/>
    </row>
    <row r="432" spans="2:15">
      <c r="B432" s="118"/>
      <c r="C432" s="118"/>
      <c r="D432" s="118"/>
      <c r="E432" s="118"/>
      <c r="F432" s="118"/>
      <c r="G432" s="118"/>
      <c r="H432" s="119"/>
      <c r="I432" s="119"/>
      <c r="J432" s="119"/>
      <c r="K432" s="119"/>
      <c r="L432" s="119"/>
      <c r="M432" s="119"/>
      <c r="N432" s="119"/>
      <c r="O432" s="119"/>
    </row>
    <row r="433" spans="2:15">
      <c r="B433" s="118"/>
      <c r="C433" s="118"/>
      <c r="D433" s="118"/>
      <c r="E433" s="118"/>
      <c r="F433" s="118"/>
      <c r="G433" s="118"/>
      <c r="H433" s="119"/>
      <c r="I433" s="119"/>
      <c r="J433" s="119"/>
      <c r="K433" s="119"/>
      <c r="L433" s="119"/>
      <c r="M433" s="119"/>
      <c r="N433" s="119"/>
      <c r="O433" s="119"/>
    </row>
    <row r="434" spans="2:15">
      <c r="B434" s="118"/>
      <c r="C434" s="118"/>
      <c r="D434" s="118"/>
      <c r="E434" s="118"/>
      <c r="F434" s="118"/>
      <c r="G434" s="118"/>
      <c r="H434" s="119"/>
      <c r="I434" s="119"/>
      <c r="J434" s="119"/>
      <c r="K434" s="119"/>
      <c r="L434" s="119"/>
      <c r="M434" s="119"/>
      <c r="N434" s="119"/>
      <c r="O434" s="119"/>
    </row>
    <row r="435" spans="2:15">
      <c r="B435" s="118"/>
      <c r="C435" s="118"/>
      <c r="D435" s="118"/>
      <c r="E435" s="118"/>
      <c r="F435" s="118"/>
      <c r="G435" s="118"/>
      <c r="H435" s="119"/>
      <c r="I435" s="119"/>
      <c r="J435" s="119"/>
      <c r="K435" s="119"/>
      <c r="L435" s="119"/>
      <c r="M435" s="119"/>
      <c r="N435" s="119"/>
      <c r="O435" s="119"/>
    </row>
    <row r="436" spans="2:15">
      <c r="B436" s="118"/>
      <c r="C436" s="118"/>
      <c r="D436" s="118"/>
      <c r="E436" s="118"/>
      <c r="F436" s="118"/>
      <c r="G436" s="118"/>
      <c r="H436" s="119"/>
      <c r="I436" s="119"/>
      <c r="J436" s="119"/>
      <c r="K436" s="119"/>
      <c r="L436" s="119"/>
      <c r="M436" s="119"/>
      <c r="N436" s="119"/>
      <c r="O436" s="119"/>
    </row>
    <row r="437" spans="2:15">
      <c r="B437" s="118"/>
      <c r="C437" s="118"/>
      <c r="D437" s="118"/>
      <c r="E437" s="118"/>
      <c r="F437" s="118"/>
      <c r="G437" s="118"/>
      <c r="H437" s="119"/>
      <c r="I437" s="119"/>
      <c r="J437" s="119"/>
      <c r="K437" s="119"/>
      <c r="L437" s="119"/>
      <c r="M437" s="119"/>
      <c r="N437" s="119"/>
      <c r="O437" s="119"/>
    </row>
    <row r="438" spans="2:15">
      <c r="B438" s="118"/>
      <c r="C438" s="118"/>
      <c r="D438" s="118"/>
      <c r="E438" s="118"/>
      <c r="F438" s="118"/>
      <c r="G438" s="118"/>
      <c r="H438" s="119"/>
      <c r="I438" s="119"/>
      <c r="J438" s="119"/>
      <c r="K438" s="119"/>
      <c r="L438" s="119"/>
      <c r="M438" s="119"/>
      <c r="N438" s="119"/>
      <c r="O438" s="119"/>
    </row>
    <row r="439" spans="2:15">
      <c r="B439" s="118"/>
      <c r="C439" s="118"/>
      <c r="D439" s="118"/>
      <c r="E439" s="118"/>
      <c r="F439" s="118"/>
      <c r="G439" s="118"/>
      <c r="H439" s="119"/>
      <c r="I439" s="119"/>
      <c r="J439" s="119"/>
      <c r="K439" s="119"/>
      <c r="L439" s="119"/>
      <c r="M439" s="119"/>
      <c r="N439" s="119"/>
      <c r="O439" s="119"/>
    </row>
    <row r="440" spans="2:15">
      <c r="B440" s="118"/>
      <c r="C440" s="118"/>
      <c r="D440" s="118"/>
      <c r="E440" s="118"/>
      <c r="F440" s="118"/>
      <c r="G440" s="118"/>
      <c r="H440" s="119"/>
      <c r="I440" s="119"/>
      <c r="J440" s="119"/>
      <c r="K440" s="119"/>
      <c r="L440" s="119"/>
      <c r="M440" s="119"/>
      <c r="N440" s="119"/>
      <c r="O440" s="119"/>
    </row>
    <row r="441" spans="2:15">
      <c r="B441" s="118"/>
      <c r="C441" s="118"/>
      <c r="D441" s="118"/>
      <c r="E441" s="118"/>
      <c r="F441" s="118"/>
      <c r="G441" s="118"/>
      <c r="H441" s="119"/>
      <c r="I441" s="119"/>
      <c r="J441" s="119"/>
      <c r="K441" s="119"/>
      <c r="L441" s="119"/>
      <c r="M441" s="119"/>
      <c r="N441" s="119"/>
      <c r="O441" s="119"/>
    </row>
    <row r="442" spans="2:15">
      <c r="B442" s="118"/>
      <c r="C442" s="118"/>
      <c r="D442" s="118"/>
      <c r="E442" s="118"/>
      <c r="F442" s="118"/>
      <c r="G442" s="118"/>
      <c r="H442" s="119"/>
      <c r="I442" s="119"/>
      <c r="J442" s="119"/>
      <c r="K442" s="119"/>
      <c r="L442" s="119"/>
      <c r="M442" s="119"/>
      <c r="N442" s="119"/>
      <c r="O442" s="119"/>
    </row>
    <row r="443" spans="2:15">
      <c r="B443" s="118"/>
      <c r="C443" s="118"/>
      <c r="D443" s="118"/>
      <c r="E443" s="118"/>
      <c r="F443" s="118"/>
      <c r="G443" s="118"/>
      <c r="H443" s="119"/>
      <c r="I443" s="119"/>
      <c r="J443" s="119"/>
      <c r="K443" s="119"/>
      <c r="L443" s="119"/>
      <c r="M443" s="119"/>
      <c r="N443" s="119"/>
      <c r="O443" s="119"/>
    </row>
    <row r="444" spans="2:15">
      <c r="B444" s="118"/>
      <c r="C444" s="118"/>
      <c r="D444" s="118"/>
      <c r="E444" s="118"/>
      <c r="F444" s="118"/>
      <c r="G444" s="118"/>
      <c r="H444" s="119"/>
      <c r="I444" s="119"/>
      <c r="J444" s="119"/>
      <c r="K444" s="119"/>
      <c r="L444" s="119"/>
      <c r="M444" s="119"/>
      <c r="N444" s="119"/>
      <c r="O444" s="119"/>
    </row>
    <row r="445" spans="2:15">
      <c r="B445" s="118"/>
      <c r="C445" s="118"/>
      <c r="D445" s="118"/>
      <c r="E445" s="118"/>
      <c r="F445" s="118"/>
      <c r="G445" s="118"/>
      <c r="H445" s="119"/>
      <c r="I445" s="119"/>
      <c r="J445" s="119"/>
      <c r="K445" s="119"/>
      <c r="L445" s="119"/>
      <c r="M445" s="119"/>
      <c r="N445" s="119"/>
      <c r="O445" s="119"/>
    </row>
    <row r="446" spans="2:15">
      <c r="B446" s="118"/>
      <c r="C446" s="118"/>
      <c r="D446" s="118"/>
      <c r="E446" s="118"/>
      <c r="F446" s="118"/>
      <c r="G446" s="118"/>
      <c r="H446" s="119"/>
      <c r="I446" s="119"/>
      <c r="J446" s="119"/>
      <c r="K446" s="119"/>
      <c r="L446" s="119"/>
      <c r="M446" s="119"/>
      <c r="N446" s="119"/>
      <c r="O446" s="119"/>
    </row>
    <row r="447" spans="2:15">
      <c r="B447" s="118"/>
      <c r="C447" s="118"/>
      <c r="D447" s="118"/>
      <c r="E447" s="118"/>
      <c r="F447" s="118"/>
      <c r="G447" s="118"/>
      <c r="H447" s="119"/>
      <c r="I447" s="119"/>
      <c r="J447" s="119"/>
      <c r="K447" s="119"/>
      <c r="L447" s="119"/>
      <c r="M447" s="119"/>
      <c r="N447" s="119"/>
      <c r="O447" s="119"/>
    </row>
    <row r="448" spans="2:15">
      <c r="B448" s="118"/>
      <c r="C448" s="118"/>
      <c r="D448" s="118"/>
      <c r="E448" s="118"/>
      <c r="F448" s="118"/>
      <c r="G448" s="118"/>
      <c r="H448" s="119"/>
      <c r="I448" s="119"/>
      <c r="J448" s="119"/>
      <c r="K448" s="119"/>
      <c r="L448" s="119"/>
      <c r="M448" s="119"/>
      <c r="N448" s="119"/>
      <c r="O448" s="119"/>
    </row>
    <row r="449" spans="2:15">
      <c r="B449" s="118"/>
      <c r="C449" s="118"/>
      <c r="D449" s="118"/>
      <c r="E449" s="118"/>
      <c r="F449" s="118"/>
      <c r="G449" s="118"/>
      <c r="H449" s="119"/>
      <c r="I449" s="119"/>
      <c r="J449" s="119"/>
      <c r="K449" s="119"/>
      <c r="L449" s="119"/>
      <c r="M449" s="119"/>
      <c r="N449" s="119"/>
      <c r="O449" s="119"/>
    </row>
    <row r="450" spans="2:15">
      <c r="B450" s="118"/>
      <c r="C450" s="118"/>
      <c r="D450" s="118"/>
      <c r="E450" s="118"/>
      <c r="F450" s="118"/>
      <c r="G450" s="118"/>
      <c r="H450" s="119"/>
      <c r="I450" s="119"/>
      <c r="J450" s="119"/>
      <c r="K450" s="119"/>
      <c r="L450" s="119"/>
      <c r="M450" s="119"/>
      <c r="N450" s="119"/>
      <c r="O450" s="119"/>
    </row>
    <row r="451" spans="2:15">
      <c r="B451" s="118"/>
      <c r="C451" s="118"/>
      <c r="D451" s="118"/>
      <c r="E451" s="118"/>
      <c r="F451" s="118"/>
      <c r="G451" s="118"/>
      <c r="H451" s="119"/>
      <c r="I451" s="119"/>
      <c r="J451" s="119"/>
      <c r="K451" s="119"/>
      <c r="L451" s="119"/>
      <c r="M451" s="119"/>
      <c r="N451" s="119"/>
      <c r="O451" s="119"/>
    </row>
    <row r="452" spans="2:15">
      <c r="B452" s="118"/>
      <c r="C452" s="118"/>
      <c r="D452" s="118"/>
      <c r="E452" s="118"/>
      <c r="F452" s="118"/>
      <c r="G452" s="118"/>
      <c r="H452" s="119"/>
      <c r="I452" s="119"/>
      <c r="J452" s="119"/>
      <c r="K452" s="119"/>
      <c r="L452" s="119"/>
      <c r="M452" s="119"/>
      <c r="N452" s="119"/>
      <c r="O452" s="119"/>
    </row>
    <row r="453" spans="2:15">
      <c r="B453" s="118"/>
      <c r="C453" s="118"/>
      <c r="D453" s="118"/>
      <c r="E453" s="118"/>
      <c r="F453" s="118"/>
      <c r="G453" s="118"/>
      <c r="H453" s="119"/>
      <c r="I453" s="119"/>
      <c r="J453" s="119"/>
      <c r="K453" s="119"/>
      <c r="L453" s="119"/>
      <c r="M453" s="119"/>
      <c r="N453" s="119"/>
      <c r="O453" s="119"/>
    </row>
    <row r="454" spans="2:15">
      <c r="B454" s="118"/>
      <c r="C454" s="118"/>
      <c r="D454" s="118"/>
      <c r="E454" s="118"/>
      <c r="F454" s="118"/>
      <c r="G454" s="118"/>
      <c r="H454" s="119"/>
      <c r="I454" s="119"/>
      <c r="J454" s="119"/>
      <c r="K454" s="119"/>
      <c r="L454" s="119"/>
      <c r="M454" s="119"/>
      <c r="N454" s="119"/>
      <c r="O454" s="119"/>
    </row>
    <row r="455" spans="2:15">
      <c r="B455" s="118"/>
      <c r="C455" s="118"/>
      <c r="D455" s="118"/>
      <c r="E455" s="118"/>
      <c r="F455" s="118"/>
      <c r="G455" s="118"/>
      <c r="H455" s="119"/>
      <c r="I455" s="119"/>
      <c r="J455" s="119"/>
      <c r="K455" s="119"/>
      <c r="L455" s="119"/>
      <c r="M455" s="119"/>
      <c r="N455" s="119"/>
      <c r="O455" s="119"/>
    </row>
    <row r="456" spans="2:15">
      <c r="B456" s="118"/>
      <c r="C456" s="118"/>
      <c r="D456" s="118"/>
      <c r="E456" s="118"/>
      <c r="F456" s="118"/>
      <c r="G456" s="118"/>
      <c r="H456" s="119"/>
      <c r="I456" s="119"/>
      <c r="J456" s="119"/>
      <c r="K456" s="119"/>
      <c r="L456" s="119"/>
      <c r="M456" s="119"/>
      <c r="N456" s="119"/>
      <c r="O456" s="119"/>
    </row>
    <row r="457" spans="2:15">
      <c r="B457" s="118"/>
      <c r="C457" s="118"/>
      <c r="D457" s="118"/>
      <c r="E457" s="118"/>
      <c r="F457" s="118"/>
      <c r="G457" s="118"/>
      <c r="H457" s="119"/>
      <c r="I457" s="119"/>
      <c r="J457" s="119"/>
      <c r="K457" s="119"/>
      <c r="L457" s="119"/>
      <c r="M457" s="119"/>
      <c r="N457" s="119"/>
      <c r="O457" s="119"/>
    </row>
    <row r="458" spans="2:15">
      <c r="B458" s="118"/>
      <c r="C458" s="118"/>
      <c r="D458" s="118"/>
      <c r="E458" s="118"/>
      <c r="F458" s="118"/>
      <c r="G458" s="118"/>
      <c r="H458" s="119"/>
      <c r="I458" s="119"/>
      <c r="J458" s="119"/>
      <c r="K458" s="119"/>
      <c r="L458" s="119"/>
      <c r="M458" s="119"/>
      <c r="N458" s="119"/>
      <c r="O458" s="119"/>
    </row>
    <row r="459" spans="2:15">
      <c r="B459" s="118"/>
      <c r="C459" s="118"/>
      <c r="D459" s="118"/>
      <c r="E459" s="118"/>
      <c r="F459" s="118"/>
      <c r="G459" s="118"/>
      <c r="H459" s="119"/>
      <c r="I459" s="119"/>
      <c r="J459" s="119"/>
      <c r="K459" s="119"/>
      <c r="L459" s="119"/>
      <c r="M459" s="119"/>
      <c r="N459" s="119"/>
      <c r="O459" s="119"/>
    </row>
    <row r="460" spans="2:15">
      <c r="B460" s="118"/>
      <c r="C460" s="118"/>
      <c r="D460" s="118"/>
      <c r="E460" s="118"/>
      <c r="F460" s="118"/>
      <c r="G460" s="118"/>
      <c r="H460" s="119"/>
      <c r="I460" s="119"/>
      <c r="J460" s="119"/>
      <c r="K460" s="119"/>
      <c r="L460" s="119"/>
      <c r="M460" s="119"/>
      <c r="N460" s="119"/>
      <c r="O460" s="119"/>
    </row>
    <row r="461" spans="2:15">
      <c r="B461" s="118"/>
      <c r="C461" s="118"/>
      <c r="D461" s="118"/>
      <c r="E461" s="118"/>
      <c r="F461" s="118"/>
      <c r="G461" s="118"/>
      <c r="H461" s="119"/>
      <c r="I461" s="119"/>
      <c r="J461" s="119"/>
      <c r="K461" s="119"/>
      <c r="L461" s="119"/>
      <c r="M461" s="119"/>
      <c r="N461" s="119"/>
      <c r="O461" s="119"/>
    </row>
    <row r="462" spans="2:15">
      <c r="B462" s="118"/>
      <c r="C462" s="118"/>
      <c r="D462" s="118"/>
      <c r="E462" s="118"/>
      <c r="F462" s="118"/>
      <c r="G462" s="118"/>
      <c r="H462" s="119"/>
      <c r="I462" s="119"/>
      <c r="J462" s="119"/>
      <c r="K462" s="119"/>
      <c r="L462" s="119"/>
      <c r="M462" s="119"/>
      <c r="N462" s="119"/>
      <c r="O462" s="119"/>
    </row>
    <row r="463" spans="2:15">
      <c r="B463" s="118"/>
      <c r="C463" s="118"/>
      <c r="D463" s="118"/>
      <c r="E463" s="118"/>
      <c r="F463" s="118"/>
      <c r="G463" s="118"/>
      <c r="H463" s="119"/>
      <c r="I463" s="119"/>
      <c r="J463" s="119"/>
      <c r="K463" s="119"/>
      <c r="L463" s="119"/>
      <c r="M463" s="119"/>
      <c r="N463" s="119"/>
      <c r="O463" s="119"/>
    </row>
    <row r="464" spans="2:15">
      <c r="B464" s="118"/>
      <c r="C464" s="118"/>
      <c r="D464" s="118"/>
      <c r="E464" s="118"/>
      <c r="F464" s="118"/>
      <c r="G464" s="118"/>
      <c r="H464" s="119"/>
      <c r="I464" s="119"/>
      <c r="J464" s="119"/>
      <c r="K464" s="119"/>
      <c r="L464" s="119"/>
      <c r="M464" s="119"/>
      <c r="N464" s="119"/>
      <c r="O464" s="119"/>
    </row>
    <row r="465" spans="2:15">
      <c r="B465" s="118"/>
      <c r="C465" s="118"/>
      <c r="D465" s="118"/>
      <c r="E465" s="118"/>
      <c r="F465" s="118"/>
      <c r="G465" s="118"/>
      <c r="H465" s="119"/>
      <c r="I465" s="119"/>
      <c r="J465" s="119"/>
      <c r="K465" s="119"/>
      <c r="L465" s="119"/>
      <c r="M465" s="119"/>
      <c r="N465" s="119"/>
      <c r="O465" s="119"/>
    </row>
    <row r="466" spans="2:15">
      <c r="B466" s="118"/>
      <c r="C466" s="118"/>
      <c r="D466" s="118"/>
      <c r="E466" s="118"/>
      <c r="F466" s="118"/>
      <c r="G466" s="118"/>
      <c r="H466" s="119"/>
      <c r="I466" s="119"/>
      <c r="J466" s="119"/>
      <c r="K466" s="119"/>
      <c r="L466" s="119"/>
      <c r="M466" s="119"/>
      <c r="N466" s="119"/>
      <c r="O466" s="119"/>
    </row>
    <row r="467" spans="2:15">
      <c r="B467" s="118"/>
      <c r="C467" s="118"/>
      <c r="D467" s="118"/>
      <c r="E467" s="118"/>
      <c r="F467" s="118"/>
      <c r="G467" s="118"/>
      <c r="H467" s="119"/>
      <c r="I467" s="119"/>
      <c r="J467" s="119"/>
      <c r="K467" s="119"/>
      <c r="L467" s="119"/>
      <c r="M467" s="119"/>
      <c r="N467" s="119"/>
      <c r="O467" s="119"/>
    </row>
    <row r="468" spans="2:15">
      <c r="B468" s="118"/>
      <c r="C468" s="118"/>
      <c r="D468" s="118"/>
      <c r="E468" s="118"/>
      <c r="F468" s="118"/>
      <c r="G468" s="118"/>
      <c r="H468" s="119"/>
      <c r="I468" s="119"/>
      <c r="J468" s="119"/>
      <c r="K468" s="119"/>
      <c r="L468" s="119"/>
      <c r="M468" s="119"/>
      <c r="N468" s="119"/>
      <c r="O468" s="119"/>
    </row>
    <row r="469" spans="2:15">
      <c r="B469" s="118"/>
      <c r="C469" s="118"/>
      <c r="D469" s="118"/>
      <c r="E469" s="118"/>
      <c r="F469" s="118"/>
      <c r="G469" s="118"/>
      <c r="H469" s="119"/>
      <c r="I469" s="119"/>
      <c r="J469" s="119"/>
      <c r="K469" s="119"/>
      <c r="L469" s="119"/>
      <c r="M469" s="119"/>
      <c r="N469" s="119"/>
      <c r="O469" s="119"/>
    </row>
    <row r="470" spans="2:15">
      <c r="B470" s="118"/>
      <c r="C470" s="118"/>
      <c r="D470" s="118"/>
      <c r="E470" s="118"/>
      <c r="F470" s="118"/>
      <c r="G470" s="118"/>
      <c r="H470" s="119"/>
      <c r="I470" s="119"/>
      <c r="J470" s="119"/>
      <c r="K470" s="119"/>
      <c r="L470" s="119"/>
      <c r="M470" s="119"/>
      <c r="N470" s="119"/>
      <c r="O470" s="119"/>
    </row>
    <row r="471" spans="2:15">
      <c r="B471" s="118"/>
      <c r="C471" s="118"/>
      <c r="D471" s="118"/>
      <c r="E471" s="118"/>
      <c r="F471" s="118"/>
      <c r="G471" s="118"/>
      <c r="H471" s="119"/>
      <c r="I471" s="119"/>
      <c r="J471" s="119"/>
      <c r="K471" s="119"/>
      <c r="L471" s="119"/>
      <c r="M471" s="119"/>
      <c r="N471" s="119"/>
      <c r="O471" s="119"/>
    </row>
    <row r="472" spans="2:15">
      <c r="B472" s="118"/>
      <c r="C472" s="118"/>
      <c r="D472" s="118"/>
      <c r="E472" s="118"/>
      <c r="F472" s="118"/>
      <c r="G472" s="118"/>
      <c r="H472" s="119"/>
      <c r="I472" s="119"/>
      <c r="J472" s="119"/>
      <c r="K472" s="119"/>
      <c r="L472" s="119"/>
      <c r="M472" s="119"/>
      <c r="N472" s="119"/>
      <c r="O472" s="119"/>
    </row>
    <row r="473" spans="2:15">
      <c r="B473" s="118"/>
      <c r="C473" s="118"/>
      <c r="D473" s="118"/>
      <c r="E473" s="118"/>
      <c r="F473" s="118"/>
      <c r="G473" s="118"/>
      <c r="H473" s="119"/>
      <c r="I473" s="119"/>
      <c r="J473" s="119"/>
      <c r="K473" s="119"/>
      <c r="L473" s="119"/>
      <c r="M473" s="119"/>
      <c r="N473" s="119"/>
      <c r="O473" s="119"/>
    </row>
    <row r="474" spans="2:15">
      <c r="B474" s="118"/>
      <c r="C474" s="118"/>
      <c r="D474" s="118"/>
      <c r="E474" s="118"/>
      <c r="F474" s="118"/>
      <c r="G474" s="118"/>
      <c r="H474" s="119"/>
      <c r="I474" s="119"/>
      <c r="J474" s="119"/>
      <c r="K474" s="119"/>
      <c r="L474" s="119"/>
      <c r="M474" s="119"/>
      <c r="N474" s="119"/>
      <c r="O474" s="119"/>
    </row>
    <row r="475" spans="2:15">
      <c r="B475" s="118"/>
      <c r="C475" s="118"/>
      <c r="D475" s="118"/>
      <c r="E475" s="118"/>
      <c r="F475" s="118"/>
      <c r="G475" s="118"/>
      <c r="H475" s="119"/>
      <c r="I475" s="119"/>
      <c r="J475" s="119"/>
      <c r="K475" s="119"/>
      <c r="L475" s="119"/>
      <c r="M475" s="119"/>
      <c r="N475" s="119"/>
      <c r="O475" s="119"/>
    </row>
    <row r="476" spans="2:15">
      <c r="B476" s="118"/>
      <c r="C476" s="118"/>
      <c r="D476" s="118"/>
      <c r="E476" s="118"/>
      <c r="F476" s="118"/>
      <c r="G476" s="118"/>
      <c r="H476" s="119"/>
      <c r="I476" s="119"/>
      <c r="J476" s="119"/>
      <c r="K476" s="119"/>
      <c r="L476" s="119"/>
      <c r="M476" s="119"/>
      <c r="N476" s="119"/>
      <c r="O476" s="119"/>
    </row>
    <row r="477" spans="2:15">
      <c r="B477" s="118"/>
      <c r="C477" s="118"/>
      <c r="D477" s="118"/>
      <c r="E477" s="118"/>
      <c r="F477" s="118"/>
      <c r="G477" s="118"/>
      <c r="H477" s="119"/>
      <c r="I477" s="119"/>
      <c r="J477" s="119"/>
      <c r="K477" s="119"/>
      <c r="L477" s="119"/>
      <c r="M477" s="119"/>
      <c r="N477" s="119"/>
      <c r="O477" s="119"/>
    </row>
    <row r="478" spans="2:15">
      <c r="B478" s="118"/>
      <c r="C478" s="118"/>
      <c r="D478" s="118"/>
      <c r="E478" s="118"/>
      <c r="F478" s="118"/>
      <c r="G478" s="118"/>
      <c r="H478" s="119"/>
      <c r="I478" s="119"/>
      <c r="J478" s="119"/>
      <c r="K478" s="119"/>
      <c r="L478" s="119"/>
      <c r="M478" s="119"/>
      <c r="N478" s="119"/>
      <c r="O478" s="119"/>
    </row>
    <row r="479" spans="2:15">
      <c r="B479" s="118"/>
      <c r="C479" s="118"/>
      <c r="D479" s="118"/>
      <c r="E479" s="118"/>
      <c r="F479" s="118"/>
      <c r="G479" s="118"/>
      <c r="H479" s="119"/>
      <c r="I479" s="119"/>
      <c r="J479" s="119"/>
      <c r="K479" s="119"/>
      <c r="L479" s="119"/>
      <c r="M479" s="119"/>
      <c r="N479" s="119"/>
      <c r="O479" s="119"/>
    </row>
    <row r="480" spans="2:15">
      <c r="B480" s="118"/>
      <c r="C480" s="118"/>
      <c r="D480" s="118"/>
      <c r="E480" s="118"/>
      <c r="F480" s="118"/>
      <c r="G480" s="118"/>
      <c r="H480" s="119"/>
      <c r="I480" s="119"/>
      <c r="J480" s="119"/>
      <c r="K480" s="119"/>
      <c r="L480" s="119"/>
      <c r="M480" s="119"/>
      <c r="N480" s="119"/>
      <c r="O480" s="119"/>
    </row>
    <row r="481" spans="2:15">
      <c r="B481" s="118"/>
      <c r="C481" s="118"/>
      <c r="D481" s="118"/>
      <c r="E481" s="118"/>
      <c r="F481" s="118"/>
      <c r="G481" s="118"/>
      <c r="H481" s="119"/>
      <c r="I481" s="119"/>
      <c r="J481" s="119"/>
      <c r="K481" s="119"/>
      <c r="L481" s="119"/>
      <c r="M481" s="119"/>
      <c r="N481" s="119"/>
      <c r="O481" s="119"/>
    </row>
    <row r="482" spans="2:15">
      <c r="B482" s="118"/>
      <c r="C482" s="118"/>
      <c r="D482" s="118"/>
      <c r="E482" s="118"/>
      <c r="F482" s="118"/>
      <c r="G482" s="118"/>
      <c r="H482" s="119"/>
      <c r="I482" s="119"/>
      <c r="J482" s="119"/>
      <c r="K482" s="119"/>
      <c r="L482" s="119"/>
      <c r="M482" s="119"/>
      <c r="N482" s="119"/>
      <c r="O482" s="119"/>
    </row>
    <row r="483" spans="2:15">
      <c r="B483" s="118"/>
      <c r="C483" s="118"/>
      <c r="D483" s="118"/>
      <c r="E483" s="118"/>
      <c r="F483" s="118"/>
      <c r="G483" s="118"/>
      <c r="H483" s="119"/>
      <c r="I483" s="119"/>
      <c r="J483" s="119"/>
      <c r="K483" s="119"/>
      <c r="L483" s="119"/>
      <c r="M483" s="119"/>
      <c r="N483" s="119"/>
      <c r="O483" s="119"/>
    </row>
    <row r="484" spans="2:15">
      <c r="B484" s="118"/>
      <c r="C484" s="118"/>
      <c r="D484" s="118"/>
      <c r="E484" s="118"/>
      <c r="F484" s="118"/>
      <c r="G484" s="118"/>
      <c r="H484" s="119"/>
      <c r="I484" s="119"/>
      <c r="J484" s="119"/>
      <c r="K484" s="119"/>
      <c r="L484" s="119"/>
      <c r="M484" s="119"/>
      <c r="N484" s="119"/>
      <c r="O484" s="119"/>
    </row>
    <row r="485" spans="2:15">
      <c r="B485" s="118"/>
      <c r="C485" s="118"/>
      <c r="D485" s="118"/>
      <c r="E485" s="118"/>
      <c r="F485" s="118"/>
      <c r="G485" s="118"/>
      <c r="H485" s="119"/>
      <c r="I485" s="119"/>
      <c r="J485" s="119"/>
      <c r="K485" s="119"/>
      <c r="L485" s="119"/>
      <c r="M485" s="119"/>
      <c r="N485" s="119"/>
      <c r="O485" s="119"/>
    </row>
    <row r="486" spans="2:15">
      <c r="B486" s="118"/>
      <c r="C486" s="118"/>
      <c r="D486" s="118"/>
      <c r="E486" s="118"/>
      <c r="F486" s="118"/>
      <c r="G486" s="118"/>
      <c r="H486" s="119"/>
      <c r="I486" s="119"/>
      <c r="J486" s="119"/>
      <c r="K486" s="119"/>
      <c r="L486" s="119"/>
      <c r="M486" s="119"/>
      <c r="N486" s="119"/>
      <c r="O486" s="119"/>
    </row>
    <row r="487" spans="2:15">
      <c r="B487" s="118"/>
      <c r="C487" s="118"/>
      <c r="D487" s="118"/>
      <c r="E487" s="118"/>
      <c r="F487" s="118"/>
      <c r="G487" s="118"/>
      <c r="H487" s="119"/>
      <c r="I487" s="119"/>
      <c r="J487" s="119"/>
      <c r="K487" s="119"/>
      <c r="L487" s="119"/>
      <c r="M487" s="119"/>
      <c r="N487" s="119"/>
      <c r="O487" s="119"/>
    </row>
    <row r="488" spans="2:15">
      <c r="B488" s="118"/>
      <c r="C488" s="118"/>
      <c r="D488" s="118"/>
      <c r="E488" s="118"/>
      <c r="F488" s="118"/>
      <c r="G488" s="118"/>
      <c r="H488" s="119"/>
      <c r="I488" s="119"/>
      <c r="J488" s="119"/>
      <c r="K488" s="119"/>
      <c r="L488" s="119"/>
      <c r="M488" s="119"/>
      <c r="N488" s="119"/>
      <c r="O488" s="119"/>
    </row>
    <row r="489" spans="2:15">
      <c r="B489" s="118"/>
      <c r="C489" s="118"/>
      <c r="D489" s="118"/>
      <c r="E489" s="118"/>
      <c r="F489" s="118"/>
      <c r="G489" s="118"/>
      <c r="H489" s="119"/>
      <c r="I489" s="119"/>
      <c r="J489" s="119"/>
      <c r="K489" s="119"/>
      <c r="L489" s="119"/>
      <c r="M489" s="119"/>
      <c r="N489" s="119"/>
      <c r="O489" s="119"/>
    </row>
    <row r="490" spans="2:15">
      <c r="B490" s="118"/>
      <c r="C490" s="118"/>
      <c r="D490" s="118"/>
      <c r="E490" s="118"/>
      <c r="F490" s="118"/>
      <c r="G490" s="118"/>
      <c r="H490" s="119"/>
      <c r="I490" s="119"/>
      <c r="J490" s="119"/>
      <c r="K490" s="119"/>
      <c r="L490" s="119"/>
      <c r="M490" s="119"/>
      <c r="N490" s="119"/>
      <c r="O490" s="119"/>
    </row>
    <row r="491" spans="2:15">
      <c r="B491" s="118"/>
      <c r="C491" s="118"/>
      <c r="D491" s="118"/>
      <c r="E491" s="118"/>
      <c r="F491" s="118"/>
      <c r="G491" s="118"/>
      <c r="H491" s="119"/>
      <c r="I491" s="119"/>
      <c r="J491" s="119"/>
      <c r="K491" s="119"/>
      <c r="L491" s="119"/>
      <c r="M491" s="119"/>
      <c r="N491" s="119"/>
      <c r="O491" s="119"/>
    </row>
    <row r="492" spans="2:15">
      <c r="B492" s="118"/>
      <c r="C492" s="118"/>
      <c r="D492" s="118"/>
      <c r="E492" s="118"/>
      <c r="F492" s="118"/>
      <c r="G492" s="118"/>
      <c r="H492" s="119"/>
      <c r="I492" s="119"/>
      <c r="J492" s="119"/>
      <c r="K492" s="119"/>
      <c r="L492" s="119"/>
      <c r="M492" s="119"/>
      <c r="N492" s="119"/>
      <c r="O492" s="119"/>
    </row>
    <row r="493" spans="2:15">
      <c r="B493" s="118"/>
      <c r="C493" s="118"/>
      <c r="D493" s="118"/>
      <c r="E493" s="118"/>
      <c r="F493" s="118"/>
      <c r="G493" s="118"/>
      <c r="H493" s="119"/>
      <c r="I493" s="119"/>
      <c r="J493" s="119"/>
      <c r="K493" s="119"/>
      <c r="L493" s="119"/>
      <c r="M493" s="119"/>
      <c r="N493" s="119"/>
      <c r="O493" s="119"/>
    </row>
    <row r="494" spans="2:15">
      <c r="B494" s="118"/>
      <c r="C494" s="118"/>
      <c r="D494" s="118"/>
      <c r="E494" s="118"/>
      <c r="F494" s="118"/>
      <c r="G494" s="118"/>
      <c r="H494" s="119"/>
      <c r="I494" s="119"/>
      <c r="J494" s="119"/>
      <c r="K494" s="119"/>
      <c r="L494" s="119"/>
      <c r="M494" s="119"/>
      <c r="N494" s="119"/>
      <c r="O494" s="119"/>
    </row>
    <row r="495" spans="2:15">
      <c r="B495" s="118"/>
      <c r="C495" s="118"/>
      <c r="D495" s="118"/>
      <c r="E495" s="118"/>
      <c r="F495" s="118"/>
      <c r="G495" s="118"/>
      <c r="H495" s="119"/>
      <c r="I495" s="119"/>
      <c r="J495" s="119"/>
      <c r="K495" s="119"/>
      <c r="L495" s="119"/>
      <c r="M495" s="119"/>
      <c r="N495" s="119"/>
      <c r="O495" s="119"/>
    </row>
    <row r="496" spans="2:15">
      <c r="B496" s="118"/>
      <c r="C496" s="118"/>
      <c r="D496" s="118"/>
      <c r="E496" s="118"/>
      <c r="F496" s="118"/>
      <c r="G496" s="118"/>
      <c r="H496" s="119"/>
      <c r="I496" s="119"/>
      <c r="J496" s="119"/>
      <c r="K496" s="119"/>
      <c r="L496" s="119"/>
      <c r="M496" s="119"/>
      <c r="N496" s="119"/>
      <c r="O496" s="119"/>
    </row>
    <row r="497" spans="2:15">
      <c r="B497" s="118"/>
      <c r="C497" s="118"/>
      <c r="D497" s="118"/>
      <c r="E497" s="118"/>
      <c r="F497" s="118"/>
      <c r="G497" s="118"/>
      <c r="H497" s="119"/>
      <c r="I497" s="119"/>
      <c r="J497" s="119"/>
      <c r="K497" s="119"/>
      <c r="L497" s="119"/>
      <c r="M497" s="119"/>
      <c r="N497" s="119"/>
      <c r="O497" s="119"/>
    </row>
    <row r="498" spans="2:15">
      <c r="B498" s="118"/>
      <c r="C498" s="118"/>
      <c r="D498" s="118"/>
      <c r="E498" s="118"/>
      <c r="F498" s="118"/>
      <c r="G498" s="118"/>
      <c r="H498" s="119"/>
      <c r="I498" s="119"/>
      <c r="J498" s="119"/>
      <c r="K498" s="119"/>
      <c r="L498" s="119"/>
      <c r="M498" s="119"/>
      <c r="N498" s="119"/>
      <c r="O498" s="119"/>
    </row>
    <row r="499" spans="2:15">
      <c r="B499" s="118"/>
      <c r="C499" s="118"/>
      <c r="D499" s="118"/>
      <c r="E499" s="118"/>
      <c r="F499" s="118"/>
      <c r="G499" s="118"/>
      <c r="H499" s="119"/>
      <c r="I499" s="119"/>
      <c r="J499" s="119"/>
      <c r="K499" s="119"/>
      <c r="L499" s="119"/>
      <c r="M499" s="119"/>
      <c r="N499" s="119"/>
      <c r="O499" s="119"/>
    </row>
    <row r="500" spans="2:15">
      <c r="B500" s="118"/>
      <c r="C500" s="118"/>
      <c r="D500" s="118"/>
      <c r="E500" s="118"/>
      <c r="F500" s="118"/>
      <c r="G500" s="118"/>
      <c r="H500" s="119"/>
      <c r="I500" s="119"/>
      <c r="J500" s="119"/>
      <c r="K500" s="119"/>
      <c r="L500" s="119"/>
      <c r="M500" s="119"/>
      <c r="N500" s="119"/>
      <c r="O500" s="119"/>
    </row>
  </sheetData>
  <sheetProtection sheet="1" objects="1" scenarios="1"/>
  <sortState xmlns:xlrd2="http://schemas.microsoft.com/office/spreadsheetml/2017/richdata2" ref="B221:O268">
    <sortCondition ref="B221:B268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1" style="2" customWidth="1"/>
    <col min="4" max="4" width="6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9" style="1" bestFit="1" customWidth="1"/>
    <col min="9" max="9" width="10.710937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141</v>
      </c>
      <c r="C1" s="67" t="s" vm="1">
        <v>219</v>
      </c>
    </row>
    <row r="2" spans="2:14">
      <c r="B2" s="46" t="s">
        <v>140</v>
      </c>
      <c r="C2" s="67" t="s">
        <v>220</v>
      </c>
    </row>
    <row r="3" spans="2:14">
      <c r="B3" s="46" t="s">
        <v>142</v>
      </c>
      <c r="C3" s="67" t="s">
        <v>221</v>
      </c>
    </row>
    <row r="4" spans="2:14">
      <c r="B4" s="46" t="s">
        <v>143</v>
      </c>
      <c r="C4" s="67">
        <v>8602</v>
      </c>
    </row>
    <row r="6" spans="2:14" ht="26.25" customHeight="1">
      <c r="B6" s="157" t="s">
        <v>168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</row>
    <row r="7" spans="2:14" ht="26.25" customHeight="1">
      <c r="B7" s="157" t="s">
        <v>217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</row>
    <row r="8" spans="2:14" s="3" customFormat="1" ht="74.25" customHeight="1">
      <c r="B8" s="21" t="s">
        <v>110</v>
      </c>
      <c r="C8" s="29" t="s">
        <v>43</v>
      </c>
      <c r="D8" s="29" t="s">
        <v>114</v>
      </c>
      <c r="E8" s="29" t="s">
        <v>112</v>
      </c>
      <c r="F8" s="29" t="s">
        <v>63</v>
      </c>
      <c r="G8" s="29" t="s">
        <v>98</v>
      </c>
      <c r="H8" s="29" t="s">
        <v>196</v>
      </c>
      <c r="I8" s="29" t="s">
        <v>195</v>
      </c>
      <c r="J8" s="29" t="s">
        <v>210</v>
      </c>
      <c r="K8" s="29" t="s">
        <v>60</v>
      </c>
      <c r="L8" s="29" t="s">
        <v>57</v>
      </c>
      <c r="M8" s="29" t="s">
        <v>144</v>
      </c>
      <c r="N8" s="13" t="s">
        <v>146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203</v>
      </c>
      <c r="I9" s="31"/>
      <c r="J9" s="15" t="s">
        <v>199</v>
      </c>
      <c r="K9" s="15" t="s">
        <v>199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7" t="s">
        <v>213</v>
      </c>
      <c r="C11" s="88"/>
      <c r="D11" s="88"/>
      <c r="E11" s="88"/>
      <c r="F11" s="88"/>
      <c r="G11" s="88"/>
      <c r="H11" s="90"/>
      <c r="I11" s="92"/>
      <c r="J11" s="88"/>
      <c r="K11" s="90">
        <v>488.74970876900005</v>
      </c>
      <c r="L11" s="88"/>
      <c r="M11" s="93">
        <f>IFERROR(K11/$K$11,0)</f>
        <v>1</v>
      </c>
      <c r="N11" s="93">
        <f>K11/'סכום נכסי הקרן'!$C$42</f>
        <v>6.4213478635423817E-3</v>
      </c>
    </row>
    <row r="12" spans="2:14">
      <c r="B12" s="70" t="s">
        <v>190</v>
      </c>
      <c r="C12" s="71"/>
      <c r="D12" s="71"/>
      <c r="E12" s="71"/>
      <c r="F12" s="71"/>
      <c r="G12" s="71"/>
      <c r="H12" s="79"/>
      <c r="I12" s="81"/>
      <c r="J12" s="71"/>
      <c r="K12" s="79">
        <v>131.04498249900001</v>
      </c>
      <c r="L12" s="71"/>
      <c r="M12" s="80">
        <f t="shared" ref="M12:M73" si="0">IFERROR(K12/$K$11,0)</f>
        <v>0.26812288610679541</v>
      </c>
      <c r="N12" s="80">
        <f>K12/'סכום נכסי הקרן'!$C$42</f>
        <v>1.7217103218686879E-3</v>
      </c>
    </row>
    <row r="13" spans="2:14">
      <c r="B13" s="89" t="s">
        <v>214</v>
      </c>
      <c r="C13" s="71"/>
      <c r="D13" s="71"/>
      <c r="E13" s="71"/>
      <c r="F13" s="71"/>
      <c r="G13" s="71"/>
      <c r="H13" s="79"/>
      <c r="I13" s="81"/>
      <c r="J13" s="71"/>
      <c r="K13" s="79">
        <v>117.13713295400001</v>
      </c>
      <c r="L13" s="71"/>
      <c r="M13" s="80">
        <f t="shared" si="0"/>
        <v>0.23966691100242282</v>
      </c>
      <c r="N13" s="80">
        <f>K13/'סכום נכסי הקרן'!$C$42</f>
        <v>1.5389846069272098E-3</v>
      </c>
    </row>
    <row r="14" spans="2:14">
      <c r="B14" s="75" t="s">
        <v>1264</v>
      </c>
      <c r="C14" s="69" t="s">
        <v>1265</v>
      </c>
      <c r="D14" s="82" t="s">
        <v>115</v>
      </c>
      <c r="E14" s="69" t="s">
        <v>1266</v>
      </c>
      <c r="F14" s="82" t="s">
        <v>1267</v>
      </c>
      <c r="G14" s="82" t="s">
        <v>128</v>
      </c>
      <c r="H14" s="76">
        <v>338.79638799999998</v>
      </c>
      <c r="I14" s="78">
        <v>1854</v>
      </c>
      <c r="J14" s="69"/>
      <c r="K14" s="76">
        <v>6.2812850340000015</v>
      </c>
      <c r="L14" s="77">
        <v>3.6366809252270031E-6</v>
      </c>
      <c r="M14" s="77">
        <f t="shared" si="0"/>
        <v>1.2851741742865679E-2</v>
      </c>
      <c r="N14" s="77">
        <f>K14/'סכום נכסי הקרן'!$C$42</f>
        <v>8.2525504383348971E-5</v>
      </c>
    </row>
    <row r="15" spans="2:14">
      <c r="B15" s="75" t="s">
        <v>1268</v>
      </c>
      <c r="C15" s="69" t="s">
        <v>1269</v>
      </c>
      <c r="D15" s="82" t="s">
        <v>115</v>
      </c>
      <c r="E15" s="69" t="s">
        <v>1266</v>
      </c>
      <c r="F15" s="82" t="s">
        <v>1267</v>
      </c>
      <c r="G15" s="82" t="s">
        <v>128</v>
      </c>
      <c r="H15" s="76">
        <v>1016.0000000000001</v>
      </c>
      <c r="I15" s="78">
        <v>1874</v>
      </c>
      <c r="J15" s="69"/>
      <c r="K15" s="76">
        <v>19.039840000000005</v>
      </c>
      <c r="L15" s="77">
        <v>2.561589653961258E-5</v>
      </c>
      <c r="M15" s="77">
        <f t="shared" si="0"/>
        <v>3.895621758620605E-2</v>
      </c>
      <c r="N15" s="77">
        <f>K15/'סכום נכסי הקרן'!$C$42</f>
        <v>2.5015142456887636E-4</v>
      </c>
    </row>
    <row r="16" spans="2:14">
      <c r="B16" s="75" t="s">
        <v>1270</v>
      </c>
      <c r="C16" s="69" t="s">
        <v>1271</v>
      </c>
      <c r="D16" s="82" t="s">
        <v>115</v>
      </c>
      <c r="E16" s="69" t="s">
        <v>1266</v>
      </c>
      <c r="F16" s="82" t="s">
        <v>1267</v>
      </c>
      <c r="G16" s="82" t="s">
        <v>128</v>
      </c>
      <c r="H16" s="76">
        <v>209.62968400000003</v>
      </c>
      <c r="I16" s="78">
        <v>3597</v>
      </c>
      <c r="J16" s="69"/>
      <c r="K16" s="76">
        <v>7.540379747000002</v>
      </c>
      <c r="L16" s="77">
        <v>3.177869792580734E-6</v>
      </c>
      <c r="M16" s="77">
        <f t="shared" si="0"/>
        <v>1.542789614338951E-2</v>
      </c>
      <c r="N16" s="77">
        <f>K16/'סכום נכסי הקרן'!$C$42</f>
        <v>9.9067887939307983E-5</v>
      </c>
    </row>
    <row r="17" spans="2:14">
      <c r="B17" s="75" t="s">
        <v>1272</v>
      </c>
      <c r="C17" s="69" t="s">
        <v>1273</v>
      </c>
      <c r="D17" s="82" t="s">
        <v>115</v>
      </c>
      <c r="E17" s="69" t="s">
        <v>1274</v>
      </c>
      <c r="F17" s="82" t="s">
        <v>1267</v>
      </c>
      <c r="G17" s="82" t="s">
        <v>128</v>
      </c>
      <c r="H17" s="76">
        <v>106.59550200000001</v>
      </c>
      <c r="I17" s="78">
        <v>3560</v>
      </c>
      <c r="J17" s="69"/>
      <c r="K17" s="76">
        <v>3.7947998830000009</v>
      </c>
      <c r="L17" s="77">
        <v>1.057976008280034E-6</v>
      </c>
      <c r="M17" s="77">
        <f t="shared" si="0"/>
        <v>7.7643010623123544E-3</v>
      </c>
      <c r="N17" s="77">
        <f>K17/'סכום נכסי הקרן'!$C$42</f>
        <v>4.9857278038379281E-5</v>
      </c>
    </row>
    <row r="18" spans="2:14">
      <c r="B18" s="75" t="s">
        <v>1275</v>
      </c>
      <c r="C18" s="69" t="s">
        <v>1276</v>
      </c>
      <c r="D18" s="82" t="s">
        <v>115</v>
      </c>
      <c r="E18" s="69" t="s">
        <v>1277</v>
      </c>
      <c r="F18" s="82" t="s">
        <v>1267</v>
      </c>
      <c r="G18" s="82" t="s">
        <v>128</v>
      </c>
      <c r="H18" s="76">
        <v>179.00000000000003</v>
      </c>
      <c r="I18" s="78">
        <v>17920</v>
      </c>
      <c r="J18" s="69"/>
      <c r="K18" s="76">
        <v>32.076400000000007</v>
      </c>
      <c r="L18" s="77">
        <v>1.60388027920778E-5</v>
      </c>
      <c r="M18" s="77">
        <f t="shared" si="0"/>
        <v>6.5629502022190297E-2</v>
      </c>
      <c r="N18" s="77">
        <f>K18/'סכום נכסי הקרן'!$C$42</f>
        <v>4.2142986259554205E-4</v>
      </c>
    </row>
    <row r="19" spans="2:14">
      <c r="B19" s="75" t="s">
        <v>1278</v>
      </c>
      <c r="C19" s="69" t="s">
        <v>1279</v>
      </c>
      <c r="D19" s="82" t="s">
        <v>115</v>
      </c>
      <c r="E19" s="69" t="s">
        <v>1277</v>
      </c>
      <c r="F19" s="82" t="s">
        <v>1267</v>
      </c>
      <c r="G19" s="82" t="s">
        <v>128</v>
      </c>
      <c r="H19" s="76">
        <v>10.515392000000002</v>
      </c>
      <c r="I19" s="78">
        <v>18200</v>
      </c>
      <c r="J19" s="69"/>
      <c r="K19" s="76">
        <v>1.9138013990000002</v>
      </c>
      <c r="L19" s="77">
        <v>9.3964345099631576E-7</v>
      </c>
      <c r="M19" s="77">
        <f t="shared" si="0"/>
        <v>3.9157085204618068E-3</v>
      </c>
      <c r="N19" s="77">
        <f>K19/'סכום נכסי הקרן'!$C$42</f>
        <v>2.5144126542122126E-5</v>
      </c>
    </row>
    <row r="20" spans="2:14">
      <c r="B20" s="75" t="s">
        <v>1280</v>
      </c>
      <c r="C20" s="69" t="s">
        <v>1281</v>
      </c>
      <c r="D20" s="82" t="s">
        <v>115</v>
      </c>
      <c r="E20" s="69" t="s">
        <v>1277</v>
      </c>
      <c r="F20" s="82" t="s">
        <v>1267</v>
      </c>
      <c r="G20" s="82" t="s">
        <v>128</v>
      </c>
      <c r="H20" s="76">
        <v>15.060606000000002</v>
      </c>
      <c r="I20" s="78">
        <v>34690</v>
      </c>
      <c r="J20" s="69"/>
      <c r="K20" s="76">
        <v>5.2245243360000009</v>
      </c>
      <c r="L20" s="77">
        <v>1.8574793465487796E-6</v>
      </c>
      <c r="M20" s="77">
        <f t="shared" si="0"/>
        <v>1.0689570228407627E-2</v>
      </c>
      <c r="N20" s="77">
        <f>K20/'סכום נכסי הקרן'!$C$42</f>
        <v>6.8641448948371557E-5</v>
      </c>
    </row>
    <row r="21" spans="2:14">
      <c r="B21" s="75" t="s">
        <v>1282</v>
      </c>
      <c r="C21" s="69" t="s">
        <v>1283</v>
      </c>
      <c r="D21" s="82" t="s">
        <v>115</v>
      </c>
      <c r="E21" s="69" t="s">
        <v>1277</v>
      </c>
      <c r="F21" s="82" t="s">
        <v>1267</v>
      </c>
      <c r="G21" s="82" t="s">
        <v>128</v>
      </c>
      <c r="H21" s="76">
        <v>36.080370000000009</v>
      </c>
      <c r="I21" s="78">
        <v>18410</v>
      </c>
      <c r="J21" s="69"/>
      <c r="K21" s="76">
        <v>6.642396025</v>
      </c>
      <c r="L21" s="77">
        <v>1.2054023252934584E-6</v>
      </c>
      <c r="M21" s="77">
        <f t="shared" si="0"/>
        <v>1.359058820051272E-2</v>
      </c>
      <c r="N21" s="77">
        <f>K21/'סכום נכסי הקרן'!$C$42</f>
        <v>8.7269894505646658E-5</v>
      </c>
    </row>
    <row r="22" spans="2:14">
      <c r="B22" s="75" t="s">
        <v>1284</v>
      </c>
      <c r="C22" s="69" t="s">
        <v>1285</v>
      </c>
      <c r="D22" s="82" t="s">
        <v>115</v>
      </c>
      <c r="E22" s="69" t="s">
        <v>1286</v>
      </c>
      <c r="F22" s="82" t="s">
        <v>1267</v>
      </c>
      <c r="G22" s="82" t="s">
        <v>128</v>
      </c>
      <c r="H22" s="76">
        <v>623.00000000000011</v>
      </c>
      <c r="I22" s="78">
        <v>1849</v>
      </c>
      <c r="J22" s="69"/>
      <c r="K22" s="76">
        <v>11.519270000000002</v>
      </c>
      <c r="L22" s="77">
        <v>9.9937668090385435E-6</v>
      </c>
      <c r="M22" s="77">
        <f t="shared" si="0"/>
        <v>2.3568852918630395E-2</v>
      </c>
      <c r="N22" s="77">
        <f>K22/'סכום נכסי הקרן'!$C$42</f>
        <v>1.5134380333519192E-4</v>
      </c>
    </row>
    <row r="23" spans="2:14">
      <c r="B23" s="75" t="s">
        <v>1287</v>
      </c>
      <c r="C23" s="69" t="s">
        <v>1288</v>
      </c>
      <c r="D23" s="82" t="s">
        <v>115</v>
      </c>
      <c r="E23" s="69" t="s">
        <v>1286</v>
      </c>
      <c r="F23" s="82" t="s">
        <v>1267</v>
      </c>
      <c r="G23" s="82" t="s">
        <v>128</v>
      </c>
      <c r="H23" s="76">
        <v>24.472315000000002</v>
      </c>
      <c r="I23" s="78">
        <v>2858</v>
      </c>
      <c r="J23" s="69"/>
      <c r="K23" s="76">
        <v>0.69941876300000017</v>
      </c>
      <c r="L23" s="77">
        <v>7.3792608410898206E-6</v>
      </c>
      <c r="M23" s="77">
        <f t="shared" si="0"/>
        <v>1.4310366849355394E-3</v>
      </c>
      <c r="N23" s="77">
        <f>K23/'סכום נכסי הקרן'!$C$42</f>
        <v>9.1891843594615988E-6</v>
      </c>
    </row>
    <row r="24" spans="2:14">
      <c r="B24" s="75" t="s">
        <v>1289</v>
      </c>
      <c r="C24" s="69" t="s">
        <v>1290</v>
      </c>
      <c r="D24" s="82" t="s">
        <v>115</v>
      </c>
      <c r="E24" s="69" t="s">
        <v>1286</v>
      </c>
      <c r="F24" s="82" t="s">
        <v>1267</v>
      </c>
      <c r="G24" s="82" t="s">
        <v>128</v>
      </c>
      <c r="H24" s="76">
        <v>365.59149900000006</v>
      </c>
      <c r="I24" s="78">
        <v>1852</v>
      </c>
      <c r="J24" s="69"/>
      <c r="K24" s="76">
        <v>6.7707545610000004</v>
      </c>
      <c r="L24" s="77">
        <v>2.0068741814771134E-6</v>
      </c>
      <c r="M24" s="77">
        <f t="shared" si="0"/>
        <v>1.3853214517617425E-2</v>
      </c>
      <c r="N24" s="77">
        <f>K24/'סכום נכסי הקרן'!$C$42</f>
        <v>8.895630944589696E-5</v>
      </c>
    </row>
    <row r="25" spans="2:14">
      <c r="B25" s="75" t="s">
        <v>1291</v>
      </c>
      <c r="C25" s="69" t="s">
        <v>1292</v>
      </c>
      <c r="D25" s="82" t="s">
        <v>115</v>
      </c>
      <c r="E25" s="69" t="s">
        <v>1286</v>
      </c>
      <c r="F25" s="82" t="s">
        <v>1267</v>
      </c>
      <c r="G25" s="82" t="s">
        <v>128</v>
      </c>
      <c r="H25" s="76">
        <v>97.978170000000034</v>
      </c>
      <c r="I25" s="78">
        <v>1827</v>
      </c>
      <c r="J25" s="69"/>
      <c r="K25" s="76">
        <v>1.7900611740000001</v>
      </c>
      <c r="L25" s="77">
        <v>1.1934248589633056E-6</v>
      </c>
      <c r="M25" s="77">
        <f t="shared" si="0"/>
        <v>3.6625314386551271E-3</v>
      </c>
      <c r="N25" s="77">
        <f>K25/'סכום נכסי הקרן'!$C$42</f>
        <v>2.3518388428764905E-5</v>
      </c>
    </row>
    <row r="26" spans="2:14">
      <c r="B26" s="75" t="s">
        <v>1293</v>
      </c>
      <c r="C26" s="69" t="s">
        <v>1294</v>
      </c>
      <c r="D26" s="82" t="s">
        <v>115</v>
      </c>
      <c r="E26" s="69" t="s">
        <v>1286</v>
      </c>
      <c r="F26" s="82" t="s">
        <v>1267</v>
      </c>
      <c r="G26" s="82" t="s">
        <v>128</v>
      </c>
      <c r="H26" s="76">
        <v>391.18965900000001</v>
      </c>
      <c r="I26" s="78">
        <v>3539</v>
      </c>
      <c r="J26" s="69"/>
      <c r="K26" s="76">
        <v>13.844202032000002</v>
      </c>
      <c r="L26" s="77">
        <v>2.6582740566265125E-6</v>
      </c>
      <c r="M26" s="77">
        <f t="shared" si="0"/>
        <v>2.8325749936238324E-2</v>
      </c>
      <c r="N26" s="77">
        <f>K26/'סכום נכסי הקרן'!$C$42</f>
        <v>1.818894938362997E-4</v>
      </c>
    </row>
    <row r="27" spans="2:14">
      <c r="B27" s="72"/>
      <c r="C27" s="69"/>
      <c r="D27" s="69"/>
      <c r="E27" s="69"/>
      <c r="F27" s="69"/>
      <c r="G27" s="69"/>
      <c r="H27" s="76"/>
      <c r="I27" s="78"/>
      <c r="J27" s="69"/>
      <c r="K27" s="69"/>
      <c r="L27" s="69"/>
      <c r="M27" s="77"/>
      <c r="N27" s="69"/>
    </row>
    <row r="28" spans="2:14">
      <c r="B28" s="89" t="s">
        <v>215</v>
      </c>
      <c r="C28" s="71"/>
      <c r="D28" s="71"/>
      <c r="E28" s="71"/>
      <c r="F28" s="71"/>
      <c r="G28" s="71"/>
      <c r="H28" s="79"/>
      <c r="I28" s="81"/>
      <c r="J28" s="71"/>
      <c r="K28" s="79">
        <v>13.907849545000003</v>
      </c>
      <c r="L28" s="71"/>
      <c r="M28" s="80">
        <f t="shared" si="0"/>
        <v>2.8455975104372557E-2</v>
      </c>
      <c r="N28" s="80">
        <f>K28/'סכום נכסי הקרן'!$C$42</f>
        <v>1.8272571494147791E-4</v>
      </c>
    </row>
    <row r="29" spans="2:14">
      <c r="B29" s="75" t="s">
        <v>1295</v>
      </c>
      <c r="C29" s="69" t="s">
        <v>1296</v>
      </c>
      <c r="D29" s="82" t="s">
        <v>115</v>
      </c>
      <c r="E29" s="69" t="s">
        <v>1266</v>
      </c>
      <c r="F29" s="82" t="s">
        <v>1297</v>
      </c>
      <c r="G29" s="82" t="s">
        <v>128</v>
      </c>
      <c r="H29" s="76">
        <v>1040.3440000000003</v>
      </c>
      <c r="I29" s="78">
        <v>368.92</v>
      </c>
      <c r="J29" s="69"/>
      <c r="K29" s="76">
        <v>3.8380370850000007</v>
      </c>
      <c r="L29" s="77">
        <v>1.2302337975642546E-5</v>
      </c>
      <c r="M29" s="77">
        <f t="shared" si="0"/>
        <v>7.8527659784529691E-3</v>
      </c>
      <c r="N29" s="77">
        <f>K29/'סכום נכסי הקרן'!$C$42</f>
        <v>5.0425342038637281E-5</v>
      </c>
    </row>
    <row r="30" spans="2:14">
      <c r="B30" s="75" t="s">
        <v>1298</v>
      </c>
      <c r="C30" s="69" t="s">
        <v>1299</v>
      </c>
      <c r="D30" s="82" t="s">
        <v>115</v>
      </c>
      <c r="E30" s="69" t="s">
        <v>1266</v>
      </c>
      <c r="F30" s="82" t="s">
        <v>1297</v>
      </c>
      <c r="G30" s="82" t="s">
        <v>128</v>
      </c>
      <c r="H30" s="76">
        <v>3.8375690000000002</v>
      </c>
      <c r="I30" s="78">
        <v>344.75</v>
      </c>
      <c r="J30" s="69"/>
      <c r="K30" s="76">
        <v>1.3230020000000002E-2</v>
      </c>
      <c r="L30" s="77">
        <v>2.660643913752842E-8</v>
      </c>
      <c r="M30" s="77">
        <f t="shared" si="0"/>
        <v>2.7069110758801424E-5</v>
      </c>
      <c r="N30" s="77">
        <f>K30/'סכום נכסי הקרן'!$C$42</f>
        <v>1.7382017653902163E-7</v>
      </c>
    </row>
    <row r="31" spans="2:14">
      <c r="B31" s="75" t="s">
        <v>1300</v>
      </c>
      <c r="C31" s="69" t="s">
        <v>1301</v>
      </c>
      <c r="D31" s="82" t="s">
        <v>115</v>
      </c>
      <c r="E31" s="69" t="s">
        <v>1277</v>
      </c>
      <c r="F31" s="82" t="s">
        <v>1297</v>
      </c>
      <c r="G31" s="82" t="s">
        <v>128</v>
      </c>
      <c r="H31" s="76">
        <v>162.68275300000002</v>
      </c>
      <c r="I31" s="78">
        <v>3694.17</v>
      </c>
      <c r="J31" s="69"/>
      <c r="K31" s="76">
        <v>6.0097774440000009</v>
      </c>
      <c r="L31" s="77">
        <v>1.5405413469925438E-5</v>
      </c>
      <c r="M31" s="77">
        <f t="shared" si="0"/>
        <v>1.2296227161212344E-2</v>
      </c>
      <c r="N31" s="77">
        <f>K31/'סכום נכסי הקרן'!$C$42</f>
        <v>7.8958352011282684E-5</v>
      </c>
    </row>
    <row r="32" spans="2:14">
      <c r="B32" s="75" t="s">
        <v>1302</v>
      </c>
      <c r="C32" s="69" t="s">
        <v>1303</v>
      </c>
      <c r="D32" s="82" t="s">
        <v>115</v>
      </c>
      <c r="E32" s="69" t="s">
        <v>1286</v>
      </c>
      <c r="F32" s="82" t="s">
        <v>1297</v>
      </c>
      <c r="G32" s="82" t="s">
        <v>128</v>
      </c>
      <c r="H32" s="76">
        <v>109.23612000000001</v>
      </c>
      <c r="I32" s="78">
        <v>3704.64</v>
      </c>
      <c r="J32" s="69"/>
      <c r="K32" s="76">
        <v>4.0468049960000005</v>
      </c>
      <c r="L32" s="77">
        <v>8.6389712584250567E-6</v>
      </c>
      <c r="M32" s="77">
        <f t="shared" si="0"/>
        <v>8.2799128539484401E-3</v>
      </c>
      <c r="N32" s="77">
        <f>K32/'סכום נכסי הקרן'!$C$42</f>
        <v>5.3168200715018929E-5</v>
      </c>
    </row>
    <row r="33" spans="2:14">
      <c r="B33" s="72"/>
      <c r="C33" s="69"/>
      <c r="D33" s="69"/>
      <c r="E33" s="69"/>
      <c r="F33" s="69"/>
      <c r="G33" s="69"/>
      <c r="H33" s="76"/>
      <c r="I33" s="78"/>
      <c r="J33" s="69"/>
      <c r="K33" s="69"/>
      <c r="L33" s="69"/>
      <c r="M33" s="77"/>
      <c r="N33" s="69"/>
    </row>
    <row r="34" spans="2:14">
      <c r="B34" s="70" t="s">
        <v>189</v>
      </c>
      <c r="C34" s="71"/>
      <c r="D34" s="71"/>
      <c r="E34" s="71"/>
      <c r="F34" s="71"/>
      <c r="G34" s="71"/>
      <c r="H34" s="79"/>
      <c r="I34" s="81"/>
      <c r="J34" s="71"/>
      <c r="K34" s="79">
        <v>357.70472627000009</v>
      </c>
      <c r="L34" s="71"/>
      <c r="M34" s="80">
        <f t="shared" si="0"/>
        <v>0.73187711389320476</v>
      </c>
      <c r="N34" s="80">
        <f>K34/'סכום נכסי הקרן'!$C$42</f>
        <v>4.699637541673695E-3</v>
      </c>
    </row>
    <row r="35" spans="2:14">
      <c r="B35" s="89" t="s">
        <v>216</v>
      </c>
      <c r="C35" s="71"/>
      <c r="D35" s="71"/>
      <c r="E35" s="71"/>
      <c r="F35" s="71"/>
      <c r="G35" s="71"/>
      <c r="H35" s="79"/>
      <c r="I35" s="81"/>
      <c r="J35" s="71"/>
      <c r="K35" s="79">
        <v>357.70472627000009</v>
      </c>
      <c r="L35" s="71"/>
      <c r="M35" s="80">
        <f t="shared" si="0"/>
        <v>0.73187711389320476</v>
      </c>
      <c r="N35" s="80">
        <f>K35/'סכום נכסי הקרן'!$C$42</f>
        <v>4.699637541673695E-3</v>
      </c>
    </row>
    <row r="36" spans="2:14">
      <c r="B36" s="75" t="s">
        <v>1304</v>
      </c>
      <c r="C36" s="69" t="s">
        <v>1305</v>
      </c>
      <c r="D36" s="82" t="s">
        <v>26</v>
      </c>
      <c r="E36" s="69"/>
      <c r="F36" s="82" t="s">
        <v>1267</v>
      </c>
      <c r="G36" s="82" t="s">
        <v>127</v>
      </c>
      <c r="H36" s="76">
        <v>110.68817900000001</v>
      </c>
      <c r="I36" s="78">
        <v>6110.2</v>
      </c>
      <c r="J36" s="69"/>
      <c r="K36" s="76">
        <v>25.862741083999996</v>
      </c>
      <c r="L36" s="77">
        <v>2.5129072454081026E-6</v>
      </c>
      <c r="M36" s="77">
        <f t="shared" si="0"/>
        <v>5.291612582059587E-2</v>
      </c>
      <c r="N36" s="77">
        <f>K36/'סכום נכסי הקרן'!$C$42</f>
        <v>3.3979285148502317E-4</v>
      </c>
    </row>
    <row r="37" spans="2:14">
      <c r="B37" s="75" t="s">
        <v>1306</v>
      </c>
      <c r="C37" s="69" t="s">
        <v>1307</v>
      </c>
      <c r="D37" s="82" t="s">
        <v>26</v>
      </c>
      <c r="E37" s="69"/>
      <c r="F37" s="82" t="s">
        <v>1267</v>
      </c>
      <c r="G37" s="82" t="s">
        <v>127</v>
      </c>
      <c r="H37" s="76">
        <v>11.976360000000001</v>
      </c>
      <c r="I37" s="78">
        <v>4497.5</v>
      </c>
      <c r="J37" s="69"/>
      <c r="K37" s="76">
        <v>2.0597470890000005</v>
      </c>
      <c r="L37" s="77">
        <v>6.7772497687791414E-7</v>
      </c>
      <c r="M37" s="77">
        <f t="shared" si="0"/>
        <v>4.2143188058113151E-3</v>
      </c>
      <c r="N37" s="77">
        <f>K37/'סכום נכסי הקרן'!$C$42</f>
        <v>2.7061607059982971E-5</v>
      </c>
    </row>
    <row r="38" spans="2:14">
      <c r="B38" s="75" t="s">
        <v>1308</v>
      </c>
      <c r="C38" s="69" t="s">
        <v>1309</v>
      </c>
      <c r="D38" s="82" t="s">
        <v>1095</v>
      </c>
      <c r="E38" s="69"/>
      <c r="F38" s="82" t="s">
        <v>1267</v>
      </c>
      <c r="G38" s="82" t="s">
        <v>127</v>
      </c>
      <c r="H38" s="76">
        <v>29.760879000000003</v>
      </c>
      <c r="I38" s="78">
        <v>6557</v>
      </c>
      <c r="J38" s="69"/>
      <c r="K38" s="76">
        <v>7.4622331760000007</v>
      </c>
      <c r="L38" s="77">
        <v>1.4910260020040081E-7</v>
      </c>
      <c r="M38" s="77">
        <f t="shared" si="0"/>
        <v>1.52680053657626E-2</v>
      </c>
      <c r="N38" s="77">
        <f>K38/'סכום נכסי הקרן'!$C$42</f>
        <v>9.8041173635993284E-5</v>
      </c>
    </row>
    <row r="39" spans="2:14">
      <c r="B39" s="75" t="s">
        <v>1310</v>
      </c>
      <c r="C39" s="69" t="s">
        <v>1311</v>
      </c>
      <c r="D39" s="82" t="s">
        <v>1095</v>
      </c>
      <c r="E39" s="69"/>
      <c r="F39" s="82" t="s">
        <v>1267</v>
      </c>
      <c r="G39" s="82" t="s">
        <v>127</v>
      </c>
      <c r="H39" s="76">
        <v>8.6607740000000017</v>
      </c>
      <c r="I39" s="78">
        <v>16098</v>
      </c>
      <c r="J39" s="69"/>
      <c r="K39" s="76">
        <v>5.3314646119999995</v>
      </c>
      <c r="L39" s="77">
        <v>7.9490734246280251E-8</v>
      </c>
      <c r="M39" s="77">
        <f t="shared" si="0"/>
        <v>1.0908373992545607E-2</v>
      </c>
      <c r="N39" s="77">
        <f>K39/'סכום נכסי הקרן'!$C$42</f>
        <v>7.0046464031754007E-5</v>
      </c>
    </row>
    <row r="40" spans="2:14">
      <c r="B40" s="75" t="s">
        <v>1312</v>
      </c>
      <c r="C40" s="69" t="s">
        <v>1313</v>
      </c>
      <c r="D40" s="82" t="s">
        <v>1095</v>
      </c>
      <c r="E40" s="69"/>
      <c r="F40" s="82" t="s">
        <v>1267</v>
      </c>
      <c r="G40" s="82" t="s">
        <v>127</v>
      </c>
      <c r="H40" s="76">
        <v>17.095028000000003</v>
      </c>
      <c r="I40" s="78">
        <v>6881</v>
      </c>
      <c r="J40" s="69"/>
      <c r="K40" s="76">
        <v>4.498205253000001</v>
      </c>
      <c r="L40" s="77">
        <v>7.2831016737775746E-8</v>
      </c>
      <c r="M40" s="77">
        <f t="shared" si="0"/>
        <v>9.2034944927732072E-3</v>
      </c>
      <c r="N40" s="77">
        <f>K40/'סכום נכסי הקרן'!$C$42</f>
        <v>5.9098839698293309E-5</v>
      </c>
    </row>
    <row r="41" spans="2:14">
      <c r="B41" s="75" t="s">
        <v>1314</v>
      </c>
      <c r="C41" s="69" t="s">
        <v>1315</v>
      </c>
      <c r="D41" s="82" t="s">
        <v>1095</v>
      </c>
      <c r="E41" s="69"/>
      <c r="F41" s="82" t="s">
        <v>1267</v>
      </c>
      <c r="G41" s="82" t="s">
        <v>127</v>
      </c>
      <c r="H41" s="76">
        <v>4.4006160000000012</v>
      </c>
      <c r="I41" s="78">
        <v>9039</v>
      </c>
      <c r="J41" s="69"/>
      <c r="K41" s="76">
        <v>1.5210789050000002</v>
      </c>
      <c r="L41" s="77">
        <v>1.0146115895769712E-8</v>
      </c>
      <c r="M41" s="77">
        <f t="shared" si="0"/>
        <v>3.1121837572672898E-3</v>
      </c>
      <c r="N41" s="77">
        <f>K41/'סכום נכסי הקרן'!$C$42</f>
        <v>1.9984414520679612E-5</v>
      </c>
    </row>
    <row r="42" spans="2:14">
      <c r="B42" s="75" t="s">
        <v>1316</v>
      </c>
      <c r="C42" s="69" t="s">
        <v>1317</v>
      </c>
      <c r="D42" s="82" t="s">
        <v>1095</v>
      </c>
      <c r="E42" s="69"/>
      <c r="F42" s="82" t="s">
        <v>1267</v>
      </c>
      <c r="G42" s="82" t="s">
        <v>127</v>
      </c>
      <c r="H42" s="76">
        <v>41.326157000000009</v>
      </c>
      <c r="I42" s="78">
        <v>3317</v>
      </c>
      <c r="J42" s="69"/>
      <c r="K42" s="76">
        <v>5.2418957130000008</v>
      </c>
      <c r="L42" s="77">
        <v>4.5271801531410871E-8</v>
      </c>
      <c r="M42" s="77">
        <f t="shared" si="0"/>
        <v>1.072511270892133E-2</v>
      </c>
      <c r="N42" s="77">
        <f>K42/'סכום נכסי הקרן'!$C$42</f>
        <v>6.8869679579683225E-5</v>
      </c>
    </row>
    <row r="43" spans="2:14">
      <c r="B43" s="75" t="s">
        <v>1318</v>
      </c>
      <c r="C43" s="69" t="s">
        <v>1319</v>
      </c>
      <c r="D43" s="82" t="s">
        <v>26</v>
      </c>
      <c r="E43" s="69"/>
      <c r="F43" s="82" t="s">
        <v>1267</v>
      </c>
      <c r="G43" s="82" t="s">
        <v>135</v>
      </c>
      <c r="H43" s="76">
        <v>53.803031000000004</v>
      </c>
      <c r="I43" s="78">
        <v>4911</v>
      </c>
      <c r="J43" s="69"/>
      <c r="K43" s="76">
        <v>7.5106435800000009</v>
      </c>
      <c r="L43" s="77">
        <v>7.980208625312669E-7</v>
      </c>
      <c r="M43" s="77">
        <f t="shared" si="0"/>
        <v>1.5367054844731968E-2</v>
      </c>
      <c r="N43" s="77">
        <f>K43/'סכום נכסי הקרן'!$C$42</f>
        <v>9.8677204796158226E-5</v>
      </c>
    </row>
    <row r="44" spans="2:14">
      <c r="B44" s="75" t="s">
        <v>1320</v>
      </c>
      <c r="C44" s="69" t="s">
        <v>1321</v>
      </c>
      <c r="D44" s="82" t="s">
        <v>116</v>
      </c>
      <c r="E44" s="69"/>
      <c r="F44" s="82" t="s">
        <v>1267</v>
      </c>
      <c r="G44" s="82" t="s">
        <v>127</v>
      </c>
      <c r="H44" s="76">
        <v>130.20849100000004</v>
      </c>
      <c r="I44" s="78">
        <v>959.38</v>
      </c>
      <c r="J44" s="69"/>
      <c r="K44" s="76">
        <v>4.7769186880000012</v>
      </c>
      <c r="L44" s="77">
        <v>5.8977483190418535E-7</v>
      </c>
      <c r="M44" s="77">
        <f t="shared" si="0"/>
        <v>9.7737525000914892E-3</v>
      </c>
      <c r="N44" s="77">
        <f>K44/'סכום נכסי הקרן'!$C$42</f>
        <v>6.2760664735254487E-5</v>
      </c>
    </row>
    <row r="45" spans="2:14">
      <c r="B45" s="75" t="s">
        <v>1322</v>
      </c>
      <c r="C45" s="69" t="s">
        <v>1323</v>
      </c>
      <c r="D45" s="82" t="s">
        <v>1095</v>
      </c>
      <c r="E45" s="69"/>
      <c r="F45" s="82" t="s">
        <v>1267</v>
      </c>
      <c r="G45" s="82" t="s">
        <v>127</v>
      </c>
      <c r="H45" s="76">
        <v>61.02373200000001</v>
      </c>
      <c r="I45" s="78">
        <v>10138</v>
      </c>
      <c r="J45" s="69"/>
      <c r="K45" s="76">
        <v>23.657504673000002</v>
      </c>
      <c r="L45" s="77">
        <v>4.2830885201718192E-7</v>
      </c>
      <c r="M45" s="77">
        <f t="shared" si="0"/>
        <v>4.8404130475259995E-2</v>
      </c>
      <c r="N45" s="77">
        <f>K45/'סכום נכסי הקרן'!$C$42</f>
        <v>3.1081975981393746E-4</v>
      </c>
    </row>
    <row r="46" spans="2:14">
      <c r="B46" s="75" t="s">
        <v>1324</v>
      </c>
      <c r="C46" s="69" t="s">
        <v>1325</v>
      </c>
      <c r="D46" s="82" t="s">
        <v>26</v>
      </c>
      <c r="E46" s="69"/>
      <c r="F46" s="82" t="s">
        <v>1267</v>
      </c>
      <c r="G46" s="82" t="s">
        <v>127</v>
      </c>
      <c r="H46" s="76">
        <v>18.45195</v>
      </c>
      <c r="I46" s="78">
        <v>4475</v>
      </c>
      <c r="J46" s="69"/>
      <c r="K46" s="76">
        <v>3.1575714920000002</v>
      </c>
      <c r="L46" s="77">
        <v>2.1588502511782041E-6</v>
      </c>
      <c r="M46" s="77">
        <f t="shared" si="0"/>
        <v>6.4605081810746963E-3</v>
      </c>
      <c r="N46" s="77">
        <f>K46/'סכום נכסי הקרן'!$C$42</f>
        <v>4.1485170405942083E-5</v>
      </c>
    </row>
    <row r="47" spans="2:14">
      <c r="B47" s="75" t="s">
        <v>1326</v>
      </c>
      <c r="C47" s="69" t="s">
        <v>1327</v>
      </c>
      <c r="D47" s="82" t="s">
        <v>1095</v>
      </c>
      <c r="E47" s="69"/>
      <c r="F47" s="82" t="s">
        <v>1267</v>
      </c>
      <c r="G47" s="82" t="s">
        <v>127</v>
      </c>
      <c r="H47" s="76">
        <v>52.138944000000009</v>
      </c>
      <c r="I47" s="78">
        <v>5859</v>
      </c>
      <c r="J47" s="69"/>
      <c r="K47" s="76">
        <v>11.681634468000002</v>
      </c>
      <c r="L47" s="77">
        <v>1.4342114778577775E-6</v>
      </c>
      <c r="M47" s="77">
        <f t="shared" si="0"/>
        <v>2.3901056631669821E-2</v>
      </c>
      <c r="N47" s="77">
        <f>K47/'סכום נכסי הקרן'!$C$42</f>
        <v>1.5347699893817848E-4</v>
      </c>
    </row>
    <row r="48" spans="2:14">
      <c r="B48" s="75" t="s">
        <v>1328</v>
      </c>
      <c r="C48" s="69" t="s">
        <v>1329</v>
      </c>
      <c r="D48" s="82" t="s">
        <v>116</v>
      </c>
      <c r="E48" s="69"/>
      <c r="F48" s="82" t="s">
        <v>1267</v>
      </c>
      <c r="G48" s="82" t="s">
        <v>127</v>
      </c>
      <c r="H48" s="76">
        <v>713.51044700000011</v>
      </c>
      <c r="I48" s="78">
        <v>768.2</v>
      </c>
      <c r="J48" s="69"/>
      <c r="K48" s="76">
        <v>20.960060062000004</v>
      </c>
      <c r="L48" s="77">
        <v>8.0222047936987471E-7</v>
      </c>
      <c r="M48" s="77">
        <f t="shared" si="0"/>
        <v>4.2885058928815549E-2</v>
      </c>
      <c r="N48" s="77">
        <f>K48/'סכום נכסי הקרן'!$C$42</f>
        <v>2.7537988153043884E-4</v>
      </c>
    </row>
    <row r="49" spans="2:14">
      <c r="B49" s="75" t="s">
        <v>1330</v>
      </c>
      <c r="C49" s="69" t="s">
        <v>1331</v>
      </c>
      <c r="D49" s="82" t="s">
        <v>1332</v>
      </c>
      <c r="E49" s="69"/>
      <c r="F49" s="82" t="s">
        <v>1267</v>
      </c>
      <c r="G49" s="82" t="s">
        <v>132</v>
      </c>
      <c r="H49" s="76">
        <v>437.47479000000004</v>
      </c>
      <c r="I49" s="78">
        <v>1892</v>
      </c>
      <c r="J49" s="69"/>
      <c r="K49" s="76">
        <v>4.0419186530000006</v>
      </c>
      <c r="L49" s="77">
        <v>1.3577795048762752E-6</v>
      </c>
      <c r="M49" s="77">
        <f t="shared" si="0"/>
        <v>8.2699152152545842E-3</v>
      </c>
      <c r="N49" s="77">
        <f>K49/'סכום נכסי הקרן'!$C$42</f>
        <v>5.3104002399151663E-5</v>
      </c>
    </row>
    <row r="50" spans="2:14">
      <c r="B50" s="75" t="s">
        <v>1333</v>
      </c>
      <c r="C50" s="69" t="s">
        <v>1334</v>
      </c>
      <c r="D50" s="82" t="s">
        <v>26</v>
      </c>
      <c r="E50" s="69"/>
      <c r="F50" s="82" t="s">
        <v>1267</v>
      </c>
      <c r="G50" s="82" t="s">
        <v>129</v>
      </c>
      <c r="H50" s="76">
        <v>262.49728600000003</v>
      </c>
      <c r="I50" s="78">
        <v>2808.5</v>
      </c>
      <c r="J50" s="69"/>
      <c r="K50" s="76">
        <v>29.880411029000001</v>
      </c>
      <c r="L50" s="77">
        <v>1.0841714164845183E-6</v>
      </c>
      <c r="M50" s="77">
        <f t="shared" si="0"/>
        <v>6.1136427281478979E-2</v>
      </c>
      <c r="N50" s="77">
        <f>K50/'סכום נכסי הקרן'!$C$42</f>
        <v>3.9257826670853924E-4</v>
      </c>
    </row>
    <row r="51" spans="2:14">
      <c r="B51" s="75" t="s">
        <v>1335</v>
      </c>
      <c r="C51" s="69" t="s">
        <v>1336</v>
      </c>
      <c r="D51" s="82" t="s">
        <v>26</v>
      </c>
      <c r="E51" s="69"/>
      <c r="F51" s="82" t="s">
        <v>1267</v>
      </c>
      <c r="G51" s="82" t="s">
        <v>127</v>
      </c>
      <c r="H51" s="76">
        <v>36.39950000000001</v>
      </c>
      <c r="I51" s="78">
        <v>3647.5</v>
      </c>
      <c r="J51" s="69"/>
      <c r="K51" s="76">
        <v>5.0770168590000013</v>
      </c>
      <c r="L51" s="77">
        <v>5.4262820512820525E-7</v>
      </c>
      <c r="M51" s="77">
        <f t="shared" si="0"/>
        <v>1.0387764469031273E-2</v>
      </c>
      <c r="N51" s="77">
        <f>K51/'סכום נכסי הקרן'!$C$42</f>
        <v>6.6703449180195427E-5</v>
      </c>
    </row>
    <row r="52" spans="2:14">
      <c r="B52" s="75" t="s">
        <v>1337</v>
      </c>
      <c r="C52" s="69" t="s">
        <v>1338</v>
      </c>
      <c r="D52" s="82" t="s">
        <v>116</v>
      </c>
      <c r="E52" s="69"/>
      <c r="F52" s="82" t="s">
        <v>1267</v>
      </c>
      <c r="G52" s="82" t="s">
        <v>127</v>
      </c>
      <c r="H52" s="76">
        <v>227.20665900000003</v>
      </c>
      <c r="I52" s="78">
        <v>462.75</v>
      </c>
      <c r="J52" s="69"/>
      <c r="K52" s="76">
        <v>4.0205490660000009</v>
      </c>
      <c r="L52" s="77">
        <v>1.9260522148472355E-6</v>
      </c>
      <c r="M52" s="77">
        <f t="shared" si="0"/>
        <v>8.22619224904797E-3</v>
      </c>
      <c r="N52" s="77">
        <f>K52/'סכום נכסי הקרן'!$C$42</f>
        <v>5.2823242023513087E-5</v>
      </c>
    </row>
    <row r="53" spans="2:14">
      <c r="B53" s="75" t="s">
        <v>1339</v>
      </c>
      <c r="C53" s="69" t="s">
        <v>1340</v>
      </c>
      <c r="D53" s="82" t="s">
        <v>116</v>
      </c>
      <c r="E53" s="69"/>
      <c r="F53" s="82" t="s">
        <v>1267</v>
      </c>
      <c r="G53" s="82" t="s">
        <v>127</v>
      </c>
      <c r="H53" s="76">
        <v>26.54295500000001</v>
      </c>
      <c r="I53" s="78">
        <v>3687.75</v>
      </c>
      <c r="J53" s="69"/>
      <c r="K53" s="76">
        <v>3.7430759780000011</v>
      </c>
      <c r="L53" s="77">
        <v>2.5914998815990203E-7</v>
      </c>
      <c r="M53" s="77">
        <f t="shared" si="0"/>
        <v>7.6584720376152854E-3</v>
      </c>
      <c r="N53" s="77">
        <f>K53/'סכום נכסי הקרן'!$C$42</f>
        <v>4.9177713056739983E-5</v>
      </c>
    </row>
    <row r="54" spans="2:14">
      <c r="B54" s="75" t="s">
        <v>1341</v>
      </c>
      <c r="C54" s="69" t="s">
        <v>1342</v>
      </c>
      <c r="D54" s="82" t="s">
        <v>26</v>
      </c>
      <c r="E54" s="69"/>
      <c r="F54" s="82" t="s">
        <v>1267</v>
      </c>
      <c r="G54" s="82" t="s">
        <v>129</v>
      </c>
      <c r="H54" s="76">
        <v>201.926999</v>
      </c>
      <c r="I54" s="78">
        <v>641.1</v>
      </c>
      <c r="J54" s="69"/>
      <c r="K54" s="76">
        <v>5.2469568059999991</v>
      </c>
      <c r="L54" s="77">
        <v>9.8531763654558148E-7</v>
      </c>
      <c r="M54" s="77">
        <f t="shared" si="0"/>
        <v>1.0735467892585265E-2</v>
      </c>
      <c r="N54" s="77">
        <f>K54/'סכום נכסי הקרן'!$C$42</f>
        <v>6.8936173816180231E-5</v>
      </c>
    </row>
    <row r="55" spans="2:14">
      <c r="B55" s="75" t="s">
        <v>1343</v>
      </c>
      <c r="C55" s="69" t="s">
        <v>1344</v>
      </c>
      <c r="D55" s="82" t="s">
        <v>116</v>
      </c>
      <c r="E55" s="69"/>
      <c r="F55" s="82" t="s">
        <v>1267</v>
      </c>
      <c r="G55" s="82" t="s">
        <v>127</v>
      </c>
      <c r="H55" s="76">
        <v>251.85175200000006</v>
      </c>
      <c r="I55" s="78">
        <v>1004</v>
      </c>
      <c r="J55" s="69"/>
      <c r="K55" s="76">
        <v>9.6693342320000006</v>
      </c>
      <c r="L55" s="77">
        <v>1.083219961257081E-6</v>
      </c>
      <c r="M55" s="77">
        <f t="shared" si="0"/>
        <v>1.978381584380659E-2</v>
      </c>
      <c r="N55" s="77">
        <f>K55/'סכום נכסי הקרן'!$C$42</f>
        <v>1.2703876360134337E-4</v>
      </c>
    </row>
    <row r="56" spans="2:14">
      <c r="B56" s="75" t="s">
        <v>1345</v>
      </c>
      <c r="C56" s="69" t="s">
        <v>1346</v>
      </c>
      <c r="D56" s="82" t="s">
        <v>1095</v>
      </c>
      <c r="E56" s="69"/>
      <c r="F56" s="82" t="s">
        <v>1267</v>
      </c>
      <c r="G56" s="82" t="s">
        <v>127</v>
      </c>
      <c r="H56" s="76">
        <v>9.3344450000000023</v>
      </c>
      <c r="I56" s="78">
        <v>34126</v>
      </c>
      <c r="J56" s="69"/>
      <c r="K56" s="76">
        <v>12.181247104000002</v>
      </c>
      <c r="L56" s="77">
        <v>5.0730679347826103E-7</v>
      </c>
      <c r="M56" s="77">
        <f t="shared" si="0"/>
        <v>2.4923282582982119E-2</v>
      </c>
      <c r="N56" s="77">
        <f>K56/'סכום נכסי הקרן'!$C$42</f>
        <v>1.6004106736669529E-4</v>
      </c>
    </row>
    <row r="57" spans="2:14">
      <c r="B57" s="75" t="s">
        <v>1347</v>
      </c>
      <c r="C57" s="69" t="s">
        <v>1348</v>
      </c>
      <c r="D57" s="82" t="s">
        <v>26</v>
      </c>
      <c r="E57" s="69"/>
      <c r="F57" s="82" t="s">
        <v>1267</v>
      </c>
      <c r="G57" s="82" t="s">
        <v>127</v>
      </c>
      <c r="H57" s="76">
        <v>213.10668100000004</v>
      </c>
      <c r="I57" s="78">
        <v>697.87</v>
      </c>
      <c r="J57" s="69"/>
      <c r="K57" s="76">
        <v>5.6870818529999996</v>
      </c>
      <c r="L57" s="77">
        <v>5.9130929064665829E-7</v>
      </c>
      <c r="M57" s="77">
        <f t="shared" si="0"/>
        <v>1.1635980034287674E-2</v>
      </c>
      <c r="N57" s="77">
        <f>K57/'סכום נכסי הקרן'!$C$42</f>
        <v>7.4718675533394955E-5</v>
      </c>
    </row>
    <row r="58" spans="2:14">
      <c r="B58" s="75" t="s">
        <v>1349</v>
      </c>
      <c r="C58" s="69" t="s">
        <v>1350</v>
      </c>
      <c r="D58" s="82" t="s">
        <v>26</v>
      </c>
      <c r="E58" s="69"/>
      <c r="F58" s="82" t="s">
        <v>1267</v>
      </c>
      <c r="G58" s="82" t="s">
        <v>127</v>
      </c>
      <c r="H58" s="76">
        <v>135.0822</v>
      </c>
      <c r="I58" s="78">
        <v>517.01</v>
      </c>
      <c r="J58" s="69"/>
      <c r="K58" s="76">
        <v>2.670637556</v>
      </c>
      <c r="L58" s="77">
        <v>4.5027400000000004E-6</v>
      </c>
      <c r="M58" s="77">
        <f t="shared" si="0"/>
        <v>5.4642233193886881E-3</v>
      </c>
      <c r="N58" s="77">
        <f>K58/'סכום נכסי הקרן'!$C$42</f>
        <v>3.5087678737875011E-5</v>
      </c>
    </row>
    <row r="59" spans="2:14">
      <c r="B59" s="75" t="s">
        <v>1351</v>
      </c>
      <c r="C59" s="69" t="s">
        <v>1352</v>
      </c>
      <c r="D59" s="82" t="s">
        <v>26</v>
      </c>
      <c r="E59" s="69"/>
      <c r="F59" s="82" t="s">
        <v>1267</v>
      </c>
      <c r="G59" s="82" t="s">
        <v>129</v>
      </c>
      <c r="H59" s="76">
        <v>2.4509770000000004</v>
      </c>
      <c r="I59" s="78">
        <v>6867</v>
      </c>
      <c r="J59" s="69"/>
      <c r="K59" s="76">
        <v>0.68217127000000033</v>
      </c>
      <c r="L59" s="77">
        <v>1.1699174224343677E-6</v>
      </c>
      <c r="M59" s="77">
        <f t="shared" si="0"/>
        <v>1.3957476756726172E-3</v>
      </c>
      <c r="N59" s="77">
        <f>K59/'סכום נכסי הקרן'!$C$42</f>
        <v>8.9625813552246041E-6</v>
      </c>
    </row>
    <row r="60" spans="2:14">
      <c r="B60" s="75" t="s">
        <v>1353</v>
      </c>
      <c r="C60" s="69" t="s">
        <v>1354</v>
      </c>
      <c r="D60" s="82" t="s">
        <v>26</v>
      </c>
      <c r="E60" s="69"/>
      <c r="F60" s="82" t="s">
        <v>1267</v>
      </c>
      <c r="G60" s="82" t="s">
        <v>129</v>
      </c>
      <c r="H60" s="76">
        <v>50.478533000000006</v>
      </c>
      <c r="I60" s="78">
        <v>20418</v>
      </c>
      <c r="J60" s="69"/>
      <c r="K60" s="76">
        <v>41.77411368500001</v>
      </c>
      <c r="L60" s="77">
        <v>1.7745923442887949E-6</v>
      </c>
      <c r="M60" s="77">
        <f t="shared" si="0"/>
        <v>8.5471383277578375E-2</v>
      </c>
      <c r="N60" s="77">
        <f>K60/'סכום נכסי הקרן'!$C$42</f>
        <v>5.4884148440348998E-4</v>
      </c>
    </row>
    <row r="61" spans="2:14">
      <c r="B61" s="75" t="s">
        <v>1355</v>
      </c>
      <c r="C61" s="69" t="s">
        <v>1356</v>
      </c>
      <c r="D61" s="82" t="s">
        <v>26</v>
      </c>
      <c r="E61" s="69"/>
      <c r="F61" s="82" t="s">
        <v>1267</v>
      </c>
      <c r="G61" s="82" t="s">
        <v>129</v>
      </c>
      <c r="H61" s="76">
        <v>27.782369000000006</v>
      </c>
      <c r="I61" s="78">
        <v>8676.1</v>
      </c>
      <c r="J61" s="69"/>
      <c r="K61" s="76">
        <v>9.7696984440000012</v>
      </c>
      <c r="L61" s="77">
        <v>5.3640471895503848E-6</v>
      </c>
      <c r="M61" s="77">
        <f t="shared" si="0"/>
        <v>1.9989164737523143E-2</v>
      </c>
      <c r="N61" s="77">
        <f>K61/'סכום נכסי הקרן'!$C$42</f>
        <v>1.2835738028129095E-4</v>
      </c>
    </row>
    <row r="62" spans="2:14">
      <c r="B62" s="75" t="s">
        <v>1357</v>
      </c>
      <c r="C62" s="69" t="s">
        <v>1358</v>
      </c>
      <c r="D62" s="82" t="s">
        <v>26</v>
      </c>
      <c r="E62" s="69"/>
      <c r="F62" s="82" t="s">
        <v>1267</v>
      </c>
      <c r="G62" s="82" t="s">
        <v>129</v>
      </c>
      <c r="H62" s="76">
        <v>43.401757000000003</v>
      </c>
      <c r="I62" s="78">
        <v>2427.8000000000002</v>
      </c>
      <c r="J62" s="69"/>
      <c r="K62" s="76">
        <v>4.2707833790000009</v>
      </c>
      <c r="L62" s="77">
        <v>1.8353954195121193E-6</v>
      </c>
      <c r="M62" s="77">
        <f t="shared" si="0"/>
        <v>8.738180918320548E-3</v>
      </c>
      <c r="N62" s="77">
        <f>K62/'סכום נכסי הקרן'!$C$42</f>
        <v>5.6110899371104456E-5</v>
      </c>
    </row>
    <row r="63" spans="2:14">
      <c r="B63" s="75" t="s">
        <v>1359</v>
      </c>
      <c r="C63" s="69" t="s">
        <v>1360</v>
      </c>
      <c r="D63" s="82" t="s">
        <v>117</v>
      </c>
      <c r="E63" s="69"/>
      <c r="F63" s="82" t="s">
        <v>1267</v>
      </c>
      <c r="G63" s="82" t="s">
        <v>136</v>
      </c>
      <c r="H63" s="76">
        <v>366.3214660000001</v>
      </c>
      <c r="I63" s="78">
        <v>242750</v>
      </c>
      <c r="J63" s="69"/>
      <c r="K63" s="76">
        <v>22.818035931999997</v>
      </c>
      <c r="L63" s="77">
        <v>4.5472507695777776E-8</v>
      </c>
      <c r="M63" s="77">
        <f t="shared" si="0"/>
        <v>4.6686546350014478E-2</v>
      </c>
      <c r="N63" s="77">
        <f>K63/'סכום נכסי הקרן'!$C$42</f>
        <v>2.9979055466083785E-4</v>
      </c>
    </row>
    <row r="64" spans="2:14">
      <c r="B64" s="75" t="s">
        <v>1361</v>
      </c>
      <c r="C64" s="69" t="s">
        <v>1362</v>
      </c>
      <c r="D64" s="82" t="s">
        <v>116</v>
      </c>
      <c r="E64" s="69"/>
      <c r="F64" s="82" t="s">
        <v>1267</v>
      </c>
      <c r="G64" s="82" t="s">
        <v>127</v>
      </c>
      <c r="H64" s="76">
        <v>1.1864950000000001</v>
      </c>
      <c r="I64" s="78">
        <v>83576</v>
      </c>
      <c r="J64" s="69"/>
      <c r="K64" s="76">
        <v>3.7919748730000005</v>
      </c>
      <c r="L64" s="77">
        <v>6.6113498940034277E-8</v>
      </c>
      <c r="M64" s="77">
        <f t="shared" si="0"/>
        <v>7.7585209872569321E-3</v>
      </c>
      <c r="N64" s="77">
        <f>K64/'סכום נכסי הקרן'!$C$42</f>
        <v>4.9820162165771033E-5</v>
      </c>
    </row>
    <row r="65" spans="2:14">
      <c r="B65" s="75" t="s">
        <v>1363</v>
      </c>
      <c r="C65" s="69" t="s">
        <v>1364</v>
      </c>
      <c r="D65" s="82" t="s">
        <v>116</v>
      </c>
      <c r="E65" s="69"/>
      <c r="F65" s="82" t="s">
        <v>1267</v>
      </c>
      <c r="G65" s="82" t="s">
        <v>127</v>
      </c>
      <c r="H65" s="76">
        <v>27.051255000000005</v>
      </c>
      <c r="I65" s="78">
        <v>5460</v>
      </c>
      <c r="J65" s="69"/>
      <c r="K65" s="76">
        <v>5.6480423520000009</v>
      </c>
      <c r="L65" s="77">
        <v>4.2938500000000004E-6</v>
      </c>
      <c r="M65" s="77">
        <f t="shared" si="0"/>
        <v>1.1556103769812087E-2</v>
      </c>
      <c r="N65" s="77">
        <f>K65/'סכום נכסי הקרן'!$C$42</f>
        <v>7.4205762253156901E-5</v>
      </c>
    </row>
    <row r="66" spans="2:14">
      <c r="B66" s="75" t="s">
        <v>1365</v>
      </c>
      <c r="C66" s="69" t="s">
        <v>1366</v>
      </c>
      <c r="D66" s="82" t="s">
        <v>26</v>
      </c>
      <c r="E66" s="69"/>
      <c r="F66" s="82" t="s">
        <v>1267</v>
      </c>
      <c r="G66" s="82" t="s">
        <v>129</v>
      </c>
      <c r="H66" s="76">
        <v>5.3280600000000007</v>
      </c>
      <c r="I66" s="78">
        <v>20350</v>
      </c>
      <c r="J66" s="69"/>
      <c r="K66" s="76">
        <v>4.3946148490000008</v>
      </c>
      <c r="L66" s="77">
        <v>9.6917871759890879E-7</v>
      </c>
      <c r="M66" s="77">
        <f t="shared" si="0"/>
        <v>8.9915446907755537E-3</v>
      </c>
      <c r="N66" s="77">
        <f>K66/'סכום נכסי הקרן'!$C$42</f>
        <v>5.7737836290057454E-5</v>
      </c>
    </row>
    <row r="67" spans="2:14">
      <c r="B67" s="75" t="s">
        <v>1367</v>
      </c>
      <c r="C67" s="69" t="s">
        <v>1368</v>
      </c>
      <c r="D67" s="82" t="s">
        <v>26</v>
      </c>
      <c r="E67" s="69"/>
      <c r="F67" s="82" t="s">
        <v>1267</v>
      </c>
      <c r="G67" s="82" t="s">
        <v>129</v>
      </c>
      <c r="H67" s="76">
        <v>4.3460260000000002</v>
      </c>
      <c r="I67" s="78">
        <v>21675</v>
      </c>
      <c r="J67" s="69"/>
      <c r="K67" s="76">
        <v>3.818024872000001</v>
      </c>
      <c r="L67" s="77">
        <v>2.6299703479576401E-6</v>
      </c>
      <c r="M67" s="77">
        <f t="shared" si="0"/>
        <v>7.8118202497068513E-3</v>
      </c>
      <c r="N67" s="77">
        <f>K67/'סכום נכסי הקרן'!$C$42</f>
        <v>5.0162415270832206E-5</v>
      </c>
    </row>
    <row r="68" spans="2:14">
      <c r="B68" s="75" t="s">
        <v>1369</v>
      </c>
      <c r="C68" s="69" t="s">
        <v>1370</v>
      </c>
      <c r="D68" s="82" t="s">
        <v>26</v>
      </c>
      <c r="E68" s="69"/>
      <c r="F68" s="82" t="s">
        <v>1267</v>
      </c>
      <c r="G68" s="82" t="s">
        <v>129</v>
      </c>
      <c r="H68" s="76">
        <v>12.380212000000002</v>
      </c>
      <c r="I68" s="78">
        <v>20215</v>
      </c>
      <c r="J68" s="69"/>
      <c r="K68" s="76">
        <v>10.143532300000004</v>
      </c>
      <c r="L68" s="77">
        <v>4.4896507706255672E-6</v>
      </c>
      <c r="M68" s="77">
        <f t="shared" si="0"/>
        <v>2.0754042648021682E-2</v>
      </c>
      <c r="N68" s="77">
        <f>K68/'סכום נכסי הקרן'!$C$42</f>
        <v>1.3326892741774151E-4</v>
      </c>
    </row>
    <row r="69" spans="2:14">
      <c r="B69" s="75" t="s">
        <v>1371</v>
      </c>
      <c r="C69" s="69" t="s">
        <v>1372</v>
      </c>
      <c r="D69" s="82" t="s">
        <v>1095</v>
      </c>
      <c r="E69" s="69"/>
      <c r="F69" s="82" t="s">
        <v>1267</v>
      </c>
      <c r="G69" s="82" t="s">
        <v>127</v>
      </c>
      <c r="H69" s="76">
        <v>19.624519000000003</v>
      </c>
      <c r="I69" s="78">
        <v>7302</v>
      </c>
      <c r="J69" s="69"/>
      <c r="K69" s="76">
        <v>5.479724667000001</v>
      </c>
      <c r="L69" s="77">
        <v>2.6087762047191762E-7</v>
      </c>
      <c r="M69" s="77">
        <f t="shared" si="0"/>
        <v>1.121171955437401E-2</v>
      </c>
      <c r="N69" s="77">
        <f>K69/'סכום נכסי הקרן'!$C$42</f>
        <v>7.1994351407115906E-5</v>
      </c>
    </row>
    <row r="70" spans="2:14">
      <c r="B70" s="75" t="s">
        <v>1373</v>
      </c>
      <c r="C70" s="69" t="s">
        <v>1374</v>
      </c>
      <c r="D70" s="82" t="s">
        <v>116</v>
      </c>
      <c r="E70" s="69"/>
      <c r="F70" s="82" t="s">
        <v>1267</v>
      </c>
      <c r="G70" s="82" t="s">
        <v>127</v>
      </c>
      <c r="H70" s="76">
        <v>88.987140000000011</v>
      </c>
      <c r="I70" s="78">
        <v>3381</v>
      </c>
      <c r="J70" s="69"/>
      <c r="K70" s="76">
        <v>11.505097498000001</v>
      </c>
      <c r="L70" s="77">
        <v>2.8986039087947887E-6</v>
      </c>
      <c r="M70" s="77">
        <f t="shared" si="0"/>
        <v>2.3539855454804387E-2</v>
      </c>
      <c r="N70" s="77">
        <f>K70/'סכום נכסי הקרן'!$C$42</f>
        <v>1.5115760053280463E-4</v>
      </c>
    </row>
    <row r="71" spans="2:14">
      <c r="B71" s="75" t="s">
        <v>1375</v>
      </c>
      <c r="C71" s="69" t="s">
        <v>1376</v>
      </c>
      <c r="D71" s="82" t="s">
        <v>1095</v>
      </c>
      <c r="E71" s="69"/>
      <c r="F71" s="82" t="s">
        <v>1267</v>
      </c>
      <c r="G71" s="82" t="s">
        <v>127</v>
      </c>
      <c r="H71" s="76">
        <v>23.367160000000002</v>
      </c>
      <c r="I71" s="78">
        <v>16393</v>
      </c>
      <c r="J71" s="69"/>
      <c r="K71" s="76">
        <v>14.648132052000003</v>
      </c>
      <c r="L71" s="77">
        <v>8.0353116085537982E-8</v>
      </c>
      <c r="M71" s="77">
        <f t="shared" si="0"/>
        <v>2.9970620522503912E-2</v>
      </c>
      <c r="N71" s="77">
        <f>K71/'סכום נכסי הקרן'!$C$42</f>
        <v>1.9245178006121994E-4</v>
      </c>
    </row>
    <row r="72" spans="2:14">
      <c r="B72" s="75" t="s">
        <v>1377</v>
      </c>
      <c r="C72" s="69" t="s">
        <v>1378</v>
      </c>
      <c r="D72" s="82" t="s">
        <v>1095</v>
      </c>
      <c r="E72" s="69"/>
      <c r="F72" s="82" t="s">
        <v>1267</v>
      </c>
      <c r="G72" s="82" t="s">
        <v>127</v>
      </c>
      <c r="H72" s="76">
        <v>5.8767720000000008</v>
      </c>
      <c r="I72" s="78">
        <v>14498</v>
      </c>
      <c r="J72" s="69"/>
      <c r="K72" s="76">
        <v>3.2581030830000004</v>
      </c>
      <c r="L72" s="77">
        <v>9.0492799761214177E-8</v>
      </c>
      <c r="M72" s="77">
        <f t="shared" si="0"/>
        <v>6.6661995384224198E-3</v>
      </c>
      <c r="N72" s="77">
        <f>K72/'סכום נכסי הקרן'!$C$42</f>
        <v>4.2805986163996019E-5</v>
      </c>
    </row>
    <row r="73" spans="2:14">
      <c r="B73" s="75" t="s">
        <v>1379</v>
      </c>
      <c r="C73" s="69" t="s">
        <v>1380</v>
      </c>
      <c r="D73" s="82" t="s">
        <v>118</v>
      </c>
      <c r="E73" s="69"/>
      <c r="F73" s="82" t="s">
        <v>1267</v>
      </c>
      <c r="G73" s="82" t="s">
        <v>131</v>
      </c>
      <c r="H73" s="76">
        <v>44.563200000000009</v>
      </c>
      <c r="I73" s="78">
        <v>8843</v>
      </c>
      <c r="J73" s="69"/>
      <c r="K73" s="76">
        <v>9.7627490830000028</v>
      </c>
      <c r="L73" s="77">
        <v>3.145409660365677E-7</v>
      </c>
      <c r="M73" s="77">
        <f t="shared" si="0"/>
        <v>1.9974946087618468E-2</v>
      </c>
      <c r="N73" s="77">
        <f>K73/'סכום נכסי הקרן'!$C$42</f>
        <v>1.2826607738410309E-4</v>
      </c>
    </row>
    <row r="74" spans="2:14">
      <c r="B74" s="118"/>
      <c r="C74" s="118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</row>
    <row r="75" spans="2:14">
      <c r="B75" s="118"/>
      <c r="C75" s="118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</row>
    <row r="76" spans="2:14">
      <c r="B76" s="118"/>
      <c r="C76" s="118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</row>
    <row r="77" spans="2:14">
      <c r="B77" s="123" t="s">
        <v>211</v>
      </c>
      <c r="C77" s="118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</row>
    <row r="78" spans="2:14">
      <c r="B78" s="123" t="s">
        <v>107</v>
      </c>
      <c r="C78" s="118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</row>
    <row r="79" spans="2:14">
      <c r="B79" s="123" t="s">
        <v>194</v>
      </c>
      <c r="C79" s="118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</row>
    <row r="80" spans="2:14">
      <c r="B80" s="123" t="s">
        <v>202</v>
      </c>
      <c r="C80" s="118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</row>
    <row r="81" spans="2:14">
      <c r="B81" s="123" t="s">
        <v>209</v>
      </c>
      <c r="C81" s="118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</row>
    <row r="82" spans="2:14">
      <c r="B82" s="118"/>
      <c r="C82" s="118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</row>
    <row r="83" spans="2:14">
      <c r="B83" s="118"/>
      <c r="C83" s="118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</row>
    <row r="84" spans="2:14">
      <c r="B84" s="118"/>
      <c r="C84" s="118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</row>
    <row r="85" spans="2:14">
      <c r="B85" s="118"/>
      <c r="C85" s="118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</row>
    <row r="86" spans="2:14">
      <c r="B86" s="118"/>
      <c r="C86" s="118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</row>
    <row r="87" spans="2:14">
      <c r="B87" s="118"/>
      <c r="C87" s="118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2:14">
      <c r="B88" s="118"/>
      <c r="C88" s="118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2:14">
      <c r="B89" s="118"/>
      <c r="C89" s="118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</row>
    <row r="90" spans="2:14">
      <c r="B90" s="118"/>
      <c r="C90" s="118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</row>
    <row r="91" spans="2:14">
      <c r="B91" s="118"/>
      <c r="C91" s="118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</row>
    <row r="92" spans="2:14">
      <c r="B92" s="118"/>
      <c r="C92" s="118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</row>
    <row r="93" spans="2:14">
      <c r="B93" s="118"/>
      <c r="C93" s="118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</row>
    <row r="94" spans="2:14">
      <c r="B94" s="118"/>
      <c r="C94" s="118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</row>
    <row r="95" spans="2:14">
      <c r="B95" s="118"/>
      <c r="C95" s="118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</row>
    <row r="96" spans="2:14">
      <c r="B96" s="118"/>
      <c r="C96" s="118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</row>
    <row r="97" spans="2:14">
      <c r="B97" s="118"/>
      <c r="C97" s="118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</row>
    <row r="98" spans="2:14">
      <c r="B98" s="118"/>
      <c r="C98" s="118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</row>
    <row r="99" spans="2:14">
      <c r="B99" s="118"/>
      <c r="C99" s="118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</row>
    <row r="100" spans="2:14">
      <c r="B100" s="118"/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</row>
    <row r="101" spans="2:14">
      <c r="B101" s="118"/>
      <c r="C101" s="118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</row>
    <row r="102" spans="2:14">
      <c r="B102" s="118"/>
      <c r="C102" s="118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</row>
    <row r="103" spans="2:14">
      <c r="B103" s="118"/>
      <c r="C103" s="118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</row>
    <row r="104" spans="2:14">
      <c r="B104" s="118"/>
      <c r="C104" s="118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</row>
    <row r="105" spans="2:14">
      <c r="B105" s="118"/>
      <c r="C105" s="118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</row>
    <row r="106" spans="2:14">
      <c r="B106" s="118"/>
      <c r="C106" s="118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</row>
    <row r="107" spans="2:14">
      <c r="B107" s="118"/>
      <c r="C107" s="118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</row>
    <row r="108" spans="2:14">
      <c r="B108" s="118"/>
      <c r="C108" s="118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</row>
    <row r="109" spans="2:14">
      <c r="B109" s="118"/>
      <c r="C109" s="118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</row>
    <row r="110" spans="2:14">
      <c r="B110" s="118"/>
      <c r="C110" s="118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</row>
    <row r="111" spans="2:14">
      <c r="B111" s="118"/>
      <c r="C111" s="118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</row>
    <row r="112" spans="2:14">
      <c r="B112" s="118"/>
      <c r="C112" s="118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</row>
    <row r="113" spans="2:14">
      <c r="B113" s="118"/>
      <c r="C113" s="118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</row>
    <row r="114" spans="2:14">
      <c r="B114" s="118"/>
      <c r="C114" s="118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</row>
    <row r="115" spans="2:14">
      <c r="B115" s="118"/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</row>
    <row r="116" spans="2:14">
      <c r="B116" s="118"/>
      <c r="C116" s="118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</row>
    <row r="117" spans="2:14">
      <c r="B117" s="118"/>
      <c r="C117" s="118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</row>
    <row r="118" spans="2:14">
      <c r="B118" s="118"/>
      <c r="C118" s="118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</row>
    <row r="119" spans="2:14">
      <c r="B119" s="118"/>
      <c r="C119" s="118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</row>
    <row r="120" spans="2:14">
      <c r="B120" s="118"/>
      <c r="C120" s="118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</row>
    <row r="121" spans="2:14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</row>
    <row r="122" spans="2:14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</row>
    <row r="123" spans="2:14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</row>
    <row r="124" spans="2:14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</row>
    <row r="125" spans="2:14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</row>
    <row r="126" spans="2:14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</row>
    <row r="127" spans="2:14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</row>
    <row r="128" spans="2:14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</row>
    <row r="129" spans="2:14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</row>
    <row r="130" spans="2:14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</row>
    <row r="131" spans="2:14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</row>
    <row r="132" spans="2:14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</row>
    <row r="133" spans="2:14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</row>
    <row r="134" spans="2:14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</row>
    <row r="135" spans="2:14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</row>
    <row r="136" spans="2:14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</row>
    <row r="137" spans="2:14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</row>
    <row r="138" spans="2:14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</row>
    <row r="139" spans="2:14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</row>
    <row r="140" spans="2:14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</row>
    <row r="141" spans="2:14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</row>
    <row r="142" spans="2:14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</row>
    <row r="143" spans="2:14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</row>
    <row r="144" spans="2:14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</row>
    <row r="145" spans="2:14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</row>
    <row r="146" spans="2:14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</row>
    <row r="147" spans="2:14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</row>
    <row r="148" spans="2:14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</row>
    <row r="149" spans="2:14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</row>
    <row r="150" spans="2:14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</row>
    <row r="151" spans="2:14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</row>
    <row r="152" spans="2:14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</row>
    <row r="153" spans="2:14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</row>
    <row r="154" spans="2:14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</row>
    <row r="155" spans="2:14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</row>
    <row r="156" spans="2:14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</row>
    <row r="157" spans="2:14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</row>
    <row r="158" spans="2:14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</row>
    <row r="159" spans="2:14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</row>
    <row r="160" spans="2:14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</row>
    <row r="161" spans="2:14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</row>
    <row r="162" spans="2:14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</row>
    <row r="163" spans="2:14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</row>
    <row r="164" spans="2:14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</row>
    <row r="165" spans="2:14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</row>
    <row r="166" spans="2:14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</row>
    <row r="167" spans="2:14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</row>
    <row r="168" spans="2:14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</row>
    <row r="169" spans="2:14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</row>
    <row r="170" spans="2:14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</row>
    <row r="171" spans="2:14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</row>
    <row r="172" spans="2:14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</row>
    <row r="173" spans="2:14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</row>
    <row r="174" spans="2:14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</row>
    <row r="175" spans="2:14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</row>
    <row r="176" spans="2:14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</row>
    <row r="177" spans="2:14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</row>
    <row r="178" spans="2:14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</row>
    <row r="179" spans="2:14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</row>
    <row r="180" spans="2:14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</row>
    <row r="181" spans="2:14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</row>
    <row r="182" spans="2:14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</row>
    <row r="183" spans="2:14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</row>
    <row r="184" spans="2:14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</row>
    <row r="185" spans="2:14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</row>
    <row r="186" spans="2:14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</row>
    <row r="187" spans="2:14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</row>
    <row r="188" spans="2:14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</row>
    <row r="189" spans="2:14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</row>
    <row r="190" spans="2:14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</row>
    <row r="191" spans="2:14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</row>
    <row r="192" spans="2:14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</row>
    <row r="193" spans="2:14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</row>
    <row r="194" spans="2:14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</row>
    <row r="195" spans="2:14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</row>
    <row r="196" spans="2:14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</row>
    <row r="197" spans="2:14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</row>
    <row r="198" spans="2:14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</row>
    <row r="199" spans="2:14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</row>
    <row r="200" spans="2:14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</row>
    <row r="201" spans="2:14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</row>
    <row r="202" spans="2:14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</row>
    <row r="203" spans="2:14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</row>
    <row r="204" spans="2:14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</row>
    <row r="205" spans="2:14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</row>
    <row r="206" spans="2:14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</row>
    <row r="207" spans="2:14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</row>
    <row r="208" spans="2:14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</row>
    <row r="209" spans="2:14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</row>
    <row r="210" spans="2:14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</row>
    <row r="211" spans="2:14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</row>
    <row r="212" spans="2:14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</row>
    <row r="213" spans="2:14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</row>
    <row r="214" spans="2:14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</row>
    <row r="215" spans="2:14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</row>
    <row r="216" spans="2:14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</row>
    <row r="217" spans="2:14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</row>
    <row r="218" spans="2:14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</row>
    <row r="219" spans="2:14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</row>
    <row r="220" spans="2:14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</row>
    <row r="221" spans="2:14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</row>
    <row r="222" spans="2:14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</row>
    <row r="223" spans="2:14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</row>
    <row r="224" spans="2:14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</row>
    <row r="225" spans="2:14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</row>
    <row r="226" spans="2:14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</row>
    <row r="227" spans="2:14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</row>
    <row r="228" spans="2:14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</row>
    <row r="229" spans="2:14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</row>
    <row r="230" spans="2:14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</row>
    <row r="231" spans="2:14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</row>
    <row r="232" spans="2:14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</row>
    <row r="233" spans="2:14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</row>
    <row r="234" spans="2:14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</row>
    <row r="235" spans="2:14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</row>
    <row r="236" spans="2:14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</row>
    <row r="237" spans="2:14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</row>
    <row r="238" spans="2:14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</row>
    <row r="239" spans="2:14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</row>
    <row r="240" spans="2:14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</row>
    <row r="241" spans="2:14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</row>
    <row r="242" spans="2:14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</row>
    <row r="243" spans="2:14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</row>
    <row r="244" spans="2:14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</row>
    <row r="245" spans="2:14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</row>
    <row r="246" spans="2:14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</row>
    <row r="247" spans="2:14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</row>
    <row r="248" spans="2:14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</row>
    <row r="249" spans="2:14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</row>
    <row r="250" spans="2:14">
      <c r="B250" s="126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</row>
    <row r="251" spans="2:14">
      <c r="B251" s="126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</row>
    <row r="252" spans="2:14">
      <c r="B252" s="127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</row>
    <row r="253" spans="2:14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</row>
    <row r="254" spans="2:14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</row>
    <row r="255" spans="2:14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</row>
    <row r="256" spans="2:14">
      <c r="B256" s="118"/>
      <c r="C256" s="118"/>
      <c r="D256" s="118"/>
      <c r="E256" s="118"/>
      <c r="F256" s="118"/>
      <c r="G256" s="118"/>
      <c r="H256" s="119"/>
      <c r="I256" s="119"/>
      <c r="J256" s="119"/>
      <c r="K256" s="119"/>
      <c r="L256" s="119"/>
      <c r="M256" s="119"/>
      <c r="N256" s="119"/>
    </row>
    <row r="257" spans="2:14">
      <c r="B257" s="118"/>
      <c r="C257" s="118"/>
      <c r="D257" s="118"/>
      <c r="E257" s="118"/>
      <c r="F257" s="118"/>
      <c r="G257" s="118"/>
      <c r="H257" s="119"/>
      <c r="I257" s="119"/>
      <c r="J257" s="119"/>
      <c r="K257" s="119"/>
      <c r="L257" s="119"/>
      <c r="M257" s="119"/>
      <c r="N257" s="119"/>
    </row>
    <row r="258" spans="2:14">
      <c r="B258" s="118"/>
      <c r="C258" s="118"/>
      <c r="D258" s="118"/>
      <c r="E258" s="118"/>
      <c r="F258" s="118"/>
      <c r="G258" s="118"/>
      <c r="H258" s="119"/>
      <c r="I258" s="119"/>
      <c r="J258" s="119"/>
      <c r="K258" s="119"/>
      <c r="L258" s="119"/>
      <c r="M258" s="119"/>
      <c r="N258" s="119"/>
    </row>
    <row r="259" spans="2:14">
      <c r="B259" s="118"/>
      <c r="C259" s="118"/>
      <c r="D259" s="118"/>
      <c r="E259" s="118"/>
      <c r="F259" s="118"/>
      <c r="G259" s="118"/>
      <c r="H259" s="119"/>
      <c r="I259" s="119"/>
      <c r="J259" s="119"/>
      <c r="K259" s="119"/>
      <c r="L259" s="119"/>
      <c r="M259" s="119"/>
      <c r="N259" s="119"/>
    </row>
    <row r="260" spans="2:14">
      <c r="B260" s="118"/>
      <c r="C260" s="118"/>
      <c r="D260" s="118"/>
      <c r="E260" s="118"/>
      <c r="F260" s="118"/>
      <c r="G260" s="118"/>
      <c r="H260" s="119"/>
      <c r="I260" s="119"/>
      <c r="J260" s="119"/>
      <c r="K260" s="119"/>
      <c r="L260" s="119"/>
      <c r="M260" s="119"/>
      <c r="N260" s="119"/>
    </row>
    <row r="261" spans="2:14">
      <c r="B261" s="118"/>
      <c r="C261" s="118"/>
      <c r="D261" s="118"/>
      <c r="E261" s="118"/>
      <c r="F261" s="118"/>
      <c r="G261" s="118"/>
      <c r="H261" s="119"/>
      <c r="I261" s="119"/>
      <c r="J261" s="119"/>
      <c r="K261" s="119"/>
      <c r="L261" s="119"/>
      <c r="M261" s="119"/>
      <c r="N261" s="119"/>
    </row>
    <row r="262" spans="2:14">
      <c r="B262" s="118"/>
      <c r="C262" s="118"/>
      <c r="D262" s="118"/>
      <c r="E262" s="118"/>
      <c r="F262" s="118"/>
      <c r="G262" s="118"/>
      <c r="H262" s="119"/>
      <c r="I262" s="119"/>
      <c r="J262" s="119"/>
      <c r="K262" s="119"/>
      <c r="L262" s="119"/>
      <c r="M262" s="119"/>
      <c r="N262" s="119"/>
    </row>
    <row r="263" spans="2:14">
      <c r="B263" s="118"/>
      <c r="C263" s="118"/>
      <c r="D263" s="118"/>
      <c r="E263" s="118"/>
      <c r="F263" s="118"/>
      <c r="G263" s="118"/>
      <c r="H263" s="119"/>
      <c r="I263" s="119"/>
      <c r="J263" s="119"/>
      <c r="K263" s="119"/>
      <c r="L263" s="119"/>
      <c r="M263" s="119"/>
      <c r="N263" s="119"/>
    </row>
    <row r="264" spans="2:14">
      <c r="B264" s="118"/>
      <c r="C264" s="118"/>
      <c r="D264" s="118"/>
      <c r="E264" s="118"/>
      <c r="F264" s="118"/>
      <c r="G264" s="118"/>
      <c r="H264" s="119"/>
      <c r="I264" s="119"/>
      <c r="J264" s="119"/>
      <c r="K264" s="119"/>
      <c r="L264" s="119"/>
      <c r="M264" s="119"/>
      <c r="N264" s="119"/>
    </row>
    <row r="265" spans="2:14">
      <c r="B265" s="118"/>
      <c r="C265" s="118"/>
      <c r="D265" s="118"/>
      <c r="E265" s="118"/>
      <c r="F265" s="118"/>
      <c r="G265" s="118"/>
      <c r="H265" s="119"/>
      <c r="I265" s="119"/>
      <c r="J265" s="119"/>
      <c r="K265" s="119"/>
      <c r="L265" s="119"/>
      <c r="M265" s="119"/>
      <c r="N265" s="119"/>
    </row>
    <row r="266" spans="2:14">
      <c r="B266" s="118"/>
      <c r="C266" s="118"/>
      <c r="D266" s="118"/>
      <c r="E266" s="118"/>
      <c r="F266" s="118"/>
      <c r="G266" s="118"/>
      <c r="H266" s="119"/>
      <c r="I266" s="119"/>
      <c r="J266" s="119"/>
      <c r="K266" s="119"/>
      <c r="L266" s="119"/>
      <c r="M266" s="119"/>
      <c r="N266" s="119"/>
    </row>
    <row r="267" spans="2:14">
      <c r="B267" s="118"/>
      <c r="C267" s="118"/>
      <c r="D267" s="118"/>
      <c r="E267" s="118"/>
      <c r="F267" s="118"/>
      <c r="G267" s="118"/>
      <c r="H267" s="119"/>
      <c r="I267" s="119"/>
      <c r="J267" s="119"/>
      <c r="K267" s="119"/>
      <c r="L267" s="119"/>
      <c r="M267" s="119"/>
      <c r="N267" s="119"/>
    </row>
    <row r="268" spans="2:14">
      <c r="B268" s="118"/>
      <c r="C268" s="118"/>
      <c r="D268" s="118"/>
      <c r="E268" s="118"/>
      <c r="F268" s="118"/>
      <c r="G268" s="118"/>
      <c r="H268" s="119"/>
      <c r="I268" s="119"/>
      <c r="J268" s="119"/>
      <c r="K268" s="119"/>
      <c r="L268" s="119"/>
      <c r="M268" s="119"/>
      <c r="N268" s="119"/>
    </row>
    <row r="269" spans="2:14">
      <c r="B269" s="118"/>
      <c r="C269" s="118"/>
      <c r="D269" s="118"/>
      <c r="E269" s="118"/>
      <c r="F269" s="118"/>
      <c r="G269" s="118"/>
      <c r="H269" s="119"/>
      <c r="I269" s="119"/>
      <c r="J269" s="119"/>
      <c r="K269" s="119"/>
      <c r="L269" s="119"/>
      <c r="M269" s="119"/>
      <c r="N269" s="119"/>
    </row>
    <row r="270" spans="2:14">
      <c r="B270" s="118"/>
      <c r="C270" s="118"/>
      <c r="D270" s="118"/>
      <c r="E270" s="118"/>
      <c r="F270" s="118"/>
      <c r="G270" s="118"/>
      <c r="H270" s="119"/>
      <c r="I270" s="119"/>
      <c r="J270" s="119"/>
      <c r="K270" s="119"/>
      <c r="L270" s="119"/>
      <c r="M270" s="119"/>
      <c r="N270" s="119"/>
    </row>
    <row r="271" spans="2:14">
      <c r="B271" s="118"/>
      <c r="C271" s="118"/>
      <c r="D271" s="118"/>
      <c r="E271" s="118"/>
      <c r="F271" s="118"/>
      <c r="G271" s="118"/>
      <c r="H271" s="119"/>
      <c r="I271" s="119"/>
      <c r="J271" s="119"/>
      <c r="K271" s="119"/>
      <c r="L271" s="119"/>
      <c r="M271" s="119"/>
      <c r="N271" s="119"/>
    </row>
    <row r="272" spans="2:14">
      <c r="B272" s="118"/>
      <c r="C272" s="118"/>
      <c r="D272" s="118"/>
      <c r="E272" s="118"/>
      <c r="F272" s="118"/>
      <c r="G272" s="118"/>
      <c r="H272" s="119"/>
      <c r="I272" s="119"/>
      <c r="J272" s="119"/>
      <c r="K272" s="119"/>
      <c r="L272" s="119"/>
      <c r="M272" s="119"/>
      <c r="N272" s="119"/>
    </row>
    <row r="273" spans="2:14">
      <c r="B273" s="118"/>
      <c r="C273" s="118"/>
      <c r="D273" s="118"/>
      <c r="E273" s="118"/>
      <c r="F273" s="118"/>
      <c r="G273" s="118"/>
      <c r="H273" s="119"/>
      <c r="I273" s="119"/>
      <c r="J273" s="119"/>
      <c r="K273" s="119"/>
      <c r="L273" s="119"/>
      <c r="M273" s="119"/>
      <c r="N273" s="119"/>
    </row>
    <row r="274" spans="2:14">
      <c r="B274" s="118"/>
      <c r="C274" s="118"/>
      <c r="D274" s="118"/>
      <c r="E274" s="118"/>
      <c r="F274" s="118"/>
      <c r="G274" s="118"/>
      <c r="H274" s="119"/>
      <c r="I274" s="119"/>
      <c r="J274" s="119"/>
      <c r="K274" s="119"/>
      <c r="L274" s="119"/>
      <c r="M274" s="119"/>
      <c r="N274" s="119"/>
    </row>
    <row r="275" spans="2:14">
      <c r="B275" s="118"/>
      <c r="C275" s="118"/>
      <c r="D275" s="118"/>
      <c r="E275" s="118"/>
      <c r="F275" s="118"/>
      <c r="G275" s="118"/>
      <c r="H275" s="119"/>
      <c r="I275" s="119"/>
      <c r="J275" s="119"/>
      <c r="K275" s="119"/>
      <c r="L275" s="119"/>
      <c r="M275" s="119"/>
      <c r="N275" s="119"/>
    </row>
    <row r="276" spans="2:14">
      <c r="B276" s="118"/>
      <c r="C276" s="118"/>
      <c r="D276" s="118"/>
      <c r="E276" s="118"/>
      <c r="F276" s="118"/>
      <c r="G276" s="118"/>
      <c r="H276" s="119"/>
      <c r="I276" s="119"/>
      <c r="J276" s="119"/>
      <c r="K276" s="119"/>
      <c r="L276" s="119"/>
      <c r="M276" s="119"/>
      <c r="N276" s="119"/>
    </row>
    <row r="277" spans="2:14">
      <c r="B277" s="118"/>
      <c r="C277" s="118"/>
      <c r="D277" s="118"/>
      <c r="E277" s="118"/>
      <c r="F277" s="118"/>
      <c r="G277" s="118"/>
      <c r="H277" s="119"/>
      <c r="I277" s="119"/>
      <c r="J277" s="119"/>
      <c r="K277" s="119"/>
      <c r="L277" s="119"/>
      <c r="M277" s="119"/>
      <c r="N277" s="119"/>
    </row>
    <row r="278" spans="2:14">
      <c r="B278" s="118"/>
      <c r="C278" s="118"/>
      <c r="D278" s="118"/>
      <c r="E278" s="118"/>
      <c r="F278" s="118"/>
      <c r="G278" s="118"/>
      <c r="H278" s="119"/>
      <c r="I278" s="119"/>
      <c r="J278" s="119"/>
      <c r="K278" s="119"/>
      <c r="L278" s="119"/>
      <c r="M278" s="119"/>
      <c r="N278" s="119"/>
    </row>
    <row r="279" spans="2:14">
      <c r="B279" s="118"/>
      <c r="C279" s="118"/>
      <c r="D279" s="118"/>
      <c r="E279" s="118"/>
      <c r="F279" s="118"/>
      <c r="G279" s="118"/>
      <c r="H279" s="119"/>
      <c r="I279" s="119"/>
      <c r="J279" s="119"/>
      <c r="K279" s="119"/>
      <c r="L279" s="119"/>
      <c r="M279" s="119"/>
      <c r="N279" s="119"/>
    </row>
    <row r="280" spans="2:14">
      <c r="B280" s="118"/>
      <c r="C280" s="118"/>
      <c r="D280" s="118"/>
      <c r="E280" s="118"/>
      <c r="F280" s="118"/>
      <c r="G280" s="118"/>
      <c r="H280" s="119"/>
      <c r="I280" s="119"/>
      <c r="J280" s="119"/>
      <c r="K280" s="119"/>
      <c r="L280" s="119"/>
      <c r="M280" s="119"/>
      <c r="N280" s="119"/>
    </row>
    <row r="281" spans="2:14">
      <c r="B281" s="118"/>
      <c r="C281" s="118"/>
      <c r="D281" s="118"/>
      <c r="E281" s="118"/>
      <c r="F281" s="118"/>
      <c r="G281" s="118"/>
      <c r="H281" s="119"/>
      <c r="I281" s="119"/>
      <c r="J281" s="119"/>
      <c r="K281" s="119"/>
      <c r="L281" s="119"/>
      <c r="M281" s="119"/>
      <c r="N281" s="119"/>
    </row>
    <row r="282" spans="2:14">
      <c r="B282" s="118"/>
      <c r="C282" s="118"/>
      <c r="D282" s="118"/>
      <c r="E282" s="118"/>
      <c r="F282" s="118"/>
      <c r="G282" s="118"/>
      <c r="H282" s="119"/>
      <c r="I282" s="119"/>
      <c r="J282" s="119"/>
      <c r="K282" s="119"/>
      <c r="L282" s="119"/>
      <c r="M282" s="119"/>
      <c r="N282" s="119"/>
    </row>
    <row r="283" spans="2:14">
      <c r="B283" s="118"/>
      <c r="C283" s="118"/>
      <c r="D283" s="118"/>
      <c r="E283" s="118"/>
      <c r="F283" s="118"/>
      <c r="G283" s="118"/>
      <c r="H283" s="119"/>
      <c r="I283" s="119"/>
      <c r="J283" s="119"/>
      <c r="K283" s="119"/>
      <c r="L283" s="119"/>
      <c r="M283" s="119"/>
      <c r="N283" s="119"/>
    </row>
    <row r="284" spans="2:14">
      <c r="B284" s="118"/>
      <c r="C284" s="118"/>
      <c r="D284" s="118"/>
      <c r="E284" s="118"/>
      <c r="F284" s="118"/>
      <c r="G284" s="118"/>
      <c r="H284" s="119"/>
      <c r="I284" s="119"/>
      <c r="J284" s="119"/>
      <c r="K284" s="119"/>
      <c r="L284" s="119"/>
      <c r="M284" s="119"/>
      <c r="N284" s="119"/>
    </row>
    <row r="285" spans="2:14">
      <c r="B285" s="118"/>
      <c r="C285" s="118"/>
      <c r="D285" s="118"/>
      <c r="E285" s="118"/>
      <c r="F285" s="118"/>
      <c r="G285" s="118"/>
      <c r="H285" s="119"/>
      <c r="I285" s="119"/>
      <c r="J285" s="119"/>
      <c r="K285" s="119"/>
      <c r="L285" s="119"/>
      <c r="M285" s="119"/>
      <c r="N285" s="119"/>
    </row>
    <row r="286" spans="2:14">
      <c r="B286" s="118"/>
      <c r="C286" s="118"/>
      <c r="D286" s="118"/>
      <c r="E286" s="118"/>
      <c r="F286" s="118"/>
      <c r="G286" s="118"/>
      <c r="H286" s="119"/>
      <c r="I286" s="119"/>
      <c r="J286" s="119"/>
      <c r="K286" s="119"/>
      <c r="L286" s="119"/>
      <c r="M286" s="119"/>
      <c r="N286" s="119"/>
    </row>
    <row r="287" spans="2:14">
      <c r="B287" s="118"/>
      <c r="C287" s="118"/>
      <c r="D287" s="118"/>
      <c r="E287" s="118"/>
      <c r="F287" s="118"/>
      <c r="G287" s="118"/>
      <c r="H287" s="119"/>
      <c r="I287" s="119"/>
      <c r="J287" s="119"/>
      <c r="K287" s="119"/>
      <c r="L287" s="119"/>
      <c r="M287" s="119"/>
      <c r="N287" s="119"/>
    </row>
    <row r="288" spans="2:14">
      <c r="B288" s="118"/>
      <c r="C288" s="118"/>
      <c r="D288" s="118"/>
      <c r="E288" s="118"/>
      <c r="F288" s="118"/>
      <c r="G288" s="118"/>
      <c r="H288" s="119"/>
      <c r="I288" s="119"/>
      <c r="J288" s="119"/>
      <c r="K288" s="119"/>
      <c r="L288" s="119"/>
      <c r="M288" s="119"/>
      <c r="N288" s="119"/>
    </row>
    <row r="289" spans="2:14">
      <c r="B289" s="118"/>
      <c r="C289" s="118"/>
      <c r="D289" s="118"/>
      <c r="E289" s="118"/>
      <c r="F289" s="118"/>
      <c r="G289" s="118"/>
      <c r="H289" s="119"/>
      <c r="I289" s="119"/>
      <c r="J289" s="119"/>
      <c r="K289" s="119"/>
      <c r="L289" s="119"/>
      <c r="M289" s="119"/>
      <c r="N289" s="119"/>
    </row>
    <row r="290" spans="2:14">
      <c r="B290" s="118"/>
      <c r="C290" s="118"/>
      <c r="D290" s="118"/>
      <c r="E290" s="118"/>
      <c r="F290" s="118"/>
      <c r="G290" s="118"/>
      <c r="H290" s="119"/>
      <c r="I290" s="119"/>
      <c r="J290" s="119"/>
      <c r="K290" s="119"/>
      <c r="L290" s="119"/>
      <c r="M290" s="119"/>
      <c r="N290" s="119"/>
    </row>
    <row r="291" spans="2:14">
      <c r="B291" s="118"/>
      <c r="C291" s="118"/>
      <c r="D291" s="118"/>
      <c r="E291" s="118"/>
      <c r="F291" s="118"/>
      <c r="G291" s="118"/>
      <c r="H291" s="119"/>
      <c r="I291" s="119"/>
      <c r="J291" s="119"/>
      <c r="K291" s="119"/>
      <c r="L291" s="119"/>
      <c r="M291" s="119"/>
      <c r="N291" s="119"/>
    </row>
    <row r="292" spans="2:14">
      <c r="B292" s="118"/>
      <c r="C292" s="118"/>
      <c r="D292" s="118"/>
      <c r="E292" s="118"/>
      <c r="F292" s="118"/>
      <c r="G292" s="118"/>
      <c r="H292" s="119"/>
      <c r="I292" s="119"/>
      <c r="J292" s="119"/>
      <c r="K292" s="119"/>
      <c r="L292" s="119"/>
      <c r="M292" s="119"/>
      <c r="N292" s="119"/>
    </row>
    <row r="293" spans="2:14">
      <c r="B293" s="118"/>
      <c r="C293" s="118"/>
      <c r="D293" s="118"/>
      <c r="E293" s="118"/>
      <c r="F293" s="118"/>
      <c r="G293" s="118"/>
      <c r="H293" s="119"/>
      <c r="I293" s="119"/>
      <c r="J293" s="119"/>
      <c r="K293" s="119"/>
      <c r="L293" s="119"/>
      <c r="M293" s="119"/>
      <c r="N293" s="119"/>
    </row>
    <row r="294" spans="2:14">
      <c r="B294" s="118"/>
      <c r="C294" s="118"/>
      <c r="D294" s="118"/>
      <c r="E294" s="118"/>
      <c r="F294" s="118"/>
      <c r="G294" s="118"/>
      <c r="H294" s="119"/>
      <c r="I294" s="119"/>
      <c r="J294" s="119"/>
      <c r="K294" s="119"/>
      <c r="L294" s="119"/>
      <c r="M294" s="119"/>
      <c r="N294" s="119"/>
    </row>
    <row r="295" spans="2:14">
      <c r="B295" s="118"/>
      <c r="C295" s="118"/>
      <c r="D295" s="118"/>
      <c r="E295" s="118"/>
      <c r="F295" s="118"/>
      <c r="G295" s="118"/>
      <c r="H295" s="119"/>
      <c r="I295" s="119"/>
      <c r="J295" s="119"/>
      <c r="K295" s="119"/>
      <c r="L295" s="119"/>
      <c r="M295" s="119"/>
      <c r="N295" s="119"/>
    </row>
    <row r="296" spans="2:14">
      <c r="B296" s="118"/>
      <c r="C296" s="118"/>
      <c r="D296" s="118"/>
      <c r="E296" s="118"/>
      <c r="F296" s="118"/>
      <c r="G296" s="118"/>
      <c r="H296" s="119"/>
      <c r="I296" s="119"/>
      <c r="J296" s="119"/>
      <c r="K296" s="119"/>
      <c r="L296" s="119"/>
      <c r="M296" s="119"/>
      <c r="N296" s="119"/>
    </row>
    <row r="297" spans="2:14">
      <c r="B297" s="118"/>
      <c r="C297" s="118"/>
      <c r="D297" s="118"/>
      <c r="E297" s="118"/>
      <c r="F297" s="118"/>
      <c r="G297" s="118"/>
      <c r="H297" s="119"/>
      <c r="I297" s="119"/>
      <c r="J297" s="119"/>
      <c r="K297" s="119"/>
      <c r="L297" s="119"/>
      <c r="M297" s="119"/>
      <c r="N297" s="119"/>
    </row>
    <row r="298" spans="2:14">
      <c r="B298" s="118"/>
      <c r="C298" s="118"/>
      <c r="D298" s="118"/>
      <c r="E298" s="118"/>
      <c r="F298" s="118"/>
      <c r="G298" s="118"/>
      <c r="H298" s="119"/>
      <c r="I298" s="119"/>
      <c r="J298" s="119"/>
      <c r="K298" s="119"/>
      <c r="L298" s="119"/>
      <c r="M298" s="119"/>
      <c r="N298" s="119"/>
    </row>
    <row r="299" spans="2:14">
      <c r="B299" s="118"/>
      <c r="C299" s="118"/>
      <c r="D299" s="118"/>
      <c r="E299" s="118"/>
      <c r="F299" s="118"/>
      <c r="G299" s="118"/>
      <c r="H299" s="119"/>
      <c r="I299" s="119"/>
      <c r="J299" s="119"/>
      <c r="K299" s="119"/>
      <c r="L299" s="119"/>
      <c r="M299" s="119"/>
      <c r="N299" s="119"/>
    </row>
    <row r="300" spans="2:14">
      <c r="B300" s="118"/>
      <c r="C300" s="118"/>
      <c r="D300" s="118"/>
      <c r="E300" s="118"/>
      <c r="F300" s="118"/>
      <c r="G300" s="118"/>
      <c r="H300" s="119"/>
      <c r="I300" s="119"/>
      <c r="J300" s="119"/>
      <c r="K300" s="119"/>
      <c r="L300" s="119"/>
      <c r="M300" s="119"/>
      <c r="N300" s="119"/>
    </row>
    <row r="301" spans="2:14">
      <c r="B301" s="118"/>
      <c r="C301" s="118"/>
      <c r="D301" s="118"/>
      <c r="E301" s="118"/>
      <c r="F301" s="118"/>
      <c r="G301" s="118"/>
      <c r="H301" s="119"/>
      <c r="I301" s="119"/>
      <c r="J301" s="119"/>
      <c r="K301" s="119"/>
      <c r="L301" s="119"/>
      <c r="M301" s="119"/>
      <c r="N301" s="119"/>
    </row>
    <row r="302" spans="2:14">
      <c r="B302" s="118"/>
      <c r="C302" s="118"/>
      <c r="D302" s="118"/>
      <c r="E302" s="118"/>
      <c r="F302" s="118"/>
      <c r="G302" s="118"/>
      <c r="H302" s="119"/>
      <c r="I302" s="119"/>
      <c r="J302" s="119"/>
      <c r="K302" s="119"/>
      <c r="L302" s="119"/>
      <c r="M302" s="119"/>
      <c r="N302" s="119"/>
    </row>
    <row r="303" spans="2:14">
      <c r="B303" s="118"/>
      <c r="C303" s="118"/>
      <c r="D303" s="118"/>
      <c r="E303" s="118"/>
      <c r="F303" s="118"/>
      <c r="G303" s="118"/>
      <c r="H303" s="119"/>
      <c r="I303" s="119"/>
      <c r="J303" s="119"/>
      <c r="K303" s="119"/>
      <c r="L303" s="119"/>
      <c r="M303" s="119"/>
      <c r="N303" s="119"/>
    </row>
    <row r="304" spans="2:14">
      <c r="B304" s="118"/>
      <c r="C304" s="118"/>
      <c r="D304" s="118"/>
      <c r="E304" s="118"/>
      <c r="F304" s="118"/>
      <c r="G304" s="118"/>
      <c r="H304" s="119"/>
      <c r="I304" s="119"/>
      <c r="J304" s="119"/>
      <c r="K304" s="119"/>
      <c r="L304" s="119"/>
      <c r="M304" s="119"/>
      <c r="N304" s="119"/>
    </row>
    <row r="305" spans="2:14">
      <c r="B305" s="118"/>
      <c r="C305" s="118"/>
      <c r="D305" s="118"/>
      <c r="E305" s="118"/>
      <c r="F305" s="118"/>
      <c r="G305" s="118"/>
      <c r="H305" s="119"/>
      <c r="I305" s="119"/>
      <c r="J305" s="119"/>
      <c r="K305" s="119"/>
      <c r="L305" s="119"/>
      <c r="M305" s="119"/>
      <c r="N305" s="119"/>
    </row>
    <row r="306" spans="2:14">
      <c r="B306" s="118"/>
      <c r="C306" s="118"/>
      <c r="D306" s="118"/>
      <c r="E306" s="118"/>
      <c r="F306" s="118"/>
      <c r="G306" s="118"/>
      <c r="H306" s="119"/>
      <c r="I306" s="119"/>
      <c r="J306" s="119"/>
      <c r="K306" s="119"/>
      <c r="L306" s="119"/>
      <c r="M306" s="119"/>
      <c r="N306" s="119"/>
    </row>
    <row r="307" spans="2:14">
      <c r="B307" s="118"/>
      <c r="C307" s="118"/>
      <c r="D307" s="118"/>
      <c r="E307" s="118"/>
      <c r="F307" s="118"/>
      <c r="G307" s="118"/>
      <c r="H307" s="119"/>
      <c r="I307" s="119"/>
      <c r="J307" s="119"/>
      <c r="K307" s="119"/>
      <c r="L307" s="119"/>
      <c r="M307" s="119"/>
      <c r="N307" s="119"/>
    </row>
    <row r="308" spans="2:14">
      <c r="B308" s="118"/>
      <c r="C308" s="118"/>
      <c r="D308" s="118"/>
      <c r="E308" s="118"/>
      <c r="F308" s="118"/>
      <c r="G308" s="118"/>
      <c r="H308" s="119"/>
      <c r="I308" s="119"/>
      <c r="J308" s="119"/>
      <c r="K308" s="119"/>
      <c r="L308" s="119"/>
      <c r="M308" s="119"/>
      <c r="N308" s="119"/>
    </row>
    <row r="309" spans="2:14">
      <c r="B309" s="118"/>
      <c r="C309" s="118"/>
      <c r="D309" s="118"/>
      <c r="E309" s="118"/>
      <c r="F309" s="118"/>
      <c r="G309" s="118"/>
      <c r="H309" s="119"/>
      <c r="I309" s="119"/>
      <c r="J309" s="119"/>
      <c r="K309" s="119"/>
      <c r="L309" s="119"/>
      <c r="M309" s="119"/>
      <c r="N309" s="119"/>
    </row>
    <row r="310" spans="2:14">
      <c r="B310" s="118"/>
      <c r="C310" s="118"/>
      <c r="D310" s="118"/>
      <c r="E310" s="118"/>
      <c r="F310" s="118"/>
      <c r="G310" s="118"/>
      <c r="H310" s="119"/>
      <c r="I310" s="119"/>
      <c r="J310" s="119"/>
      <c r="K310" s="119"/>
      <c r="L310" s="119"/>
      <c r="M310" s="119"/>
      <c r="N310" s="119"/>
    </row>
    <row r="311" spans="2:14">
      <c r="B311" s="118"/>
      <c r="C311" s="118"/>
      <c r="D311" s="118"/>
      <c r="E311" s="118"/>
      <c r="F311" s="118"/>
      <c r="G311" s="118"/>
      <c r="H311" s="119"/>
      <c r="I311" s="119"/>
      <c r="J311" s="119"/>
      <c r="K311" s="119"/>
      <c r="L311" s="119"/>
      <c r="M311" s="119"/>
      <c r="N311" s="119"/>
    </row>
    <row r="312" spans="2:14">
      <c r="B312" s="118"/>
      <c r="C312" s="118"/>
      <c r="D312" s="118"/>
      <c r="E312" s="118"/>
      <c r="F312" s="118"/>
      <c r="G312" s="118"/>
      <c r="H312" s="119"/>
      <c r="I312" s="119"/>
      <c r="J312" s="119"/>
      <c r="K312" s="119"/>
      <c r="L312" s="119"/>
      <c r="M312" s="119"/>
      <c r="N312" s="119"/>
    </row>
    <row r="313" spans="2:14">
      <c r="B313" s="118"/>
      <c r="C313" s="118"/>
      <c r="D313" s="118"/>
      <c r="E313" s="118"/>
      <c r="F313" s="118"/>
      <c r="G313" s="118"/>
      <c r="H313" s="119"/>
      <c r="I313" s="119"/>
      <c r="J313" s="119"/>
      <c r="K313" s="119"/>
      <c r="L313" s="119"/>
      <c r="M313" s="119"/>
      <c r="N313" s="119"/>
    </row>
    <row r="314" spans="2:14">
      <c r="B314" s="118"/>
      <c r="C314" s="118"/>
      <c r="D314" s="118"/>
      <c r="E314" s="118"/>
      <c r="F314" s="118"/>
      <c r="G314" s="118"/>
      <c r="H314" s="119"/>
      <c r="I314" s="119"/>
      <c r="J314" s="119"/>
      <c r="K314" s="119"/>
      <c r="L314" s="119"/>
      <c r="M314" s="119"/>
      <c r="N314" s="119"/>
    </row>
    <row r="315" spans="2:14">
      <c r="B315" s="118"/>
      <c r="C315" s="118"/>
      <c r="D315" s="118"/>
      <c r="E315" s="118"/>
      <c r="F315" s="118"/>
      <c r="G315" s="118"/>
      <c r="H315" s="119"/>
      <c r="I315" s="119"/>
      <c r="J315" s="119"/>
      <c r="K315" s="119"/>
      <c r="L315" s="119"/>
      <c r="M315" s="119"/>
      <c r="N315" s="119"/>
    </row>
    <row r="316" spans="2:14">
      <c r="B316" s="118"/>
      <c r="C316" s="118"/>
      <c r="D316" s="118"/>
      <c r="E316" s="118"/>
      <c r="F316" s="118"/>
      <c r="G316" s="118"/>
      <c r="H316" s="119"/>
      <c r="I316" s="119"/>
      <c r="J316" s="119"/>
      <c r="K316" s="119"/>
      <c r="L316" s="119"/>
      <c r="M316" s="119"/>
      <c r="N316" s="119"/>
    </row>
    <row r="317" spans="2:14">
      <c r="B317" s="118"/>
      <c r="C317" s="118"/>
      <c r="D317" s="118"/>
      <c r="E317" s="118"/>
      <c r="F317" s="118"/>
      <c r="G317" s="118"/>
      <c r="H317" s="119"/>
      <c r="I317" s="119"/>
      <c r="J317" s="119"/>
      <c r="K317" s="119"/>
      <c r="L317" s="119"/>
      <c r="M317" s="119"/>
      <c r="N317" s="119"/>
    </row>
    <row r="318" spans="2:14">
      <c r="B318" s="118"/>
      <c r="C318" s="118"/>
      <c r="D318" s="118"/>
      <c r="E318" s="118"/>
      <c r="F318" s="118"/>
      <c r="G318" s="118"/>
      <c r="H318" s="119"/>
      <c r="I318" s="119"/>
      <c r="J318" s="119"/>
      <c r="K318" s="119"/>
      <c r="L318" s="119"/>
      <c r="M318" s="119"/>
      <c r="N318" s="119"/>
    </row>
    <row r="319" spans="2:14">
      <c r="B319" s="118"/>
      <c r="C319" s="118"/>
      <c r="D319" s="118"/>
      <c r="E319" s="118"/>
      <c r="F319" s="118"/>
      <c r="G319" s="118"/>
      <c r="H319" s="119"/>
      <c r="I319" s="119"/>
      <c r="J319" s="119"/>
      <c r="K319" s="119"/>
      <c r="L319" s="119"/>
      <c r="M319" s="119"/>
      <c r="N319" s="119"/>
    </row>
    <row r="320" spans="2:14">
      <c r="B320" s="118"/>
      <c r="C320" s="118"/>
      <c r="D320" s="118"/>
      <c r="E320" s="118"/>
      <c r="F320" s="118"/>
      <c r="G320" s="118"/>
      <c r="H320" s="119"/>
      <c r="I320" s="119"/>
      <c r="J320" s="119"/>
      <c r="K320" s="119"/>
      <c r="L320" s="119"/>
      <c r="M320" s="119"/>
      <c r="N320" s="119"/>
    </row>
    <row r="321" spans="2:14">
      <c r="B321" s="118"/>
      <c r="C321" s="118"/>
      <c r="D321" s="118"/>
      <c r="E321" s="118"/>
      <c r="F321" s="118"/>
      <c r="G321" s="118"/>
      <c r="H321" s="119"/>
      <c r="I321" s="119"/>
      <c r="J321" s="119"/>
      <c r="K321" s="119"/>
      <c r="L321" s="119"/>
      <c r="M321" s="119"/>
      <c r="N321" s="119"/>
    </row>
    <row r="322" spans="2:14">
      <c r="B322" s="118"/>
      <c r="C322" s="118"/>
      <c r="D322" s="118"/>
      <c r="E322" s="118"/>
      <c r="F322" s="118"/>
      <c r="G322" s="118"/>
      <c r="H322" s="119"/>
      <c r="I322" s="119"/>
      <c r="J322" s="119"/>
      <c r="K322" s="119"/>
      <c r="L322" s="119"/>
      <c r="M322" s="119"/>
      <c r="N322" s="119"/>
    </row>
    <row r="323" spans="2:14">
      <c r="B323" s="118"/>
      <c r="C323" s="118"/>
      <c r="D323" s="118"/>
      <c r="E323" s="118"/>
      <c r="F323" s="118"/>
      <c r="G323" s="118"/>
      <c r="H323" s="119"/>
      <c r="I323" s="119"/>
      <c r="J323" s="119"/>
      <c r="K323" s="119"/>
      <c r="L323" s="119"/>
      <c r="M323" s="119"/>
      <c r="N323" s="119"/>
    </row>
    <row r="324" spans="2:14">
      <c r="B324" s="118"/>
      <c r="C324" s="118"/>
      <c r="D324" s="118"/>
      <c r="E324" s="118"/>
      <c r="F324" s="118"/>
      <c r="G324" s="118"/>
      <c r="H324" s="119"/>
      <c r="I324" s="119"/>
      <c r="J324" s="119"/>
      <c r="K324" s="119"/>
      <c r="L324" s="119"/>
      <c r="M324" s="119"/>
      <c r="N324" s="119"/>
    </row>
    <row r="325" spans="2:14">
      <c r="B325" s="118"/>
      <c r="C325" s="118"/>
      <c r="D325" s="118"/>
      <c r="E325" s="118"/>
      <c r="F325" s="118"/>
      <c r="G325" s="118"/>
      <c r="H325" s="119"/>
      <c r="I325" s="119"/>
      <c r="J325" s="119"/>
      <c r="K325" s="119"/>
      <c r="L325" s="119"/>
      <c r="M325" s="119"/>
      <c r="N325" s="119"/>
    </row>
    <row r="326" spans="2:14">
      <c r="B326" s="118"/>
      <c r="C326" s="118"/>
      <c r="D326" s="118"/>
      <c r="E326" s="118"/>
      <c r="F326" s="118"/>
      <c r="G326" s="118"/>
      <c r="H326" s="119"/>
      <c r="I326" s="119"/>
      <c r="J326" s="119"/>
      <c r="K326" s="119"/>
      <c r="L326" s="119"/>
      <c r="M326" s="119"/>
      <c r="N326" s="119"/>
    </row>
    <row r="327" spans="2:14">
      <c r="B327" s="118"/>
      <c r="C327" s="118"/>
      <c r="D327" s="118"/>
      <c r="E327" s="118"/>
      <c r="F327" s="118"/>
      <c r="G327" s="118"/>
      <c r="H327" s="119"/>
      <c r="I327" s="119"/>
      <c r="J327" s="119"/>
      <c r="K327" s="119"/>
      <c r="L327" s="119"/>
      <c r="M327" s="119"/>
      <c r="N327" s="119"/>
    </row>
    <row r="328" spans="2:14">
      <c r="B328" s="118"/>
      <c r="C328" s="118"/>
      <c r="D328" s="118"/>
      <c r="E328" s="118"/>
      <c r="F328" s="118"/>
      <c r="G328" s="118"/>
      <c r="H328" s="119"/>
      <c r="I328" s="119"/>
      <c r="J328" s="119"/>
      <c r="K328" s="119"/>
      <c r="L328" s="119"/>
      <c r="M328" s="119"/>
      <c r="N328" s="119"/>
    </row>
    <row r="329" spans="2:14">
      <c r="B329" s="118"/>
      <c r="C329" s="118"/>
      <c r="D329" s="118"/>
      <c r="E329" s="118"/>
      <c r="F329" s="118"/>
      <c r="G329" s="118"/>
      <c r="H329" s="119"/>
      <c r="I329" s="119"/>
      <c r="J329" s="119"/>
      <c r="K329" s="119"/>
      <c r="L329" s="119"/>
      <c r="M329" s="119"/>
      <c r="N329" s="119"/>
    </row>
    <row r="330" spans="2:14">
      <c r="B330" s="118"/>
      <c r="C330" s="118"/>
      <c r="D330" s="118"/>
      <c r="E330" s="118"/>
      <c r="F330" s="118"/>
      <c r="G330" s="118"/>
      <c r="H330" s="119"/>
      <c r="I330" s="119"/>
      <c r="J330" s="119"/>
      <c r="K330" s="119"/>
      <c r="L330" s="119"/>
      <c r="M330" s="119"/>
      <c r="N330" s="119"/>
    </row>
    <row r="331" spans="2:14">
      <c r="B331" s="118"/>
      <c r="C331" s="118"/>
      <c r="D331" s="118"/>
      <c r="E331" s="118"/>
      <c r="F331" s="118"/>
      <c r="G331" s="118"/>
      <c r="H331" s="119"/>
      <c r="I331" s="119"/>
      <c r="J331" s="119"/>
      <c r="K331" s="119"/>
      <c r="L331" s="119"/>
      <c r="M331" s="119"/>
      <c r="N331" s="119"/>
    </row>
    <row r="332" spans="2:14">
      <c r="B332" s="118"/>
      <c r="C332" s="118"/>
      <c r="D332" s="118"/>
      <c r="E332" s="118"/>
      <c r="F332" s="118"/>
      <c r="G332" s="118"/>
      <c r="H332" s="119"/>
      <c r="I332" s="119"/>
      <c r="J332" s="119"/>
      <c r="K332" s="119"/>
      <c r="L332" s="119"/>
      <c r="M332" s="119"/>
      <c r="N332" s="119"/>
    </row>
    <row r="333" spans="2:14">
      <c r="B333" s="118"/>
      <c r="C333" s="118"/>
      <c r="D333" s="118"/>
      <c r="E333" s="118"/>
      <c r="F333" s="118"/>
      <c r="G333" s="118"/>
      <c r="H333" s="119"/>
      <c r="I333" s="119"/>
      <c r="J333" s="119"/>
      <c r="K333" s="119"/>
      <c r="L333" s="119"/>
      <c r="M333" s="119"/>
      <c r="N333" s="119"/>
    </row>
    <row r="334" spans="2:14">
      <c r="B334" s="118"/>
      <c r="C334" s="118"/>
      <c r="D334" s="118"/>
      <c r="E334" s="118"/>
      <c r="F334" s="118"/>
      <c r="G334" s="118"/>
      <c r="H334" s="119"/>
      <c r="I334" s="119"/>
      <c r="J334" s="119"/>
      <c r="K334" s="119"/>
      <c r="L334" s="119"/>
      <c r="M334" s="119"/>
      <c r="N334" s="119"/>
    </row>
    <row r="335" spans="2:14">
      <c r="B335" s="118"/>
      <c r="C335" s="118"/>
      <c r="D335" s="118"/>
      <c r="E335" s="118"/>
      <c r="F335" s="118"/>
      <c r="G335" s="118"/>
      <c r="H335" s="119"/>
      <c r="I335" s="119"/>
      <c r="J335" s="119"/>
      <c r="K335" s="119"/>
      <c r="L335" s="119"/>
      <c r="M335" s="119"/>
      <c r="N335" s="119"/>
    </row>
    <row r="336" spans="2:14">
      <c r="B336" s="118"/>
      <c r="C336" s="118"/>
      <c r="D336" s="118"/>
      <c r="E336" s="118"/>
      <c r="F336" s="118"/>
      <c r="G336" s="118"/>
      <c r="H336" s="119"/>
      <c r="I336" s="119"/>
      <c r="J336" s="119"/>
      <c r="K336" s="119"/>
      <c r="L336" s="119"/>
      <c r="M336" s="119"/>
      <c r="N336" s="119"/>
    </row>
    <row r="337" spans="2:14">
      <c r="B337" s="118"/>
      <c r="C337" s="118"/>
      <c r="D337" s="118"/>
      <c r="E337" s="118"/>
      <c r="F337" s="118"/>
      <c r="G337" s="118"/>
      <c r="H337" s="119"/>
      <c r="I337" s="119"/>
      <c r="J337" s="119"/>
      <c r="K337" s="119"/>
      <c r="L337" s="119"/>
      <c r="M337" s="119"/>
      <c r="N337" s="119"/>
    </row>
    <row r="338" spans="2:14">
      <c r="B338" s="118"/>
      <c r="C338" s="118"/>
      <c r="D338" s="118"/>
      <c r="E338" s="118"/>
      <c r="F338" s="118"/>
      <c r="G338" s="118"/>
      <c r="H338" s="119"/>
      <c r="I338" s="119"/>
      <c r="J338" s="119"/>
      <c r="K338" s="119"/>
      <c r="L338" s="119"/>
      <c r="M338" s="119"/>
      <c r="N338" s="119"/>
    </row>
    <row r="339" spans="2:14">
      <c r="B339" s="118"/>
      <c r="C339" s="118"/>
      <c r="D339" s="118"/>
      <c r="E339" s="118"/>
      <c r="F339" s="118"/>
      <c r="G339" s="118"/>
      <c r="H339" s="119"/>
      <c r="I339" s="119"/>
      <c r="J339" s="119"/>
      <c r="K339" s="119"/>
      <c r="L339" s="119"/>
      <c r="M339" s="119"/>
      <c r="N339" s="119"/>
    </row>
    <row r="340" spans="2:14">
      <c r="B340" s="118"/>
      <c r="C340" s="118"/>
      <c r="D340" s="118"/>
      <c r="E340" s="118"/>
      <c r="F340" s="118"/>
      <c r="G340" s="118"/>
      <c r="H340" s="119"/>
      <c r="I340" s="119"/>
      <c r="J340" s="119"/>
      <c r="K340" s="119"/>
      <c r="L340" s="119"/>
      <c r="M340" s="119"/>
      <c r="N340" s="119"/>
    </row>
    <row r="341" spans="2:14">
      <c r="B341" s="118"/>
      <c r="C341" s="118"/>
      <c r="D341" s="118"/>
      <c r="E341" s="118"/>
      <c r="F341" s="118"/>
      <c r="G341" s="118"/>
      <c r="H341" s="119"/>
      <c r="I341" s="119"/>
      <c r="J341" s="119"/>
      <c r="K341" s="119"/>
      <c r="L341" s="119"/>
      <c r="M341" s="119"/>
      <c r="N341" s="119"/>
    </row>
    <row r="342" spans="2:14">
      <c r="B342" s="118"/>
      <c r="C342" s="118"/>
      <c r="D342" s="118"/>
      <c r="E342" s="118"/>
      <c r="F342" s="118"/>
      <c r="G342" s="118"/>
      <c r="H342" s="119"/>
      <c r="I342" s="119"/>
      <c r="J342" s="119"/>
      <c r="K342" s="119"/>
      <c r="L342" s="119"/>
      <c r="M342" s="119"/>
      <c r="N342" s="119"/>
    </row>
    <row r="343" spans="2:14">
      <c r="B343" s="118"/>
      <c r="C343" s="118"/>
      <c r="D343" s="118"/>
      <c r="E343" s="118"/>
      <c r="F343" s="118"/>
      <c r="G343" s="118"/>
      <c r="H343" s="119"/>
      <c r="I343" s="119"/>
      <c r="J343" s="119"/>
      <c r="K343" s="119"/>
      <c r="L343" s="119"/>
      <c r="M343" s="119"/>
      <c r="N343" s="119"/>
    </row>
    <row r="344" spans="2:14">
      <c r="B344" s="118"/>
      <c r="C344" s="118"/>
      <c r="D344" s="118"/>
      <c r="E344" s="118"/>
      <c r="F344" s="118"/>
      <c r="G344" s="118"/>
      <c r="H344" s="119"/>
      <c r="I344" s="119"/>
      <c r="J344" s="119"/>
      <c r="K344" s="119"/>
      <c r="L344" s="119"/>
      <c r="M344" s="119"/>
      <c r="N344" s="119"/>
    </row>
    <row r="345" spans="2:14">
      <c r="B345" s="118"/>
      <c r="C345" s="118"/>
      <c r="D345" s="118"/>
      <c r="E345" s="118"/>
      <c r="F345" s="118"/>
      <c r="G345" s="118"/>
      <c r="H345" s="119"/>
      <c r="I345" s="119"/>
      <c r="J345" s="119"/>
      <c r="K345" s="119"/>
      <c r="L345" s="119"/>
      <c r="M345" s="119"/>
      <c r="N345" s="119"/>
    </row>
    <row r="346" spans="2:14">
      <c r="B346" s="118"/>
      <c r="C346" s="118"/>
      <c r="D346" s="118"/>
      <c r="E346" s="118"/>
      <c r="F346" s="118"/>
      <c r="G346" s="118"/>
      <c r="H346" s="119"/>
      <c r="I346" s="119"/>
      <c r="J346" s="119"/>
      <c r="K346" s="119"/>
      <c r="L346" s="119"/>
      <c r="M346" s="119"/>
      <c r="N346" s="119"/>
    </row>
    <row r="347" spans="2:14">
      <c r="B347" s="118"/>
      <c r="C347" s="118"/>
      <c r="D347" s="118"/>
      <c r="E347" s="118"/>
      <c r="F347" s="118"/>
      <c r="G347" s="118"/>
      <c r="H347" s="119"/>
      <c r="I347" s="119"/>
      <c r="J347" s="119"/>
      <c r="K347" s="119"/>
      <c r="L347" s="119"/>
      <c r="M347" s="119"/>
      <c r="N347" s="119"/>
    </row>
    <row r="348" spans="2:14">
      <c r="B348" s="118"/>
      <c r="C348" s="118"/>
      <c r="D348" s="118"/>
      <c r="E348" s="118"/>
      <c r="F348" s="118"/>
      <c r="G348" s="118"/>
      <c r="H348" s="119"/>
      <c r="I348" s="119"/>
      <c r="J348" s="119"/>
      <c r="K348" s="119"/>
      <c r="L348" s="119"/>
      <c r="M348" s="119"/>
      <c r="N348" s="119"/>
    </row>
    <row r="349" spans="2:14">
      <c r="B349" s="118"/>
      <c r="C349" s="118"/>
      <c r="D349" s="118"/>
      <c r="E349" s="118"/>
      <c r="F349" s="118"/>
      <c r="G349" s="118"/>
      <c r="H349" s="119"/>
      <c r="I349" s="119"/>
      <c r="J349" s="119"/>
      <c r="K349" s="119"/>
      <c r="L349" s="119"/>
      <c r="M349" s="119"/>
      <c r="N349" s="119"/>
    </row>
    <row r="350" spans="2:14">
      <c r="B350" s="118"/>
      <c r="C350" s="118"/>
      <c r="D350" s="118"/>
      <c r="E350" s="118"/>
      <c r="F350" s="118"/>
      <c r="G350" s="118"/>
      <c r="H350" s="119"/>
      <c r="I350" s="119"/>
      <c r="J350" s="119"/>
      <c r="K350" s="119"/>
      <c r="L350" s="119"/>
      <c r="M350" s="119"/>
      <c r="N350" s="119"/>
    </row>
    <row r="351" spans="2:14">
      <c r="B351" s="118"/>
      <c r="C351" s="118"/>
      <c r="D351" s="118"/>
      <c r="E351" s="118"/>
      <c r="F351" s="118"/>
      <c r="G351" s="118"/>
      <c r="H351" s="119"/>
      <c r="I351" s="119"/>
      <c r="J351" s="119"/>
      <c r="K351" s="119"/>
      <c r="L351" s="119"/>
      <c r="M351" s="119"/>
      <c r="N351" s="119"/>
    </row>
    <row r="352" spans="2:14">
      <c r="B352" s="118"/>
      <c r="C352" s="118"/>
      <c r="D352" s="118"/>
      <c r="E352" s="118"/>
      <c r="F352" s="118"/>
      <c r="G352" s="118"/>
      <c r="H352" s="119"/>
      <c r="I352" s="119"/>
      <c r="J352" s="119"/>
      <c r="K352" s="119"/>
      <c r="L352" s="119"/>
      <c r="M352" s="119"/>
      <c r="N352" s="119"/>
    </row>
    <row r="353" spans="2:14">
      <c r="B353" s="118"/>
      <c r="C353" s="118"/>
      <c r="D353" s="118"/>
      <c r="E353" s="118"/>
      <c r="F353" s="118"/>
      <c r="G353" s="118"/>
      <c r="H353" s="119"/>
      <c r="I353" s="119"/>
      <c r="J353" s="119"/>
      <c r="K353" s="119"/>
      <c r="L353" s="119"/>
      <c r="M353" s="119"/>
      <c r="N353" s="119"/>
    </row>
    <row r="354" spans="2:14">
      <c r="B354" s="118"/>
      <c r="C354" s="118"/>
      <c r="D354" s="118"/>
      <c r="E354" s="118"/>
      <c r="F354" s="118"/>
      <c r="G354" s="118"/>
      <c r="H354" s="119"/>
      <c r="I354" s="119"/>
      <c r="J354" s="119"/>
      <c r="K354" s="119"/>
      <c r="L354" s="119"/>
      <c r="M354" s="119"/>
      <c r="N354" s="119"/>
    </row>
    <row r="355" spans="2:14">
      <c r="B355" s="118"/>
      <c r="C355" s="118"/>
      <c r="D355" s="118"/>
      <c r="E355" s="118"/>
      <c r="F355" s="118"/>
      <c r="G355" s="118"/>
      <c r="H355" s="119"/>
      <c r="I355" s="119"/>
      <c r="J355" s="119"/>
      <c r="K355" s="119"/>
      <c r="L355" s="119"/>
      <c r="M355" s="119"/>
      <c r="N355" s="119"/>
    </row>
    <row r="356" spans="2:14">
      <c r="B356" s="118"/>
      <c r="C356" s="118"/>
      <c r="D356" s="118"/>
      <c r="E356" s="118"/>
      <c r="F356" s="118"/>
      <c r="G356" s="118"/>
      <c r="H356" s="119"/>
      <c r="I356" s="119"/>
      <c r="J356" s="119"/>
      <c r="K356" s="119"/>
      <c r="L356" s="119"/>
      <c r="M356" s="119"/>
      <c r="N356" s="119"/>
    </row>
    <row r="357" spans="2:14">
      <c r="B357" s="118"/>
      <c r="C357" s="118"/>
      <c r="D357" s="118"/>
      <c r="E357" s="118"/>
      <c r="F357" s="118"/>
      <c r="G357" s="118"/>
      <c r="H357" s="119"/>
      <c r="I357" s="119"/>
      <c r="J357" s="119"/>
      <c r="K357" s="119"/>
      <c r="L357" s="119"/>
      <c r="M357" s="119"/>
      <c r="N357" s="119"/>
    </row>
    <row r="358" spans="2:14">
      <c r="B358" s="118"/>
      <c r="C358" s="118"/>
      <c r="D358" s="118"/>
      <c r="E358" s="118"/>
      <c r="F358" s="118"/>
      <c r="G358" s="118"/>
      <c r="H358" s="119"/>
      <c r="I358" s="119"/>
      <c r="J358" s="119"/>
      <c r="K358" s="119"/>
      <c r="L358" s="119"/>
      <c r="M358" s="119"/>
      <c r="N358" s="119"/>
    </row>
    <row r="359" spans="2:14">
      <c r="B359" s="118"/>
      <c r="C359" s="118"/>
      <c r="D359" s="118"/>
      <c r="E359" s="118"/>
      <c r="F359" s="118"/>
      <c r="G359" s="118"/>
      <c r="H359" s="119"/>
      <c r="I359" s="119"/>
      <c r="J359" s="119"/>
      <c r="K359" s="119"/>
      <c r="L359" s="119"/>
      <c r="M359" s="119"/>
      <c r="N359" s="119"/>
    </row>
    <row r="360" spans="2:14">
      <c r="B360" s="118"/>
      <c r="C360" s="118"/>
      <c r="D360" s="118"/>
      <c r="E360" s="118"/>
      <c r="F360" s="118"/>
      <c r="G360" s="118"/>
      <c r="H360" s="119"/>
      <c r="I360" s="119"/>
      <c r="J360" s="119"/>
      <c r="K360" s="119"/>
      <c r="L360" s="119"/>
      <c r="M360" s="119"/>
      <c r="N360" s="119"/>
    </row>
    <row r="361" spans="2:14">
      <c r="B361" s="118"/>
      <c r="C361" s="118"/>
      <c r="D361" s="118"/>
      <c r="E361" s="118"/>
      <c r="F361" s="118"/>
      <c r="G361" s="118"/>
      <c r="H361" s="119"/>
      <c r="I361" s="119"/>
      <c r="J361" s="119"/>
      <c r="K361" s="119"/>
      <c r="L361" s="119"/>
      <c r="M361" s="119"/>
      <c r="N361" s="119"/>
    </row>
    <row r="362" spans="2:14">
      <c r="B362" s="118"/>
      <c r="C362" s="118"/>
      <c r="D362" s="118"/>
      <c r="E362" s="118"/>
      <c r="F362" s="118"/>
      <c r="G362" s="118"/>
      <c r="H362" s="119"/>
      <c r="I362" s="119"/>
      <c r="J362" s="119"/>
      <c r="K362" s="119"/>
      <c r="L362" s="119"/>
      <c r="M362" s="119"/>
      <c r="N362" s="119"/>
    </row>
    <row r="363" spans="2:14">
      <c r="B363" s="118"/>
      <c r="C363" s="118"/>
      <c r="D363" s="118"/>
      <c r="E363" s="118"/>
      <c r="F363" s="118"/>
      <c r="G363" s="118"/>
      <c r="H363" s="119"/>
      <c r="I363" s="119"/>
      <c r="J363" s="119"/>
      <c r="K363" s="119"/>
      <c r="L363" s="119"/>
      <c r="M363" s="119"/>
      <c r="N363" s="119"/>
    </row>
    <row r="364" spans="2:14">
      <c r="B364" s="118"/>
      <c r="C364" s="118"/>
      <c r="D364" s="118"/>
      <c r="E364" s="118"/>
      <c r="F364" s="118"/>
      <c r="G364" s="118"/>
      <c r="H364" s="119"/>
      <c r="I364" s="119"/>
      <c r="J364" s="119"/>
      <c r="K364" s="119"/>
      <c r="L364" s="119"/>
      <c r="M364" s="119"/>
      <c r="N364" s="119"/>
    </row>
    <row r="365" spans="2:14">
      <c r="B365" s="118"/>
      <c r="C365" s="118"/>
      <c r="D365" s="118"/>
      <c r="E365" s="118"/>
      <c r="F365" s="118"/>
      <c r="G365" s="118"/>
      <c r="H365" s="119"/>
      <c r="I365" s="119"/>
      <c r="J365" s="119"/>
      <c r="K365" s="119"/>
      <c r="L365" s="119"/>
      <c r="M365" s="119"/>
      <c r="N365" s="119"/>
    </row>
    <row r="366" spans="2:14">
      <c r="B366" s="118"/>
      <c r="C366" s="118"/>
      <c r="D366" s="118"/>
      <c r="E366" s="118"/>
      <c r="F366" s="118"/>
      <c r="G366" s="118"/>
      <c r="H366" s="119"/>
      <c r="I366" s="119"/>
      <c r="J366" s="119"/>
      <c r="K366" s="119"/>
      <c r="L366" s="119"/>
      <c r="M366" s="119"/>
      <c r="N366" s="119"/>
    </row>
    <row r="367" spans="2:14">
      <c r="B367" s="118"/>
      <c r="C367" s="118"/>
      <c r="D367" s="118"/>
      <c r="E367" s="118"/>
      <c r="F367" s="118"/>
      <c r="G367" s="118"/>
      <c r="H367" s="119"/>
      <c r="I367" s="119"/>
      <c r="J367" s="119"/>
      <c r="K367" s="119"/>
      <c r="L367" s="119"/>
      <c r="M367" s="119"/>
      <c r="N367" s="119"/>
    </row>
    <row r="368" spans="2:14">
      <c r="B368" s="118"/>
      <c r="C368" s="118"/>
      <c r="D368" s="118"/>
      <c r="E368" s="118"/>
      <c r="F368" s="118"/>
      <c r="G368" s="118"/>
      <c r="H368" s="119"/>
      <c r="I368" s="119"/>
      <c r="J368" s="119"/>
      <c r="K368" s="119"/>
      <c r="L368" s="119"/>
      <c r="M368" s="119"/>
      <c r="N368" s="119"/>
    </row>
    <row r="369" spans="2:14">
      <c r="B369" s="118"/>
      <c r="C369" s="118"/>
      <c r="D369" s="118"/>
      <c r="E369" s="118"/>
      <c r="F369" s="118"/>
      <c r="G369" s="118"/>
      <c r="H369" s="119"/>
      <c r="I369" s="119"/>
      <c r="J369" s="119"/>
      <c r="K369" s="119"/>
      <c r="L369" s="119"/>
      <c r="M369" s="119"/>
      <c r="N369" s="119"/>
    </row>
    <row r="370" spans="2:14">
      <c r="B370" s="118"/>
      <c r="C370" s="118"/>
      <c r="D370" s="118"/>
      <c r="E370" s="118"/>
      <c r="F370" s="118"/>
      <c r="G370" s="118"/>
      <c r="H370" s="119"/>
      <c r="I370" s="119"/>
      <c r="J370" s="119"/>
      <c r="K370" s="119"/>
      <c r="L370" s="119"/>
      <c r="M370" s="119"/>
      <c r="N370" s="119"/>
    </row>
    <row r="371" spans="2:14">
      <c r="B371" s="118"/>
      <c r="C371" s="118"/>
      <c r="D371" s="118"/>
      <c r="E371" s="118"/>
      <c r="F371" s="118"/>
      <c r="G371" s="118"/>
      <c r="H371" s="119"/>
      <c r="I371" s="119"/>
      <c r="J371" s="119"/>
      <c r="K371" s="119"/>
      <c r="L371" s="119"/>
      <c r="M371" s="119"/>
      <c r="N371" s="119"/>
    </row>
    <row r="372" spans="2:14">
      <c r="B372" s="118"/>
      <c r="C372" s="118"/>
      <c r="D372" s="118"/>
      <c r="E372" s="118"/>
      <c r="F372" s="118"/>
      <c r="G372" s="118"/>
      <c r="H372" s="119"/>
      <c r="I372" s="119"/>
      <c r="J372" s="119"/>
      <c r="K372" s="119"/>
      <c r="L372" s="119"/>
      <c r="M372" s="119"/>
      <c r="N372" s="119"/>
    </row>
    <row r="373" spans="2:14">
      <c r="B373" s="118"/>
      <c r="C373" s="118"/>
      <c r="D373" s="118"/>
      <c r="E373" s="118"/>
      <c r="F373" s="118"/>
      <c r="G373" s="118"/>
      <c r="H373" s="119"/>
      <c r="I373" s="119"/>
      <c r="J373" s="119"/>
      <c r="K373" s="119"/>
      <c r="L373" s="119"/>
      <c r="M373" s="119"/>
      <c r="N373" s="119"/>
    </row>
    <row r="374" spans="2:14">
      <c r="B374" s="118"/>
      <c r="C374" s="118"/>
      <c r="D374" s="118"/>
      <c r="E374" s="118"/>
      <c r="F374" s="118"/>
      <c r="G374" s="118"/>
      <c r="H374" s="119"/>
      <c r="I374" s="119"/>
      <c r="J374" s="119"/>
      <c r="K374" s="119"/>
      <c r="L374" s="119"/>
      <c r="M374" s="119"/>
      <c r="N374" s="119"/>
    </row>
    <row r="375" spans="2:14">
      <c r="B375" s="118"/>
      <c r="C375" s="118"/>
      <c r="D375" s="118"/>
      <c r="E375" s="118"/>
      <c r="F375" s="118"/>
      <c r="G375" s="118"/>
      <c r="H375" s="119"/>
      <c r="I375" s="119"/>
      <c r="J375" s="119"/>
      <c r="K375" s="119"/>
      <c r="L375" s="119"/>
      <c r="M375" s="119"/>
      <c r="N375" s="119"/>
    </row>
    <row r="376" spans="2:14">
      <c r="B376" s="118"/>
      <c r="C376" s="118"/>
      <c r="D376" s="118"/>
      <c r="E376" s="118"/>
      <c r="F376" s="118"/>
      <c r="G376" s="118"/>
      <c r="H376" s="119"/>
      <c r="I376" s="119"/>
      <c r="J376" s="119"/>
      <c r="K376" s="119"/>
      <c r="L376" s="119"/>
      <c r="M376" s="119"/>
      <c r="N376" s="119"/>
    </row>
    <row r="377" spans="2:14">
      <c r="B377" s="118"/>
      <c r="C377" s="118"/>
      <c r="D377" s="118"/>
      <c r="E377" s="118"/>
      <c r="F377" s="118"/>
      <c r="G377" s="118"/>
      <c r="H377" s="119"/>
      <c r="I377" s="119"/>
      <c r="J377" s="119"/>
      <c r="K377" s="119"/>
      <c r="L377" s="119"/>
      <c r="M377" s="119"/>
      <c r="N377" s="119"/>
    </row>
    <row r="378" spans="2:14">
      <c r="B378" s="118"/>
      <c r="C378" s="118"/>
      <c r="D378" s="118"/>
      <c r="E378" s="118"/>
      <c r="F378" s="118"/>
      <c r="G378" s="118"/>
      <c r="H378" s="119"/>
      <c r="I378" s="119"/>
      <c r="J378" s="119"/>
      <c r="K378" s="119"/>
      <c r="L378" s="119"/>
      <c r="M378" s="119"/>
      <c r="N378" s="119"/>
    </row>
    <row r="379" spans="2:14">
      <c r="B379" s="118"/>
      <c r="C379" s="118"/>
      <c r="D379" s="118"/>
      <c r="E379" s="118"/>
      <c r="F379" s="118"/>
      <c r="G379" s="118"/>
      <c r="H379" s="119"/>
      <c r="I379" s="119"/>
      <c r="J379" s="119"/>
      <c r="K379" s="119"/>
      <c r="L379" s="119"/>
      <c r="M379" s="119"/>
      <c r="N379" s="119"/>
    </row>
    <row r="380" spans="2:14">
      <c r="B380" s="118"/>
      <c r="C380" s="118"/>
      <c r="D380" s="118"/>
      <c r="E380" s="118"/>
      <c r="F380" s="118"/>
      <c r="G380" s="118"/>
      <c r="H380" s="119"/>
      <c r="I380" s="119"/>
      <c r="J380" s="119"/>
      <c r="K380" s="119"/>
      <c r="L380" s="119"/>
      <c r="M380" s="119"/>
      <c r="N380" s="119"/>
    </row>
    <row r="381" spans="2:14">
      <c r="B381" s="118"/>
      <c r="C381" s="118"/>
      <c r="D381" s="118"/>
      <c r="E381" s="118"/>
      <c r="F381" s="118"/>
      <c r="G381" s="118"/>
      <c r="H381" s="119"/>
      <c r="I381" s="119"/>
      <c r="J381" s="119"/>
      <c r="K381" s="119"/>
      <c r="L381" s="119"/>
      <c r="M381" s="119"/>
      <c r="N381" s="119"/>
    </row>
    <row r="382" spans="2:14">
      <c r="B382" s="118"/>
      <c r="C382" s="118"/>
      <c r="D382" s="118"/>
      <c r="E382" s="118"/>
      <c r="F382" s="118"/>
      <c r="G382" s="118"/>
      <c r="H382" s="119"/>
      <c r="I382" s="119"/>
      <c r="J382" s="119"/>
      <c r="K382" s="119"/>
      <c r="L382" s="119"/>
      <c r="M382" s="119"/>
      <c r="N382" s="119"/>
    </row>
    <row r="383" spans="2:14">
      <c r="B383" s="118"/>
      <c r="C383" s="118"/>
      <c r="D383" s="118"/>
      <c r="E383" s="118"/>
      <c r="F383" s="118"/>
      <c r="G383" s="118"/>
      <c r="H383" s="119"/>
      <c r="I383" s="119"/>
      <c r="J383" s="119"/>
      <c r="K383" s="119"/>
      <c r="L383" s="119"/>
      <c r="M383" s="119"/>
      <c r="N383" s="119"/>
    </row>
    <row r="384" spans="2:14">
      <c r="B384" s="118"/>
      <c r="C384" s="118"/>
      <c r="D384" s="118"/>
      <c r="E384" s="118"/>
      <c r="F384" s="118"/>
      <c r="G384" s="118"/>
      <c r="H384" s="119"/>
      <c r="I384" s="119"/>
      <c r="J384" s="119"/>
      <c r="K384" s="119"/>
      <c r="L384" s="119"/>
      <c r="M384" s="119"/>
      <c r="N384" s="119"/>
    </row>
    <row r="385" spans="2:14">
      <c r="B385" s="118"/>
      <c r="C385" s="118"/>
      <c r="D385" s="118"/>
      <c r="E385" s="118"/>
      <c r="F385" s="118"/>
      <c r="G385" s="118"/>
      <c r="H385" s="119"/>
      <c r="I385" s="119"/>
      <c r="J385" s="119"/>
      <c r="K385" s="119"/>
      <c r="L385" s="119"/>
      <c r="M385" s="119"/>
      <c r="N385" s="119"/>
    </row>
    <row r="386" spans="2:14">
      <c r="B386" s="118"/>
      <c r="C386" s="118"/>
      <c r="D386" s="118"/>
      <c r="E386" s="118"/>
      <c r="F386" s="118"/>
      <c r="G386" s="118"/>
      <c r="H386" s="119"/>
      <c r="I386" s="119"/>
      <c r="J386" s="119"/>
      <c r="K386" s="119"/>
      <c r="L386" s="119"/>
      <c r="M386" s="119"/>
      <c r="N386" s="119"/>
    </row>
    <row r="387" spans="2:14">
      <c r="B387" s="118"/>
      <c r="C387" s="118"/>
      <c r="D387" s="118"/>
      <c r="E387" s="118"/>
      <c r="F387" s="118"/>
      <c r="G387" s="118"/>
      <c r="H387" s="119"/>
      <c r="I387" s="119"/>
      <c r="J387" s="119"/>
      <c r="K387" s="119"/>
      <c r="L387" s="119"/>
      <c r="M387" s="119"/>
      <c r="N387" s="119"/>
    </row>
    <row r="388" spans="2:14">
      <c r="B388" s="118"/>
      <c r="C388" s="118"/>
      <c r="D388" s="118"/>
      <c r="E388" s="118"/>
      <c r="F388" s="118"/>
      <c r="G388" s="118"/>
      <c r="H388" s="119"/>
      <c r="I388" s="119"/>
      <c r="J388" s="119"/>
      <c r="K388" s="119"/>
      <c r="L388" s="119"/>
      <c r="M388" s="119"/>
      <c r="N388" s="119"/>
    </row>
    <row r="389" spans="2:14">
      <c r="B389" s="118"/>
      <c r="C389" s="118"/>
      <c r="D389" s="118"/>
      <c r="E389" s="118"/>
      <c r="F389" s="118"/>
      <c r="G389" s="118"/>
      <c r="H389" s="119"/>
      <c r="I389" s="119"/>
      <c r="J389" s="119"/>
      <c r="K389" s="119"/>
      <c r="L389" s="119"/>
      <c r="M389" s="119"/>
      <c r="N389" s="119"/>
    </row>
    <row r="390" spans="2:14">
      <c r="B390" s="118"/>
      <c r="C390" s="118"/>
      <c r="D390" s="118"/>
      <c r="E390" s="118"/>
      <c r="F390" s="118"/>
      <c r="G390" s="118"/>
      <c r="H390" s="119"/>
      <c r="I390" s="119"/>
      <c r="J390" s="119"/>
      <c r="K390" s="119"/>
      <c r="L390" s="119"/>
      <c r="M390" s="119"/>
      <c r="N390" s="119"/>
    </row>
    <row r="391" spans="2:14">
      <c r="B391" s="118"/>
      <c r="C391" s="118"/>
      <c r="D391" s="118"/>
      <c r="E391" s="118"/>
      <c r="F391" s="118"/>
      <c r="G391" s="118"/>
      <c r="H391" s="119"/>
      <c r="I391" s="119"/>
      <c r="J391" s="119"/>
      <c r="K391" s="119"/>
      <c r="L391" s="119"/>
      <c r="M391" s="119"/>
      <c r="N391" s="119"/>
    </row>
    <row r="392" spans="2:14">
      <c r="B392" s="118"/>
      <c r="C392" s="118"/>
      <c r="D392" s="118"/>
      <c r="E392" s="118"/>
      <c r="F392" s="118"/>
      <c r="G392" s="118"/>
      <c r="H392" s="119"/>
      <c r="I392" s="119"/>
      <c r="J392" s="119"/>
      <c r="K392" s="119"/>
      <c r="L392" s="119"/>
      <c r="M392" s="119"/>
      <c r="N392" s="119"/>
    </row>
    <row r="393" spans="2:14">
      <c r="B393" s="118"/>
      <c r="C393" s="118"/>
      <c r="D393" s="118"/>
      <c r="E393" s="118"/>
      <c r="F393" s="118"/>
      <c r="G393" s="118"/>
      <c r="H393" s="119"/>
      <c r="I393" s="119"/>
      <c r="J393" s="119"/>
      <c r="K393" s="119"/>
      <c r="L393" s="119"/>
      <c r="M393" s="119"/>
      <c r="N393" s="119"/>
    </row>
    <row r="394" spans="2:14">
      <c r="B394" s="118"/>
      <c r="C394" s="118"/>
      <c r="D394" s="118"/>
      <c r="E394" s="118"/>
      <c r="F394" s="118"/>
      <c r="G394" s="118"/>
      <c r="H394" s="119"/>
      <c r="I394" s="119"/>
      <c r="J394" s="119"/>
      <c r="K394" s="119"/>
      <c r="L394" s="119"/>
      <c r="M394" s="119"/>
      <c r="N394" s="119"/>
    </row>
    <row r="395" spans="2:14">
      <c r="B395" s="118"/>
      <c r="C395" s="118"/>
      <c r="D395" s="118"/>
      <c r="E395" s="118"/>
      <c r="F395" s="118"/>
      <c r="G395" s="118"/>
      <c r="H395" s="119"/>
      <c r="I395" s="119"/>
      <c r="J395" s="119"/>
      <c r="K395" s="119"/>
      <c r="L395" s="119"/>
      <c r="M395" s="119"/>
      <c r="N395" s="119"/>
    </row>
    <row r="396" spans="2:14">
      <c r="B396" s="118"/>
      <c r="C396" s="118"/>
      <c r="D396" s="118"/>
      <c r="E396" s="118"/>
      <c r="F396" s="118"/>
      <c r="G396" s="118"/>
      <c r="H396" s="119"/>
      <c r="I396" s="119"/>
      <c r="J396" s="119"/>
      <c r="K396" s="119"/>
      <c r="L396" s="119"/>
      <c r="M396" s="119"/>
      <c r="N396" s="119"/>
    </row>
    <row r="397" spans="2:14">
      <c r="B397" s="118"/>
      <c r="C397" s="118"/>
      <c r="D397" s="118"/>
      <c r="E397" s="118"/>
      <c r="F397" s="118"/>
      <c r="G397" s="118"/>
      <c r="H397" s="119"/>
      <c r="I397" s="119"/>
      <c r="J397" s="119"/>
      <c r="K397" s="119"/>
      <c r="L397" s="119"/>
      <c r="M397" s="119"/>
      <c r="N397" s="119"/>
    </row>
    <row r="398" spans="2:14">
      <c r="B398" s="118"/>
      <c r="C398" s="118"/>
      <c r="D398" s="118"/>
      <c r="E398" s="118"/>
      <c r="F398" s="118"/>
      <c r="G398" s="118"/>
      <c r="H398" s="119"/>
      <c r="I398" s="119"/>
      <c r="J398" s="119"/>
      <c r="K398" s="119"/>
      <c r="L398" s="119"/>
      <c r="M398" s="119"/>
      <c r="N398" s="119"/>
    </row>
    <row r="399" spans="2:14">
      <c r="B399" s="118"/>
      <c r="C399" s="118"/>
      <c r="D399" s="118"/>
      <c r="E399" s="118"/>
      <c r="F399" s="118"/>
      <c r="G399" s="118"/>
      <c r="H399" s="119"/>
      <c r="I399" s="119"/>
      <c r="J399" s="119"/>
      <c r="K399" s="119"/>
      <c r="L399" s="119"/>
      <c r="M399" s="119"/>
      <c r="N399" s="119"/>
    </row>
    <row r="400" spans="2:14">
      <c r="B400" s="118"/>
      <c r="C400" s="118"/>
      <c r="D400" s="118"/>
      <c r="E400" s="118"/>
      <c r="F400" s="118"/>
      <c r="G400" s="118"/>
      <c r="H400" s="119"/>
      <c r="I400" s="119"/>
      <c r="J400" s="119"/>
      <c r="K400" s="119"/>
      <c r="L400" s="119"/>
      <c r="M400" s="119"/>
      <c r="N400" s="119"/>
    </row>
    <row r="401" spans="2:14">
      <c r="B401" s="118"/>
      <c r="C401" s="118"/>
      <c r="D401" s="118"/>
      <c r="E401" s="118"/>
      <c r="F401" s="118"/>
      <c r="G401" s="118"/>
      <c r="H401" s="119"/>
      <c r="I401" s="119"/>
      <c r="J401" s="119"/>
      <c r="K401" s="119"/>
      <c r="L401" s="119"/>
      <c r="M401" s="119"/>
      <c r="N401" s="119"/>
    </row>
    <row r="402" spans="2:14">
      <c r="B402" s="118"/>
      <c r="C402" s="118"/>
      <c r="D402" s="118"/>
      <c r="E402" s="118"/>
      <c r="F402" s="118"/>
      <c r="G402" s="118"/>
      <c r="H402" s="119"/>
      <c r="I402" s="119"/>
      <c r="J402" s="119"/>
      <c r="K402" s="119"/>
      <c r="L402" s="119"/>
      <c r="M402" s="119"/>
      <c r="N402" s="119"/>
    </row>
    <row r="403" spans="2:14">
      <c r="B403" s="118"/>
      <c r="C403" s="118"/>
      <c r="D403" s="118"/>
      <c r="E403" s="118"/>
      <c r="F403" s="118"/>
      <c r="G403" s="118"/>
      <c r="H403" s="119"/>
      <c r="I403" s="119"/>
      <c r="J403" s="119"/>
      <c r="K403" s="119"/>
      <c r="L403" s="119"/>
      <c r="M403" s="119"/>
      <c r="N403" s="119"/>
    </row>
    <row r="404" spans="2:14">
      <c r="B404" s="118"/>
      <c r="C404" s="118"/>
      <c r="D404" s="118"/>
      <c r="E404" s="118"/>
      <c r="F404" s="118"/>
      <c r="G404" s="118"/>
      <c r="H404" s="119"/>
      <c r="I404" s="119"/>
      <c r="J404" s="119"/>
      <c r="K404" s="119"/>
      <c r="L404" s="119"/>
      <c r="M404" s="119"/>
      <c r="N404" s="119"/>
    </row>
    <row r="405" spans="2:14">
      <c r="B405" s="118"/>
      <c r="C405" s="118"/>
      <c r="D405" s="118"/>
      <c r="E405" s="118"/>
      <c r="F405" s="118"/>
      <c r="G405" s="118"/>
      <c r="H405" s="119"/>
      <c r="I405" s="119"/>
      <c r="J405" s="119"/>
      <c r="K405" s="119"/>
      <c r="L405" s="119"/>
      <c r="M405" s="119"/>
      <c r="N405" s="119"/>
    </row>
    <row r="406" spans="2:14">
      <c r="B406" s="118"/>
      <c r="C406" s="118"/>
      <c r="D406" s="118"/>
      <c r="E406" s="118"/>
      <c r="F406" s="118"/>
      <c r="G406" s="118"/>
      <c r="H406" s="119"/>
      <c r="I406" s="119"/>
      <c r="J406" s="119"/>
      <c r="K406" s="119"/>
      <c r="L406" s="119"/>
      <c r="M406" s="119"/>
      <c r="N406" s="119"/>
    </row>
    <row r="407" spans="2:14">
      <c r="B407" s="118"/>
      <c r="C407" s="118"/>
      <c r="D407" s="118"/>
      <c r="E407" s="118"/>
      <c r="F407" s="118"/>
      <c r="G407" s="118"/>
      <c r="H407" s="119"/>
      <c r="I407" s="119"/>
      <c r="J407" s="119"/>
      <c r="K407" s="119"/>
      <c r="L407" s="119"/>
      <c r="M407" s="119"/>
      <c r="N407" s="119"/>
    </row>
    <row r="408" spans="2:14">
      <c r="B408" s="118"/>
      <c r="C408" s="118"/>
      <c r="D408" s="118"/>
      <c r="E408" s="118"/>
      <c r="F408" s="118"/>
      <c r="G408" s="118"/>
      <c r="H408" s="119"/>
      <c r="I408" s="119"/>
      <c r="J408" s="119"/>
      <c r="K408" s="119"/>
      <c r="L408" s="119"/>
      <c r="M408" s="119"/>
      <c r="N408" s="119"/>
    </row>
    <row r="409" spans="2:14">
      <c r="B409" s="118"/>
      <c r="C409" s="118"/>
      <c r="D409" s="118"/>
      <c r="E409" s="118"/>
      <c r="F409" s="118"/>
      <c r="G409" s="118"/>
      <c r="H409" s="119"/>
      <c r="I409" s="119"/>
      <c r="J409" s="119"/>
      <c r="K409" s="119"/>
      <c r="L409" s="119"/>
      <c r="M409" s="119"/>
      <c r="N409" s="119"/>
    </row>
    <row r="410" spans="2:14">
      <c r="B410" s="118"/>
      <c r="C410" s="118"/>
      <c r="D410" s="118"/>
      <c r="E410" s="118"/>
      <c r="F410" s="118"/>
      <c r="G410" s="118"/>
      <c r="H410" s="119"/>
      <c r="I410" s="119"/>
      <c r="J410" s="119"/>
      <c r="K410" s="119"/>
      <c r="L410" s="119"/>
      <c r="M410" s="119"/>
      <c r="N410" s="119"/>
    </row>
    <row r="411" spans="2:14">
      <c r="B411" s="118"/>
      <c r="C411" s="118"/>
      <c r="D411" s="118"/>
      <c r="E411" s="118"/>
      <c r="F411" s="118"/>
      <c r="G411" s="118"/>
      <c r="H411" s="119"/>
      <c r="I411" s="119"/>
      <c r="J411" s="119"/>
      <c r="K411" s="119"/>
      <c r="L411" s="119"/>
      <c r="M411" s="119"/>
      <c r="N411" s="119"/>
    </row>
    <row r="412" spans="2:14">
      <c r="B412" s="118"/>
      <c r="C412" s="118"/>
      <c r="D412" s="118"/>
      <c r="E412" s="118"/>
      <c r="F412" s="118"/>
      <c r="G412" s="118"/>
      <c r="H412" s="119"/>
      <c r="I412" s="119"/>
      <c r="J412" s="119"/>
      <c r="K412" s="119"/>
      <c r="L412" s="119"/>
      <c r="M412" s="119"/>
      <c r="N412" s="119"/>
    </row>
    <row r="413" spans="2:14">
      <c r="B413" s="118"/>
      <c r="C413" s="118"/>
      <c r="D413" s="118"/>
      <c r="E413" s="118"/>
      <c r="F413" s="118"/>
      <c r="G413" s="118"/>
      <c r="H413" s="119"/>
      <c r="I413" s="119"/>
      <c r="J413" s="119"/>
      <c r="K413" s="119"/>
      <c r="L413" s="119"/>
      <c r="M413" s="119"/>
      <c r="N413" s="119"/>
    </row>
    <row r="414" spans="2:14">
      <c r="B414" s="118"/>
      <c r="C414" s="118"/>
      <c r="D414" s="118"/>
      <c r="E414" s="118"/>
      <c r="F414" s="118"/>
      <c r="G414" s="118"/>
      <c r="H414" s="119"/>
      <c r="I414" s="119"/>
      <c r="J414" s="119"/>
      <c r="K414" s="119"/>
      <c r="L414" s="119"/>
      <c r="M414" s="119"/>
      <c r="N414" s="119"/>
    </row>
    <row r="415" spans="2:14">
      <c r="B415" s="118"/>
      <c r="C415" s="118"/>
      <c r="D415" s="118"/>
      <c r="E415" s="118"/>
      <c r="F415" s="118"/>
      <c r="G415" s="118"/>
      <c r="H415" s="119"/>
      <c r="I415" s="119"/>
      <c r="J415" s="119"/>
      <c r="K415" s="119"/>
      <c r="L415" s="119"/>
      <c r="M415" s="119"/>
      <c r="N415" s="119"/>
    </row>
    <row r="416" spans="2:14">
      <c r="B416" s="118"/>
      <c r="C416" s="118"/>
      <c r="D416" s="118"/>
      <c r="E416" s="118"/>
      <c r="F416" s="118"/>
      <c r="G416" s="118"/>
      <c r="H416" s="119"/>
      <c r="I416" s="119"/>
      <c r="J416" s="119"/>
      <c r="K416" s="119"/>
      <c r="L416" s="119"/>
      <c r="M416" s="119"/>
      <c r="N416" s="119"/>
    </row>
    <row r="417" spans="2:14">
      <c r="B417" s="118"/>
      <c r="C417" s="118"/>
      <c r="D417" s="118"/>
      <c r="E417" s="118"/>
      <c r="F417" s="118"/>
      <c r="G417" s="118"/>
      <c r="H417" s="119"/>
      <c r="I417" s="119"/>
      <c r="J417" s="119"/>
      <c r="K417" s="119"/>
      <c r="L417" s="119"/>
      <c r="M417" s="119"/>
      <c r="N417" s="119"/>
    </row>
    <row r="418" spans="2:14">
      <c r="B418" s="118"/>
      <c r="C418" s="118"/>
      <c r="D418" s="118"/>
      <c r="E418" s="118"/>
      <c r="F418" s="118"/>
      <c r="G418" s="118"/>
      <c r="H418" s="119"/>
      <c r="I418" s="119"/>
      <c r="J418" s="119"/>
      <c r="K418" s="119"/>
      <c r="L418" s="119"/>
      <c r="M418" s="119"/>
      <c r="N418" s="119"/>
    </row>
    <row r="419" spans="2:14">
      <c r="B419" s="118"/>
      <c r="C419" s="118"/>
      <c r="D419" s="118"/>
      <c r="E419" s="118"/>
      <c r="F419" s="118"/>
      <c r="G419" s="118"/>
      <c r="H419" s="119"/>
      <c r="I419" s="119"/>
      <c r="J419" s="119"/>
      <c r="K419" s="119"/>
      <c r="L419" s="119"/>
      <c r="M419" s="119"/>
      <c r="N419" s="119"/>
    </row>
    <row r="420" spans="2:14">
      <c r="B420" s="118"/>
      <c r="C420" s="118"/>
      <c r="D420" s="118"/>
      <c r="E420" s="118"/>
      <c r="F420" s="118"/>
      <c r="G420" s="118"/>
      <c r="H420" s="119"/>
      <c r="I420" s="119"/>
      <c r="J420" s="119"/>
      <c r="K420" s="119"/>
      <c r="L420" s="119"/>
      <c r="M420" s="119"/>
      <c r="N420" s="119"/>
    </row>
    <row r="421" spans="2:14">
      <c r="B421" s="118"/>
      <c r="C421" s="118"/>
      <c r="D421" s="118"/>
      <c r="E421" s="118"/>
      <c r="F421" s="118"/>
      <c r="G421" s="118"/>
      <c r="H421" s="119"/>
      <c r="I421" s="119"/>
      <c r="J421" s="119"/>
      <c r="K421" s="119"/>
      <c r="L421" s="119"/>
      <c r="M421" s="119"/>
      <c r="N421" s="119"/>
    </row>
    <row r="422" spans="2:14">
      <c r="B422" s="118"/>
      <c r="C422" s="118"/>
      <c r="D422" s="118"/>
      <c r="E422" s="118"/>
      <c r="F422" s="118"/>
      <c r="G422" s="118"/>
      <c r="H422" s="119"/>
      <c r="I422" s="119"/>
      <c r="J422" s="119"/>
      <c r="K422" s="119"/>
      <c r="L422" s="119"/>
      <c r="M422" s="119"/>
      <c r="N422" s="119"/>
    </row>
    <row r="423" spans="2:14">
      <c r="B423" s="118"/>
      <c r="C423" s="118"/>
      <c r="D423" s="118"/>
      <c r="E423" s="118"/>
      <c r="F423" s="118"/>
      <c r="G423" s="118"/>
      <c r="H423" s="119"/>
      <c r="I423" s="119"/>
      <c r="J423" s="119"/>
      <c r="K423" s="119"/>
      <c r="L423" s="119"/>
      <c r="M423" s="119"/>
      <c r="N423" s="119"/>
    </row>
    <row r="424" spans="2:14">
      <c r="B424" s="118"/>
      <c r="C424" s="118"/>
      <c r="D424" s="118"/>
      <c r="E424" s="118"/>
      <c r="F424" s="118"/>
      <c r="G424" s="118"/>
      <c r="H424" s="119"/>
      <c r="I424" s="119"/>
      <c r="J424" s="119"/>
      <c r="K424" s="119"/>
      <c r="L424" s="119"/>
      <c r="M424" s="119"/>
      <c r="N424" s="119"/>
    </row>
    <row r="425" spans="2:14">
      <c r="B425" s="118"/>
      <c r="C425" s="118"/>
      <c r="D425" s="118"/>
      <c r="E425" s="118"/>
      <c r="F425" s="118"/>
      <c r="G425" s="118"/>
      <c r="H425" s="119"/>
      <c r="I425" s="119"/>
      <c r="J425" s="119"/>
      <c r="K425" s="119"/>
      <c r="L425" s="119"/>
      <c r="M425" s="119"/>
      <c r="N425" s="119"/>
    </row>
    <row r="426" spans="2:14">
      <c r="B426" s="118"/>
      <c r="C426" s="118"/>
      <c r="D426" s="118"/>
      <c r="E426" s="118"/>
      <c r="F426" s="118"/>
      <c r="G426" s="118"/>
      <c r="H426" s="119"/>
      <c r="I426" s="119"/>
      <c r="J426" s="119"/>
      <c r="K426" s="119"/>
      <c r="L426" s="119"/>
      <c r="M426" s="119"/>
      <c r="N426" s="119"/>
    </row>
    <row r="427" spans="2:14">
      <c r="B427" s="118"/>
      <c r="C427" s="118"/>
      <c r="D427" s="118"/>
      <c r="E427" s="118"/>
      <c r="F427" s="118"/>
      <c r="G427" s="118"/>
      <c r="H427" s="119"/>
      <c r="I427" s="119"/>
      <c r="J427" s="119"/>
      <c r="K427" s="119"/>
      <c r="L427" s="119"/>
      <c r="M427" s="119"/>
      <c r="N427" s="119"/>
    </row>
    <row r="428" spans="2:14">
      <c r="B428" s="118"/>
      <c r="C428" s="118"/>
      <c r="D428" s="118"/>
      <c r="E428" s="118"/>
      <c r="F428" s="118"/>
      <c r="G428" s="118"/>
      <c r="H428" s="119"/>
      <c r="I428" s="119"/>
      <c r="J428" s="119"/>
      <c r="K428" s="119"/>
      <c r="L428" s="119"/>
      <c r="M428" s="119"/>
      <c r="N428" s="119"/>
    </row>
    <row r="429" spans="2:14">
      <c r="B429" s="118"/>
      <c r="C429" s="118"/>
      <c r="D429" s="118"/>
      <c r="E429" s="118"/>
      <c r="F429" s="118"/>
      <c r="G429" s="118"/>
      <c r="H429" s="119"/>
      <c r="I429" s="119"/>
      <c r="J429" s="119"/>
      <c r="K429" s="119"/>
      <c r="L429" s="119"/>
      <c r="M429" s="119"/>
      <c r="N429" s="119"/>
    </row>
    <row r="430" spans="2:14">
      <c r="B430" s="118"/>
      <c r="C430" s="118"/>
      <c r="D430" s="118"/>
      <c r="E430" s="118"/>
      <c r="F430" s="118"/>
      <c r="G430" s="118"/>
      <c r="H430" s="119"/>
      <c r="I430" s="119"/>
      <c r="J430" s="119"/>
      <c r="K430" s="119"/>
      <c r="L430" s="119"/>
      <c r="M430" s="119"/>
      <c r="N430" s="119"/>
    </row>
    <row r="431" spans="2:14">
      <c r="B431" s="118"/>
      <c r="C431" s="118"/>
      <c r="D431" s="118"/>
      <c r="E431" s="118"/>
      <c r="F431" s="118"/>
      <c r="G431" s="118"/>
      <c r="H431" s="119"/>
      <c r="I431" s="119"/>
      <c r="J431" s="119"/>
      <c r="K431" s="119"/>
      <c r="L431" s="119"/>
      <c r="M431" s="119"/>
      <c r="N431" s="119"/>
    </row>
    <row r="432" spans="2:14">
      <c r="B432" s="118"/>
      <c r="C432" s="118"/>
      <c r="D432" s="118"/>
      <c r="E432" s="118"/>
      <c r="F432" s="118"/>
      <c r="G432" s="118"/>
      <c r="H432" s="119"/>
      <c r="I432" s="119"/>
      <c r="J432" s="119"/>
      <c r="K432" s="119"/>
      <c r="L432" s="119"/>
      <c r="M432" s="119"/>
      <c r="N432" s="119"/>
    </row>
    <row r="433" spans="2:14">
      <c r="B433" s="118"/>
      <c r="C433" s="118"/>
      <c r="D433" s="118"/>
      <c r="E433" s="118"/>
      <c r="F433" s="118"/>
      <c r="G433" s="118"/>
      <c r="H433" s="119"/>
      <c r="I433" s="119"/>
      <c r="J433" s="119"/>
      <c r="K433" s="119"/>
      <c r="L433" s="119"/>
      <c r="M433" s="119"/>
      <c r="N433" s="119"/>
    </row>
    <row r="434" spans="2:14">
      <c r="B434" s="118"/>
      <c r="C434" s="118"/>
      <c r="D434" s="118"/>
      <c r="E434" s="118"/>
      <c r="F434" s="118"/>
      <c r="G434" s="118"/>
      <c r="H434" s="119"/>
      <c r="I434" s="119"/>
      <c r="J434" s="119"/>
      <c r="K434" s="119"/>
      <c r="L434" s="119"/>
      <c r="M434" s="119"/>
      <c r="N434" s="119"/>
    </row>
    <row r="435" spans="2:14">
      <c r="B435" s="118"/>
      <c r="C435" s="118"/>
      <c r="D435" s="118"/>
      <c r="E435" s="118"/>
      <c r="F435" s="118"/>
      <c r="G435" s="118"/>
      <c r="H435" s="119"/>
      <c r="I435" s="119"/>
      <c r="J435" s="119"/>
      <c r="K435" s="119"/>
      <c r="L435" s="119"/>
      <c r="M435" s="119"/>
      <c r="N435" s="119"/>
    </row>
    <row r="436" spans="2:14">
      <c r="B436" s="118"/>
      <c r="C436" s="118"/>
      <c r="D436" s="118"/>
      <c r="E436" s="118"/>
      <c r="F436" s="118"/>
      <c r="G436" s="118"/>
      <c r="H436" s="119"/>
      <c r="I436" s="119"/>
      <c r="J436" s="119"/>
      <c r="K436" s="119"/>
      <c r="L436" s="119"/>
      <c r="M436" s="119"/>
      <c r="N436" s="119"/>
    </row>
    <row r="437" spans="2:14">
      <c r="B437" s="118"/>
      <c r="C437" s="118"/>
      <c r="D437" s="118"/>
      <c r="E437" s="118"/>
      <c r="F437" s="118"/>
      <c r="G437" s="118"/>
      <c r="H437" s="119"/>
      <c r="I437" s="119"/>
      <c r="J437" s="119"/>
      <c r="K437" s="119"/>
      <c r="L437" s="119"/>
      <c r="M437" s="119"/>
      <c r="N437" s="119"/>
    </row>
    <row r="438" spans="2:14">
      <c r="B438" s="118"/>
      <c r="C438" s="118"/>
      <c r="D438" s="118"/>
      <c r="E438" s="118"/>
      <c r="F438" s="118"/>
      <c r="G438" s="118"/>
      <c r="H438" s="119"/>
      <c r="I438" s="119"/>
      <c r="J438" s="119"/>
      <c r="K438" s="119"/>
      <c r="L438" s="119"/>
      <c r="M438" s="119"/>
      <c r="N438" s="119"/>
    </row>
    <row r="439" spans="2:14">
      <c r="B439" s="118"/>
      <c r="C439" s="118"/>
      <c r="D439" s="118"/>
      <c r="E439" s="118"/>
      <c r="F439" s="118"/>
      <c r="G439" s="118"/>
      <c r="H439" s="119"/>
      <c r="I439" s="119"/>
      <c r="J439" s="119"/>
      <c r="K439" s="119"/>
      <c r="L439" s="119"/>
      <c r="M439" s="119"/>
      <c r="N439" s="119"/>
    </row>
    <row r="440" spans="2:14">
      <c r="B440" s="118"/>
      <c r="C440" s="118"/>
      <c r="D440" s="118"/>
      <c r="E440" s="118"/>
      <c r="F440" s="118"/>
      <c r="G440" s="118"/>
      <c r="H440" s="119"/>
      <c r="I440" s="119"/>
      <c r="J440" s="119"/>
      <c r="K440" s="119"/>
      <c r="L440" s="119"/>
      <c r="M440" s="119"/>
      <c r="N440" s="119"/>
    </row>
    <row r="441" spans="2:14">
      <c r="B441" s="118"/>
      <c r="C441" s="118"/>
      <c r="D441" s="118"/>
      <c r="E441" s="118"/>
      <c r="F441" s="118"/>
      <c r="G441" s="118"/>
      <c r="H441" s="119"/>
      <c r="I441" s="119"/>
      <c r="J441" s="119"/>
      <c r="K441" s="119"/>
      <c r="L441" s="119"/>
      <c r="M441" s="119"/>
      <c r="N441" s="119"/>
    </row>
    <row r="442" spans="2:14">
      <c r="B442" s="118"/>
      <c r="C442" s="118"/>
      <c r="D442" s="118"/>
      <c r="E442" s="118"/>
      <c r="F442" s="118"/>
      <c r="G442" s="118"/>
      <c r="H442" s="119"/>
      <c r="I442" s="119"/>
      <c r="J442" s="119"/>
      <c r="K442" s="119"/>
      <c r="L442" s="119"/>
      <c r="M442" s="119"/>
      <c r="N442" s="119"/>
    </row>
    <row r="443" spans="2:14">
      <c r="B443" s="118"/>
      <c r="C443" s="118"/>
      <c r="D443" s="118"/>
      <c r="E443" s="118"/>
      <c r="F443" s="118"/>
      <c r="G443" s="118"/>
      <c r="H443" s="119"/>
      <c r="I443" s="119"/>
      <c r="J443" s="119"/>
      <c r="K443" s="119"/>
      <c r="L443" s="119"/>
      <c r="M443" s="119"/>
      <c r="N443" s="119"/>
    </row>
    <row r="444" spans="2:14">
      <c r="B444" s="118"/>
      <c r="C444" s="118"/>
      <c r="D444" s="118"/>
      <c r="E444" s="118"/>
      <c r="F444" s="118"/>
      <c r="G444" s="118"/>
      <c r="H444" s="119"/>
      <c r="I444" s="119"/>
      <c r="J444" s="119"/>
      <c r="K444" s="119"/>
      <c r="L444" s="119"/>
      <c r="M444" s="119"/>
      <c r="N444" s="119"/>
    </row>
    <row r="445" spans="2:14">
      <c r="B445" s="118"/>
      <c r="C445" s="118"/>
      <c r="D445" s="118"/>
      <c r="E445" s="118"/>
      <c r="F445" s="118"/>
      <c r="G445" s="118"/>
      <c r="H445" s="119"/>
      <c r="I445" s="119"/>
      <c r="J445" s="119"/>
      <c r="K445" s="119"/>
      <c r="L445" s="119"/>
      <c r="M445" s="119"/>
      <c r="N445" s="119"/>
    </row>
    <row r="446" spans="2:14">
      <c r="B446" s="118"/>
      <c r="C446" s="118"/>
      <c r="D446" s="118"/>
      <c r="E446" s="118"/>
      <c r="F446" s="118"/>
      <c r="G446" s="118"/>
      <c r="H446" s="119"/>
      <c r="I446" s="119"/>
      <c r="J446" s="119"/>
      <c r="K446" s="119"/>
      <c r="L446" s="119"/>
      <c r="M446" s="119"/>
      <c r="N446" s="119"/>
    </row>
    <row r="447" spans="2:14">
      <c r="B447" s="118"/>
      <c r="C447" s="118"/>
      <c r="D447" s="118"/>
      <c r="E447" s="118"/>
      <c r="F447" s="118"/>
      <c r="G447" s="118"/>
      <c r="H447" s="119"/>
      <c r="I447" s="119"/>
      <c r="J447" s="119"/>
      <c r="K447" s="119"/>
      <c r="L447" s="119"/>
      <c r="M447" s="119"/>
      <c r="N447" s="119"/>
    </row>
    <row r="448" spans="2:14">
      <c r="B448" s="118"/>
      <c r="C448" s="118"/>
      <c r="D448" s="118"/>
      <c r="E448" s="118"/>
      <c r="F448" s="118"/>
      <c r="G448" s="118"/>
      <c r="H448" s="119"/>
      <c r="I448" s="119"/>
      <c r="J448" s="119"/>
      <c r="K448" s="119"/>
      <c r="L448" s="119"/>
      <c r="M448" s="119"/>
      <c r="N448" s="119"/>
    </row>
    <row r="449" spans="2:14">
      <c r="B449" s="118"/>
      <c r="C449" s="118"/>
      <c r="D449" s="118"/>
      <c r="E449" s="118"/>
      <c r="F449" s="118"/>
      <c r="G449" s="118"/>
      <c r="H449" s="119"/>
      <c r="I449" s="119"/>
      <c r="J449" s="119"/>
      <c r="K449" s="119"/>
      <c r="L449" s="119"/>
      <c r="M449" s="119"/>
      <c r="N449" s="119"/>
    </row>
    <row r="450" spans="2:14">
      <c r="B450" s="118"/>
      <c r="C450" s="118"/>
      <c r="D450" s="118"/>
      <c r="E450" s="118"/>
      <c r="F450" s="118"/>
      <c r="G450" s="118"/>
      <c r="H450" s="119"/>
      <c r="I450" s="119"/>
      <c r="J450" s="119"/>
      <c r="K450" s="119"/>
      <c r="L450" s="119"/>
      <c r="M450" s="119"/>
      <c r="N450" s="119"/>
    </row>
    <row r="451" spans="2:14">
      <c r="B451" s="118"/>
      <c r="C451" s="118"/>
      <c r="D451" s="118"/>
      <c r="E451" s="118"/>
      <c r="F451" s="118"/>
      <c r="G451" s="118"/>
      <c r="H451" s="119"/>
      <c r="I451" s="119"/>
      <c r="J451" s="119"/>
      <c r="K451" s="119"/>
      <c r="L451" s="119"/>
      <c r="M451" s="119"/>
      <c r="N451" s="119"/>
    </row>
    <row r="452" spans="2:14">
      <c r="B452" s="118"/>
      <c r="C452" s="118"/>
      <c r="D452" s="118"/>
      <c r="E452" s="118"/>
      <c r="F452" s="118"/>
      <c r="G452" s="118"/>
      <c r="H452" s="119"/>
      <c r="I452" s="119"/>
      <c r="J452" s="119"/>
      <c r="K452" s="119"/>
      <c r="L452" s="119"/>
      <c r="M452" s="119"/>
      <c r="N452" s="119"/>
    </row>
    <row r="453" spans="2:14">
      <c r="B453" s="118"/>
      <c r="C453" s="118"/>
      <c r="D453" s="118"/>
      <c r="E453" s="118"/>
      <c r="F453" s="118"/>
      <c r="G453" s="118"/>
      <c r="H453" s="119"/>
      <c r="I453" s="119"/>
      <c r="J453" s="119"/>
      <c r="K453" s="119"/>
      <c r="L453" s="119"/>
      <c r="M453" s="119"/>
      <c r="N453" s="119"/>
    </row>
    <row r="454" spans="2:14">
      <c r="B454" s="118"/>
      <c r="C454" s="118"/>
      <c r="D454" s="118"/>
      <c r="E454" s="118"/>
      <c r="F454" s="118"/>
      <c r="G454" s="118"/>
      <c r="H454" s="119"/>
      <c r="I454" s="119"/>
      <c r="J454" s="119"/>
      <c r="K454" s="119"/>
      <c r="L454" s="119"/>
      <c r="M454" s="119"/>
      <c r="N454" s="119"/>
    </row>
    <row r="455" spans="2:14">
      <c r="B455" s="118"/>
      <c r="C455" s="118"/>
      <c r="D455" s="118"/>
      <c r="E455" s="118"/>
      <c r="F455" s="118"/>
      <c r="G455" s="118"/>
      <c r="H455" s="119"/>
      <c r="I455" s="119"/>
      <c r="J455" s="119"/>
      <c r="K455" s="119"/>
      <c r="L455" s="119"/>
      <c r="M455" s="119"/>
      <c r="N455" s="119"/>
    </row>
    <row r="456" spans="2:14">
      <c r="B456" s="118"/>
      <c r="C456" s="118"/>
      <c r="D456" s="118"/>
      <c r="E456" s="118"/>
      <c r="F456" s="118"/>
      <c r="G456" s="118"/>
      <c r="H456" s="119"/>
      <c r="I456" s="119"/>
      <c r="J456" s="119"/>
      <c r="K456" s="119"/>
      <c r="L456" s="119"/>
      <c r="M456" s="119"/>
      <c r="N456" s="119"/>
    </row>
    <row r="457" spans="2:14">
      <c r="B457" s="118"/>
      <c r="C457" s="118"/>
      <c r="D457" s="118"/>
      <c r="E457" s="118"/>
      <c r="F457" s="118"/>
      <c r="G457" s="118"/>
      <c r="H457" s="119"/>
      <c r="I457" s="119"/>
      <c r="J457" s="119"/>
      <c r="K457" s="119"/>
      <c r="L457" s="119"/>
      <c r="M457" s="119"/>
      <c r="N457" s="119"/>
    </row>
    <row r="458" spans="2:14">
      <c r="B458" s="118"/>
      <c r="C458" s="118"/>
      <c r="D458" s="118"/>
      <c r="E458" s="118"/>
      <c r="F458" s="118"/>
      <c r="G458" s="118"/>
      <c r="H458" s="119"/>
      <c r="I458" s="119"/>
      <c r="J458" s="119"/>
      <c r="K458" s="119"/>
      <c r="L458" s="119"/>
      <c r="M458" s="119"/>
      <c r="N458" s="119"/>
    </row>
    <row r="459" spans="2:14">
      <c r="B459" s="118"/>
      <c r="C459" s="118"/>
      <c r="D459" s="118"/>
      <c r="E459" s="118"/>
      <c r="F459" s="118"/>
      <c r="G459" s="118"/>
      <c r="H459" s="119"/>
      <c r="I459" s="119"/>
      <c r="J459" s="119"/>
      <c r="K459" s="119"/>
      <c r="L459" s="119"/>
      <c r="M459" s="119"/>
      <c r="N459" s="119"/>
    </row>
    <row r="460" spans="2:14">
      <c r="B460" s="118"/>
      <c r="C460" s="118"/>
      <c r="D460" s="118"/>
      <c r="E460" s="118"/>
      <c r="F460" s="118"/>
      <c r="G460" s="118"/>
      <c r="H460" s="119"/>
      <c r="I460" s="119"/>
      <c r="J460" s="119"/>
      <c r="K460" s="119"/>
      <c r="L460" s="119"/>
      <c r="M460" s="119"/>
      <c r="N460" s="119"/>
    </row>
    <row r="461" spans="2:14">
      <c r="B461" s="118"/>
      <c r="C461" s="118"/>
      <c r="D461" s="118"/>
      <c r="E461" s="118"/>
      <c r="F461" s="118"/>
      <c r="G461" s="118"/>
      <c r="H461" s="119"/>
      <c r="I461" s="119"/>
      <c r="J461" s="119"/>
      <c r="K461" s="119"/>
      <c r="L461" s="119"/>
      <c r="M461" s="119"/>
      <c r="N461" s="119"/>
    </row>
    <row r="462" spans="2:14">
      <c r="B462" s="118"/>
      <c r="C462" s="118"/>
      <c r="D462" s="118"/>
      <c r="E462" s="118"/>
      <c r="F462" s="118"/>
      <c r="G462" s="118"/>
      <c r="H462" s="119"/>
      <c r="I462" s="119"/>
      <c r="J462" s="119"/>
      <c r="K462" s="119"/>
      <c r="L462" s="119"/>
      <c r="M462" s="119"/>
      <c r="N462" s="119"/>
    </row>
    <row r="463" spans="2:14">
      <c r="B463" s="118"/>
      <c r="C463" s="118"/>
      <c r="D463" s="118"/>
      <c r="E463" s="118"/>
      <c r="F463" s="118"/>
      <c r="G463" s="118"/>
      <c r="H463" s="119"/>
      <c r="I463" s="119"/>
      <c r="J463" s="119"/>
      <c r="K463" s="119"/>
      <c r="L463" s="119"/>
      <c r="M463" s="119"/>
      <c r="N463" s="119"/>
    </row>
    <row r="464" spans="2:14">
      <c r="B464" s="118"/>
      <c r="C464" s="118"/>
      <c r="D464" s="118"/>
      <c r="E464" s="118"/>
      <c r="F464" s="118"/>
      <c r="G464" s="118"/>
      <c r="H464" s="119"/>
      <c r="I464" s="119"/>
      <c r="J464" s="119"/>
      <c r="K464" s="119"/>
      <c r="L464" s="119"/>
      <c r="M464" s="119"/>
      <c r="N464" s="119"/>
    </row>
    <row r="465" spans="2:14">
      <c r="B465" s="118"/>
      <c r="C465" s="118"/>
      <c r="D465" s="118"/>
      <c r="E465" s="118"/>
      <c r="F465" s="118"/>
      <c r="G465" s="118"/>
      <c r="H465" s="119"/>
      <c r="I465" s="119"/>
      <c r="J465" s="119"/>
      <c r="K465" s="119"/>
      <c r="L465" s="119"/>
      <c r="M465" s="119"/>
      <c r="N465" s="119"/>
    </row>
    <row r="466" spans="2:14">
      <c r="B466" s="118"/>
      <c r="C466" s="118"/>
      <c r="D466" s="118"/>
      <c r="E466" s="118"/>
      <c r="F466" s="118"/>
      <c r="G466" s="118"/>
      <c r="H466" s="119"/>
      <c r="I466" s="119"/>
      <c r="J466" s="119"/>
      <c r="K466" s="119"/>
      <c r="L466" s="119"/>
      <c r="M466" s="119"/>
      <c r="N466" s="119"/>
    </row>
    <row r="467" spans="2:14">
      <c r="B467" s="118"/>
      <c r="C467" s="118"/>
      <c r="D467" s="118"/>
      <c r="E467" s="118"/>
      <c r="F467" s="118"/>
      <c r="G467" s="118"/>
      <c r="H467" s="119"/>
      <c r="I467" s="119"/>
      <c r="J467" s="119"/>
      <c r="K467" s="119"/>
      <c r="L467" s="119"/>
      <c r="M467" s="119"/>
      <c r="N467" s="119"/>
    </row>
    <row r="468" spans="2:14">
      <c r="B468" s="118"/>
      <c r="C468" s="118"/>
      <c r="D468" s="118"/>
      <c r="E468" s="118"/>
      <c r="F468" s="118"/>
      <c r="G468" s="118"/>
      <c r="H468" s="119"/>
      <c r="I468" s="119"/>
      <c r="J468" s="119"/>
      <c r="K468" s="119"/>
      <c r="L468" s="119"/>
      <c r="M468" s="119"/>
      <c r="N468" s="119"/>
    </row>
    <row r="469" spans="2:14">
      <c r="B469" s="118"/>
      <c r="C469" s="118"/>
      <c r="D469" s="118"/>
      <c r="E469" s="118"/>
      <c r="F469" s="118"/>
      <c r="G469" s="118"/>
      <c r="H469" s="119"/>
      <c r="I469" s="119"/>
      <c r="J469" s="119"/>
      <c r="K469" s="119"/>
      <c r="L469" s="119"/>
      <c r="M469" s="119"/>
      <c r="N469" s="119"/>
    </row>
    <row r="470" spans="2:14">
      <c r="B470" s="118"/>
      <c r="C470" s="118"/>
      <c r="D470" s="118"/>
      <c r="E470" s="118"/>
      <c r="F470" s="118"/>
      <c r="G470" s="118"/>
      <c r="H470" s="119"/>
      <c r="I470" s="119"/>
      <c r="J470" s="119"/>
      <c r="K470" s="119"/>
      <c r="L470" s="119"/>
      <c r="M470" s="119"/>
      <c r="N470" s="119"/>
    </row>
    <row r="471" spans="2:14">
      <c r="B471" s="118"/>
      <c r="C471" s="118"/>
      <c r="D471" s="118"/>
      <c r="E471" s="118"/>
      <c r="F471" s="118"/>
      <c r="G471" s="118"/>
      <c r="H471" s="119"/>
      <c r="I471" s="119"/>
      <c r="J471" s="119"/>
      <c r="K471" s="119"/>
      <c r="L471" s="119"/>
      <c r="M471" s="119"/>
      <c r="N471" s="119"/>
    </row>
    <row r="472" spans="2:14">
      <c r="B472" s="118"/>
      <c r="C472" s="118"/>
      <c r="D472" s="118"/>
      <c r="E472" s="118"/>
      <c r="F472" s="118"/>
      <c r="G472" s="118"/>
      <c r="H472" s="119"/>
      <c r="I472" s="119"/>
      <c r="J472" s="119"/>
      <c r="K472" s="119"/>
      <c r="L472" s="119"/>
      <c r="M472" s="119"/>
      <c r="N472" s="119"/>
    </row>
    <row r="473" spans="2:14">
      <c r="B473" s="118"/>
      <c r="C473" s="118"/>
      <c r="D473" s="118"/>
      <c r="E473" s="118"/>
      <c r="F473" s="118"/>
      <c r="G473" s="118"/>
      <c r="H473" s="119"/>
      <c r="I473" s="119"/>
      <c r="J473" s="119"/>
      <c r="K473" s="119"/>
      <c r="L473" s="119"/>
      <c r="M473" s="119"/>
      <c r="N473" s="119"/>
    </row>
    <row r="474" spans="2:14">
      <c r="B474" s="118"/>
      <c r="C474" s="118"/>
      <c r="D474" s="118"/>
      <c r="E474" s="118"/>
      <c r="F474" s="118"/>
      <c r="G474" s="118"/>
      <c r="H474" s="119"/>
      <c r="I474" s="119"/>
      <c r="J474" s="119"/>
      <c r="K474" s="119"/>
      <c r="L474" s="119"/>
      <c r="M474" s="119"/>
      <c r="N474" s="119"/>
    </row>
    <row r="475" spans="2:14">
      <c r="B475" s="118"/>
      <c r="C475" s="118"/>
      <c r="D475" s="118"/>
      <c r="E475" s="118"/>
      <c r="F475" s="118"/>
      <c r="G475" s="118"/>
      <c r="H475" s="119"/>
      <c r="I475" s="119"/>
      <c r="J475" s="119"/>
      <c r="K475" s="119"/>
      <c r="L475" s="119"/>
      <c r="M475" s="119"/>
      <c r="N475" s="119"/>
    </row>
    <row r="476" spans="2:14">
      <c r="B476" s="118"/>
      <c r="C476" s="118"/>
      <c r="D476" s="118"/>
      <c r="E476" s="118"/>
      <c r="F476" s="118"/>
      <c r="G476" s="118"/>
      <c r="H476" s="119"/>
      <c r="I476" s="119"/>
      <c r="J476" s="119"/>
      <c r="K476" s="119"/>
      <c r="L476" s="119"/>
      <c r="M476" s="119"/>
      <c r="N476" s="119"/>
    </row>
    <row r="477" spans="2:14">
      <c r="B477" s="118"/>
      <c r="C477" s="118"/>
      <c r="D477" s="118"/>
      <c r="E477" s="118"/>
      <c r="F477" s="118"/>
      <c r="G477" s="118"/>
      <c r="H477" s="119"/>
      <c r="I477" s="119"/>
      <c r="J477" s="119"/>
      <c r="K477" s="119"/>
      <c r="L477" s="119"/>
      <c r="M477" s="119"/>
      <c r="N477" s="119"/>
    </row>
    <row r="478" spans="2:14">
      <c r="B478" s="118"/>
      <c r="C478" s="118"/>
      <c r="D478" s="118"/>
      <c r="E478" s="118"/>
      <c r="F478" s="118"/>
      <c r="G478" s="118"/>
      <c r="H478" s="119"/>
      <c r="I478" s="119"/>
      <c r="J478" s="119"/>
      <c r="K478" s="119"/>
      <c r="L478" s="119"/>
      <c r="M478" s="119"/>
      <c r="N478" s="119"/>
    </row>
    <row r="479" spans="2:14">
      <c r="B479" s="118"/>
      <c r="C479" s="118"/>
      <c r="D479" s="118"/>
      <c r="E479" s="118"/>
      <c r="F479" s="118"/>
      <c r="G479" s="118"/>
      <c r="H479" s="119"/>
      <c r="I479" s="119"/>
      <c r="J479" s="119"/>
      <c r="K479" s="119"/>
      <c r="L479" s="119"/>
      <c r="M479" s="119"/>
      <c r="N479" s="119"/>
    </row>
    <row r="480" spans="2:14">
      <c r="B480" s="118"/>
      <c r="C480" s="118"/>
      <c r="D480" s="118"/>
      <c r="E480" s="118"/>
      <c r="F480" s="118"/>
      <c r="G480" s="118"/>
      <c r="H480" s="119"/>
      <c r="I480" s="119"/>
      <c r="J480" s="119"/>
      <c r="K480" s="119"/>
      <c r="L480" s="119"/>
      <c r="M480" s="119"/>
      <c r="N480" s="119"/>
    </row>
    <row r="481" spans="2:14">
      <c r="B481" s="118"/>
      <c r="C481" s="118"/>
      <c r="D481" s="118"/>
      <c r="E481" s="118"/>
      <c r="F481" s="118"/>
      <c r="G481" s="118"/>
      <c r="H481" s="119"/>
      <c r="I481" s="119"/>
      <c r="J481" s="119"/>
      <c r="K481" s="119"/>
      <c r="L481" s="119"/>
      <c r="M481" s="119"/>
      <c r="N481" s="119"/>
    </row>
    <row r="482" spans="2:14">
      <c r="B482" s="118"/>
      <c r="C482" s="118"/>
      <c r="D482" s="118"/>
      <c r="E482" s="118"/>
      <c r="F482" s="118"/>
      <c r="G482" s="118"/>
      <c r="H482" s="119"/>
      <c r="I482" s="119"/>
      <c r="J482" s="119"/>
      <c r="K482" s="119"/>
      <c r="L482" s="119"/>
      <c r="M482" s="119"/>
      <c r="N482" s="119"/>
    </row>
    <row r="483" spans="2:14">
      <c r="B483" s="118"/>
      <c r="C483" s="118"/>
      <c r="D483" s="118"/>
      <c r="E483" s="118"/>
      <c r="F483" s="118"/>
      <c r="G483" s="118"/>
      <c r="H483" s="119"/>
      <c r="I483" s="119"/>
      <c r="J483" s="119"/>
      <c r="K483" s="119"/>
      <c r="L483" s="119"/>
      <c r="M483" s="119"/>
      <c r="N483" s="119"/>
    </row>
    <row r="484" spans="2:14">
      <c r="B484" s="118"/>
      <c r="C484" s="118"/>
      <c r="D484" s="118"/>
      <c r="E484" s="118"/>
      <c r="F484" s="118"/>
      <c r="G484" s="118"/>
      <c r="H484" s="119"/>
      <c r="I484" s="119"/>
      <c r="J484" s="119"/>
      <c r="K484" s="119"/>
      <c r="L484" s="119"/>
      <c r="M484" s="119"/>
      <c r="N484" s="119"/>
    </row>
    <row r="485" spans="2:14">
      <c r="B485" s="118"/>
      <c r="C485" s="118"/>
      <c r="D485" s="118"/>
      <c r="E485" s="118"/>
      <c r="F485" s="118"/>
      <c r="G485" s="118"/>
      <c r="H485" s="119"/>
      <c r="I485" s="119"/>
      <c r="J485" s="119"/>
      <c r="K485" s="119"/>
      <c r="L485" s="119"/>
      <c r="M485" s="119"/>
      <c r="N485" s="119"/>
    </row>
    <row r="486" spans="2:14">
      <c r="B486" s="118"/>
      <c r="C486" s="118"/>
      <c r="D486" s="118"/>
      <c r="E486" s="118"/>
      <c r="F486" s="118"/>
      <c r="G486" s="118"/>
      <c r="H486" s="119"/>
      <c r="I486" s="119"/>
      <c r="J486" s="119"/>
      <c r="K486" s="119"/>
      <c r="L486" s="119"/>
      <c r="M486" s="119"/>
      <c r="N486" s="119"/>
    </row>
    <row r="487" spans="2:14">
      <c r="B487" s="118"/>
      <c r="C487" s="118"/>
      <c r="D487" s="118"/>
      <c r="E487" s="118"/>
      <c r="F487" s="118"/>
      <c r="G487" s="118"/>
      <c r="H487" s="119"/>
      <c r="I487" s="119"/>
      <c r="J487" s="119"/>
      <c r="K487" s="119"/>
      <c r="L487" s="119"/>
      <c r="M487" s="119"/>
      <c r="N487" s="119"/>
    </row>
    <row r="488" spans="2:14">
      <c r="B488" s="118"/>
      <c r="C488" s="118"/>
      <c r="D488" s="118"/>
      <c r="E488" s="118"/>
      <c r="F488" s="118"/>
      <c r="G488" s="118"/>
      <c r="H488" s="119"/>
      <c r="I488" s="119"/>
      <c r="J488" s="119"/>
      <c r="K488" s="119"/>
      <c r="L488" s="119"/>
      <c r="M488" s="119"/>
      <c r="N488" s="119"/>
    </row>
    <row r="489" spans="2:14">
      <c r="B489" s="118"/>
      <c r="C489" s="118"/>
      <c r="D489" s="118"/>
      <c r="E489" s="118"/>
      <c r="F489" s="118"/>
      <c r="G489" s="118"/>
      <c r="H489" s="119"/>
      <c r="I489" s="119"/>
      <c r="J489" s="119"/>
      <c r="K489" s="119"/>
      <c r="L489" s="119"/>
      <c r="M489" s="119"/>
      <c r="N489" s="119"/>
    </row>
    <row r="490" spans="2:14">
      <c r="B490" s="118"/>
      <c r="C490" s="118"/>
      <c r="D490" s="118"/>
      <c r="E490" s="118"/>
      <c r="F490" s="118"/>
      <c r="G490" s="118"/>
      <c r="H490" s="119"/>
      <c r="I490" s="119"/>
      <c r="J490" s="119"/>
      <c r="K490" s="119"/>
      <c r="L490" s="119"/>
      <c r="M490" s="119"/>
      <c r="N490" s="119"/>
    </row>
    <row r="491" spans="2:14">
      <c r="B491" s="118"/>
      <c r="C491" s="118"/>
      <c r="D491" s="118"/>
      <c r="E491" s="118"/>
      <c r="F491" s="118"/>
      <c r="G491" s="118"/>
      <c r="H491" s="119"/>
      <c r="I491" s="119"/>
      <c r="J491" s="119"/>
      <c r="K491" s="119"/>
      <c r="L491" s="119"/>
      <c r="M491" s="119"/>
      <c r="N491" s="119"/>
    </row>
    <row r="492" spans="2:14">
      <c r="B492" s="118"/>
      <c r="C492" s="118"/>
      <c r="D492" s="118"/>
      <c r="E492" s="118"/>
      <c r="F492" s="118"/>
      <c r="G492" s="118"/>
      <c r="H492" s="119"/>
      <c r="I492" s="119"/>
      <c r="J492" s="119"/>
      <c r="K492" s="119"/>
      <c r="L492" s="119"/>
      <c r="M492" s="119"/>
      <c r="N492" s="119"/>
    </row>
    <row r="493" spans="2:14">
      <c r="B493" s="118"/>
      <c r="C493" s="118"/>
      <c r="D493" s="118"/>
      <c r="E493" s="118"/>
      <c r="F493" s="118"/>
      <c r="G493" s="118"/>
      <c r="H493" s="119"/>
      <c r="I493" s="119"/>
      <c r="J493" s="119"/>
      <c r="K493" s="119"/>
      <c r="L493" s="119"/>
      <c r="M493" s="119"/>
      <c r="N493" s="119"/>
    </row>
    <row r="494" spans="2:14">
      <c r="B494" s="118"/>
      <c r="C494" s="118"/>
      <c r="D494" s="118"/>
      <c r="E494" s="118"/>
      <c r="F494" s="118"/>
      <c r="G494" s="118"/>
      <c r="H494" s="119"/>
      <c r="I494" s="119"/>
      <c r="J494" s="119"/>
      <c r="K494" s="119"/>
      <c r="L494" s="119"/>
      <c r="M494" s="119"/>
      <c r="N494" s="119"/>
    </row>
    <row r="495" spans="2:14">
      <c r="B495" s="118"/>
      <c r="C495" s="118"/>
      <c r="D495" s="118"/>
      <c r="E495" s="118"/>
      <c r="F495" s="118"/>
      <c r="G495" s="118"/>
      <c r="H495" s="119"/>
      <c r="I495" s="119"/>
      <c r="J495" s="119"/>
      <c r="K495" s="119"/>
      <c r="L495" s="119"/>
      <c r="M495" s="119"/>
      <c r="N495" s="119"/>
    </row>
    <row r="496" spans="2:14">
      <c r="B496" s="118"/>
      <c r="C496" s="118"/>
      <c r="D496" s="118"/>
      <c r="E496" s="118"/>
      <c r="F496" s="118"/>
      <c r="G496" s="118"/>
      <c r="H496" s="119"/>
      <c r="I496" s="119"/>
      <c r="J496" s="119"/>
      <c r="K496" s="119"/>
      <c r="L496" s="119"/>
      <c r="M496" s="119"/>
      <c r="N496" s="119"/>
    </row>
    <row r="497" spans="2:14">
      <c r="B497" s="118"/>
      <c r="C497" s="118"/>
      <c r="D497" s="118"/>
      <c r="E497" s="118"/>
      <c r="F497" s="118"/>
      <c r="G497" s="118"/>
      <c r="H497" s="119"/>
      <c r="I497" s="119"/>
      <c r="J497" s="119"/>
      <c r="K497" s="119"/>
      <c r="L497" s="119"/>
      <c r="M497" s="119"/>
      <c r="N497" s="119"/>
    </row>
    <row r="498" spans="2:14">
      <c r="B498" s="118"/>
      <c r="C498" s="118"/>
      <c r="D498" s="118"/>
      <c r="E498" s="118"/>
      <c r="F498" s="118"/>
      <c r="G498" s="118"/>
      <c r="H498" s="119"/>
      <c r="I498" s="119"/>
      <c r="J498" s="119"/>
      <c r="K498" s="119"/>
      <c r="L498" s="119"/>
      <c r="M498" s="119"/>
      <c r="N498" s="119"/>
    </row>
    <row r="499" spans="2:14">
      <c r="B499" s="118"/>
      <c r="C499" s="118"/>
      <c r="D499" s="118"/>
      <c r="E499" s="118"/>
      <c r="F499" s="118"/>
      <c r="G499" s="118"/>
      <c r="H499" s="119"/>
      <c r="I499" s="119"/>
      <c r="J499" s="119"/>
      <c r="K499" s="119"/>
      <c r="L499" s="119"/>
      <c r="M499" s="119"/>
      <c r="N499" s="119"/>
    </row>
    <row r="500" spans="2:14">
      <c r="B500" s="118"/>
      <c r="C500" s="118"/>
      <c r="D500" s="118"/>
      <c r="E500" s="118"/>
      <c r="F500" s="118"/>
      <c r="G500" s="118"/>
      <c r="H500" s="119"/>
      <c r="I500" s="119"/>
      <c r="J500" s="119"/>
      <c r="K500" s="119"/>
      <c r="L500" s="119"/>
      <c r="M500" s="119"/>
      <c r="N500" s="119"/>
    </row>
    <row r="501" spans="2:14">
      <c r="B501" s="118"/>
      <c r="C501" s="118"/>
      <c r="D501" s="118"/>
      <c r="E501" s="118"/>
      <c r="F501" s="118"/>
      <c r="G501" s="118"/>
      <c r="H501" s="119"/>
      <c r="I501" s="119"/>
      <c r="J501" s="119"/>
      <c r="K501" s="119"/>
      <c r="L501" s="119"/>
      <c r="M501" s="119"/>
      <c r="N501" s="119"/>
    </row>
    <row r="502" spans="2:14">
      <c r="B502" s="118"/>
      <c r="C502" s="118"/>
      <c r="D502" s="118"/>
      <c r="E502" s="118"/>
      <c r="F502" s="118"/>
      <c r="G502" s="118"/>
      <c r="H502" s="119"/>
      <c r="I502" s="119"/>
      <c r="J502" s="119"/>
      <c r="K502" s="119"/>
      <c r="L502" s="119"/>
      <c r="M502" s="119"/>
      <c r="N502" s="119"/>
    </row>
    <row r="503" spans="2:14">
      <c r="B503" s="118"/>
      <c r="C503" s="118"/>
      <c r="D503" s="118"/>
      <c r="E503" s="118"/>
      <c r="F503" s="118"/>
      <c r="G503" s="118"/>
      <c r="H503" s="119"/>
      <c r="I503" s="119"/>
      <c r="J503" s="119"/>
      <c r="K503" s="119"/>
      <c r="L503" s="119"/>
      <c r="M503" s="119"/>
      <c r="N503" s="119"/>
    </row>
    <row r="504" spans="2:14">
      <c r="B504" s="118"/>
      <c r="C504" s="118"/>
      <c r="D504" s="118"/>
      <c r="E504" s="118"/>
      <c r="F504" s="118"/>
      <c r="G504" s="118"/>
      <c r="H504" s="119"/>
      <c r="I504" s="119"/>
      <c r="J504" s="119"/>
      <c r="K504" s="119"/>
      <c r="L504" s="119"/>
      <c r="M504" s="119"/>
      <c r="N504" s="119"/>
    </row>
    <row r="505" spans="2:14">
      <c r="B505" s="118"/>
      <c r="C505" s="118"/>
      <c r="D505" s="118"/>
      <c r="E505" s="118"/>
      <c r="F505" s="118"/>
      <c r="G505" s="118"/>
      <c r="H505" s="119"/>
      <c r="I505" s="119"/>
      <c r="J505" s="119"/>
      <c r="K505" s="119"/>
      <c r="L505" s="119"/>
      <c r="M505" s="119"/>
      <c r="N505" s="119"/>
    </row>
    <row r="506" spans="2:14">
      <c r="B506" s="118"/>
      <c r="C506" s="118"/>
      <c r="D506" s="118"/>
      <c r="E506" s="118"/>
      <c r="F506" s="118"/>
      <c r="G506" s="118"/>
      <c r="H506" s="119"/>
      <c r="I506" s="119"/>
      <c r="J506" s="119"/>
      <c r="K506" s="119"/>
      <c r="L506" s="119"/>
      <c r="M506" s="119"/>
      <c r="N506" s="119"/>
    </row>
    <row r="507" spans="2:14">
      <c r="B507" s="118"/>
      <c r="C507" s="118"/>
      <c r="D507" s="118"/>
      <c r="E507" s="118"/>
      <c r="F507" s="118"/>
      <c r="G507" s="118"/>
      <c r="H507" s="119"/>
      <c r="I507" s="119"/>
      <c r="J507" s="119"/>
      <c r="K507" s="119"/>
      <c r="L507" s="119"/>
      <c r="M507" s="119"/>
      <c r="N507" s="119"/>
    </row>
    <row r="508" spans="2:14">
      <c r="B508" s="118"/>
      <c r="C508" s="118"/>
      <c r="D508" s="118"/>
      <c r="E508" s="118"/>
      <c r="F508" s="118"/>
      <c r="G508" s="118"/>
      <c r="H508" s="119"/>
      <c r="I508" s="119"/>
      <c r="J508" s="119"/>
      <c r="K508" s="119"/>
      <c r="L508" s="119"/>
      <c r="M508" s="119"/>
      <c r="N508" s="119"/>
    </row>
    <row r="509" spans="2:14">
      <c r="B509" s="118"/>
      <c r="C509" s="118"/>
      <c r="D509" s="118"/>
      <c r="E509" s="118"/>
      <c r="F509" s="118"/>
      <c r="G509" s="118"/>
      <c r="H509" s="119"/>
      <c r="I509" s="119"/>
      <c r="J509" s="119"/>
      <c r="K509" s="119"/>
      <c r="L509" s="119"/>
      <c r="M509" s="119"/>
      <c r="N509" s="119"/>
    </row>
    <row r="510" spans="2:14">
      <c r="B510" s="118"/>
      <c r="C510" s="118"/>
      <c r="D510" s="118"/>
      <c r="E510" s="118"/>
      <c r="F510" s="118"/>
      <c r="G510" s="118"/>
      <c r="H510" s="119"/>
      <c r="I510" s="119"/>
      <c r="J510" s="119"/>
      <c r="K510" s="119"/>
      <c r="L510" s="119"/>
      <c r="M510" s="119"/>
      <c r="N510" s="119"/>
    </row>
    <row r="511" spans="2:14">
      <c r="B511" s="118"/>
      <c r="C511" s="118"/>
      <c r="D511" s="118"/>
      <c r="E511" s="118"/>
      <c r="F511" s="118"/>
      <c r="G511" s="118"/>
      <c r="H511" s="119"/>
      <c r="I511" s="119"/>
      <c r="J511" s="119"/>
      <c r="K511" s="119"/>
      <c r="L511" s="119"/>
      <c r="M511" s="119"/>
      <c r="N511" s="119"/>
    </row>
    <row r="512" spans="2:14">
      <c r="B512" s="118"/>
      <c r="C512" s="118"/>
      <c r="D512" s="118"/>
      <c r="E512" s="118"/>
      <c r="F512" s="118"/>
      <c r="G512" s="118"/>
      <c r="H512" s="119"/>
      <c r="I512" s="119"/>
      <c r="J512" s="119"/>
      <c r="K512" s="119"/>
      <c r="L512" s="119"/>
      <c r="M512" s="119"/>
      <c r="N512" s="119"/>
    </row>
    <row r="513" spans="2:14">
      <c r="B513" s="118"/>
      <c r="C513" s="118"/>
      <c r="D513" s="118"/>
      <c r="E513" s="118"/>
      <c r="F513" s="118"/>
      <c r="G513" s="118"/>
      <c r="H513" s="119"/>
      <c r="I513" s="119"/>
      <c r="J513" s="119"/>
      <c r="K513" s="119"/>
      <c r="L513" s="119"/>
      <c r="M513" s="119"/>
      <c r="N513" s="119"/>
    </row>
    <row r="514" spans="2:14">
      <c r="B514" s="118"/>
      <c r="C514" s="118"/>
      <c r="D514" s="118"/>
      <c r="E514" s="118"/>
      <c r="F514" s="118"/>
      <c r="G514" s="118"/>
      <c r="H514" s="119"/>
      <c r="I514" s="119"/>
      <c r="J514" s="119"/>
      <c r="K514" s="119"/>
      <c r="L514" s="119"/>
      <c r="M514" s="119"/>
      <c r="N514" s="119"/>
    </row>
    <row r="515" spans="2:14">
      <c r="B515" s="118"/>
      <c r="C515" s="118"/>
      <c r="D515" s="118"/>
      <c r="E515" s="118"/>
      <c r="F515" s="118"/>
      <c r="G515" s="118"/>
      <c r="H515" s="119"/>
      <c r="I515" s="119"/>
      <c r="J515" s="119"/>
      <c r="K515" s="119"/>
      <c r="L515" s="119"/>
      <c r="M515" s="119"/>
      <c r="N515" s="119"/>
    </row>
    <row r="516" spans="2:14">
      <c r="B516" s="118"/>
      <c r="C516" s="118"/>
      <c r="D516" s="118"/>
      <c r="E516" s="118"/>
      <c r="F516" s="118"/>
      <c r="G516" s="118"/>
      <c r="H516" s="119"/>
      <c r="I516" s="119"/>
      <c r="J516" s="119"/>
      <c r="K516" s="119"/>
      <c r="L516" s="119"/>
      <c r="M516" s="119"/>
      <c r="N516" s="119"/>
    </row>
    <row r="517" spans="2:14">
      <c r="B517" s="118"/>
      <c r="C517" s="118"/>
      <c r="D517" s="118"/>
      <c r="E517" s="118"/>
      <c r="F517" s="118"/>
      <c r="G517" s="118"/>
      <c r="H517" s="119"/>
      <c r="I517" s="119"/>
      <c r="J517" s="119"/>
      <c r="K517" s="119"/>
      <c r="L517" s="119"/>
      <c r="M517" s="119"/>
      <c r="N517" s="119"/>
    </row>
    <row r="518" spans="2:14">
      <c r="B518" s="118"/>
      <c r="C518" s="118"/>
      <c r="D518" s="118"/>
      <c r="E518" s="118"/>
      <c r="F518" s="118"/>
      <c r="G518" s="118"/>
      <c r="H518" s="119"/>
      <c r="I518" s="119"/>
      <c r="J518" s="119"/>
      <c r="K518" s="119"/>
      <c r="L518" s="119"/>
      <c r="M518" s="119"/>
      <c r="N518" s="119"/>
    </row>
    <row r="519" spans="2:14">
      <c r="B519" s="118"/>
      <c r="C519" s="118"/>
      <c r="D519" s="118"/>
      <c r="E519" s="118"/>
      <c r="F519" s="118"/>
      <c r="G519" s="118"/>
      <c r="H519" s="119"/>
      <c r="I519" s="119"/>
      <c r="J519" s="119"/>
      <c r="K519" s="119"/>
      <c r="L519" s="119"/>
      <c r="M519" s="119"/>
      <c r="N519" s="119"/>
    </row>
    <row r="520" spans="2:14">
      <c r="B520" s="118"/>
      <c r="C520" s="118"/>
      <c r="D520" s="118"/>
      <c r="E520" s="118"/>
      <c r="F520" s="118"/>
      <c r="G520" s="118"/>
      <c r="H520" s="119"/>
      <c r="I520" s="119"/>
      <c r="J520" s="119"/>
      <c r="K520" s="119"/>
      <c r="L520" s="119"/>
      <c r="M520" s="119"/>
      <c r="N520" s="119"/>
    </row>
    <row r="521" spans="2:14">
      <c r="B521" s="118"/>
      <c r="C521" s="118"/>
      <c r="D521" s="118"/>
      <c r="E521" s="118"/>
      <c r="F521" s="118"/>
      <c r="G521" s="118"/>
      <c r="H521" s="119"/>
      <c r="I521" s="119"/>
      <c r="J521" s="119"/>
      <c r="K521" s="119"/>
      <c r="L521" s="119"/>
      <c r="M521" s="119"/>
      <c r="N521" s="119"/>
    </row>
    <row r="522" spans="2:14">
      <c r="B522" s="118"/>
      <c r="C522" s="118"/>
      <c r="D522" s="118"/>
      <c r="E522" s="118"/>
      <c r="F522" s="118"/>
      <c r="G522" s="118"/>
      <c r="H522" s="119"/>
      <c r="I522" s="119"/>
      <c r="J522" s="119"/>
      <c r="K522" s="119"/>
      <c r="L522" s="119"/>
      <c r="M522" s="119"/>
      <c r="N522" s="119"/>
    </row>
    <row r="523" spans="2:14">
      <c r="B523" s="118"/>
      <c r="C523" s="118"/>
      <c r="D523" s="118"/>
      <c r="E523" s="118"/>
      <c r="F523" s="118"/>
      <c r="G523" s="118"/>
      <c r="H523" s="119"/>
      <c r="I523" s="119"/>
      <c r="J523" s="119"/>
      <c r="K523" s="119"/>
      <c r="L523" s="119"/>
      <c r="M523" s="119"/>
      <c r="N523" s="119"/>
    </row>
    <row r="524" spans="2:14">
      <c r="B524" s="118"/>
      <c r="C524" s="118"/>
      <c r="D524" s="118"/>
      <c r="E524" s="118"/>
      <c r="F524" s="118"/>
      <c r="G524" s="118"/>
      <c r="H524" s="119"/>
      <c r="I524" s="119"/>
      <c r="J524" s="119"/>
      <c r="K524" s="119"/>
      <c r="L524" s="119"/>
      <c r="M524" s="119"/>
      <c r="N524" s="119"/>
    </row>
    <row r="525" spans="2:14">
      <c r="B525" s="118"/>
      <c r="C525" s="118"/>
      <c r="D525" s="118"/>
      <c r="E525" s="118"/>
      <c r="F525" s="118"/>
      <c r="G525" s="118"/>
      <c r="H525" s="119"/>
      <c r="I525" s="119"/>
      <c r="J525" s="119"/>
      <c r="K525" s="119"/>
      <c r="L525" s="119"/>
      <c r="M525" s="119"/>
      <c r="N525" s="119"/>
    </row>
    <row r="526" spans="2:14">
      <c r="B526" s="118"/>
      <c r="C526" s="118"/>
      <c r="D526" s="118"/>
      <c r="E526" s="118"/>
      <c r="F526" s="118"/>
      <c r="G526" s="118"/>
      <c r="H526" s="119"/>
      <c r="I526" s="119"/>
      <c r="J526" s="119"/>
      <c r="K526" s="119"/>
      <c r="L526" s="119"/>
      <c r="M526" s="119"/>
      <c r="N526" s="119"/>
    </row>
    <row r="527" spans="2:14">
      <c r="B527" s="118"/>
      <c r="C527" s="118"/>
      <c r="D527" s="118"/>
      <c r="E527" s="118"/>
      <c r="F527" s="118"/>
      <c r="G527" s="118"/>
      <c r="H527" s="119"/>
      <c r="I527" s="119"/>
      <c r="J527" s="119"/>
      <c r="K527" s="119"/>
      <c r="L527" s="119"/>
      <c r="M527" s="119"/>
      <c r="N527" s="119"/>
    </row>
    <row r="528" spans="2:14">
      <c r="B528" s="118"/>
      <c r="C528" s="118"/>
      <c r="D528" s="118"/>
      <c r="E528" s="118"/>
      <c r="F528" s="118"/>
      <c r="G528" s="118"/>
      <c r="H528" s="119"/>
      <c r="I528" s="119"/>
      <c r="J528" s="119"/>
      <c r="K528" s="119"/>
      <c r="L528" s="119"/>
      <c r="M528" s="119"/>
      <c r="N528" s="119"/>
    </row>
    <row r="529" spans="2:14">
      <c r="B529" s="118"/>
      <c r="C529" s="118"/>
      <c r="D529" s="118"/>
      <c r="E529" s="118"/>
      <c r="F529" s="118"/>
      <c r="G529" s="118"/>
      <c r="H529" s="119"/>
      <c r="I529" s="119"/>
      <c r="J529" s="119"/>
      <c r="K529" s="119"/>
      <c r="L529" s="119"/>
      <c r="M529" s="119"/>
      <c r="N529" s="119"/>
    </row>
    <row r="530" spans="2:14">
      <c r="B530" s="118"/>
      <c r="C530" s="118"/>
      <c r="D530" s="118"/>
      <c r="E530" s="118"/>
      <c r="F530" s="118"/>
      <c r="G530" s="118"/>
      <c r="H530" s="119"/>
      <c r="I530" s="119"/>
      <c r="J530" s="119"/>
      <c r="K530" s="119"/>
      <c r="L530" s="119"/>
      <c r="M530" s="119"/>
      <c r="N530" s="119"/>
    </row>
    <row r="531" spans="2:14">
      <c r="B531" s="118"/>
      <c r="C531" s="118"/>
      <c r="D531" s="118"/>
      <c r="E531" s="118"/>
      <c r="F531" s="118"/>
      <c r="G531" s="118"/>
      <c r="H531" s="119"/>
      <c r="I531" s="119"/>
      <c r="J531" s="119"/>
      <c r="K531" s="119"/>
      <c r="L531" s="119"/>
      <c r="M531" s="119"/>
      <c r="N531" s="119"/>
    </row>
    <row r="532" spans="2:14">
      <c r="B532" s="118"/>
      <c r="C532" s="118"/>
      <c r="D532" s="118"/>
      <c r="E532" s="118"/>
      <c r="F532" s="118"/>
      <c r="G532" s="118"/>
      <c r="H532" s="119"/>
      <c r="I532" s="119"/>
      <c r="J532" s="119"/>
      <c r="K532" s="119"/>
      <c r="L532" s="119"/>
      <c r="M532" s="119"/>
      <c r="N532" s="119"/>
    </row>
    <row r="533" spans="2:14">
      <c r="B533" s="118"/>
      <c r="C533" s="118"/>
      <c r="D533" s="118"/>
      <c r="E533" s="118"/>
      <c r="F533" s="118"/>
      <c r="G533" s="118"/>
      <c r="H533" s="119"/>
      <c r="I533" s="119"/>
      <c r="J533" s="119"/>
      <c r="K533" s="119"/>
      <c r="L533" s="119"/>
      <c r="M533" s="119"/>
      <c r="N533" s="119"/>
    </row>
    <row r="534" spans="2:14">
      <c r="B534" s="118"/>
      <c r="C534" s="118"/>
      <c r="D534" s="118"/>
      <c r="E534" s="118"/>
      <c r="F534" s="118"/>
      <c r="G534" s="118"/>
      <c r="H534" s="119"/>
      <c r="I534" s="119"/>
      <c r="J534" s="119"/>
      <c r="K534" s="119"/>
      <c r="L534" s="119"/>
      <c r="M534" s="119"/>
      <c r="N534" s="119"/>
    </row>
    <row r="535" spans="2:14">
      <c r="B535" s="118"/>
      <c r="C535" s="118"/>
      <c r="D535" s="118"/>
      <c r="E535" s="118"/>
      <c r="F535" s="118"/>
      <c r="G535" s="118"/>
      <c r="H535" s="119"/>
      <c r="I535" s="119"/>
      <c r="J535" s="119"/>
      <c r="K535" s="119"/>
      <c r="L535" s="119"/>
      <c r="M535" s="119"/>
      <c r="N535" s="119"/>
    </row>
    <row r="536" spans="2:14">
      <c r="B536" s="118"/>
      <c r="C536" s="118"/>
      <c r="D536" s="118"/>
      <c r="E536" s="118"/>
      <c r="F536" s="118"/>
      <c r="G536" s="118"/>
      <c r="H536" s="119"/>
      <c r="I536" s="119"/>
      <c r="J536" s="119"/>
      <c r="K536" s="119"/>
      <c r="L536" s="119"/>
      <c r="M536" s="119"/>
      <c r="N536" s="119"/>
    </row>
    <row r="537" spans="2:14">
      <c r="B537" s="118"/>
      <c r="C537" s="118"/>
      <c r="D537" s="118"/>
      <c r="E537" s="118"/>
      <c r="F537" s="118"/>
      <c r="G537" s="118"/>
      <c r="H537" s="119"/>
      <c r="I537" s="119"/>
      <c r="J537" s="119"/>
      <c r="K537" s="119"/>
      <c r="L537" s="119"/>
      <c r="M537" s="119"/>
      <c r="N537" s="119"/>
    </row>
    <row r="538" spans="2:14">
      <c r="B538" s="118"/>
      <c r="C538" s="118"/>
      <c r="D538" s="118"/>
      <c r="E538" s="118"/>
      <c r="F538" s="118"/>
      <c r="G538" s="118"/>
      <c r="H538" s="119"/>
      <c r="I538" s="119"/>
      <c r="J538" s="119"/>
      <c r="K538" s="119"/>
      <c r="L538" s="119"/>
      <c r="M538" s="119"/>
      <c r="N538" s="119"/>
    </row>
    <row r="539" spans="2:14">
      <c r="B539" s="118"/>
      <c r="C539" s="118"/>
      <c r="D539" s="118"/>
      <c r="E539" s="118"/>
      <c r="F539" s="118"/>
      <c r="G539" s="118"/>
      <c r="H539" s="119"/>
      <c r="I539" s="119"/>
      <c r="J539" s="119"/>
      <c r="K539" s="119"/>
      <c r="L539" s="119"/>
      <c r="M539" s="119"/>
      <c r="N539" s="119"/>
    </row>
    <row r="540" spans="2:14">
      <c r="B540" s="118"/>
      <c r="C540" s="118"/>
      <c r="D540" s="118"/>
      <c r="E540" s="118"/>
      <c r="F540" s="118"/>
      <c r="G540" s="118"/>
      <c r="H540" s="119"/>
      <c r="I540" s="119"/>
      <c r="J540" s="119"/>
      <c r="K540" s="119"/>
      <c r="L540" s="119"/>
      <c r="M540" s="119"/>
      <c r="N540" s="119"/>
    </row>
    <row r="541" spans="2:14">
      <c r="B541" s="118"/>
      <c r="C541" s="118"/>
      <c r="D541" s="118"/>
      <c r="E541" s="118"/>
      <c r="F541" s="118"/>
      <c r="G541" s="118"/>
      <c r="H541" s="119"/>
      <c r="I541" s="119"/>
      <c r="J541" s="119"/>
      <c r="K541" s="119"/>
      <c r="L541" s="119"/>
      <c r="M541" s="119"/>
      <c r="N541" s="119"/>
    </row>
    <row r="542" spans="2:14">
      <c r="B542" s="118"/>
      <c r="C542" s="118"/>
      <c r="D542" s="118"/>
      <c r="E542" s="118"/>
      <c r="F542" s="118"/>
      <c r="G542" s="118"/>
      <c r="H542" s="119"/>
      <c r="I542" s="119"/>
      <c r="J542" s="119"/>
      <c r="K542" s="119"/>
      <c r="L542" s="119"/>
      <c r="M542" s="119"/>
      <c r="N542" s="119"/>
    </row>
    <row r="543" spans="2:14">
      <c r="B543" s="118"/>
      <c r="C543" s="118"/>
      <c r="D543" s="118"/>
      <c r="E543" s="118"/>
      <c r="F543" s="118"/>
      <c r="G543" s="118"/>
      <c r="H543" s="119"/>
      <c r="I543" s="119"/>
      <c r="J543" s="119"/>
      <c r="K543" s="119"/>
      <c r="L543" s="119"/>
      <c r="M543" s="119"/>
      <c r="N543" s="119"/>
    </row>
    <row r="544" spans="2:14">
      <c r="B544" s="118"/>
      <c r="C544" s="118"/>
      <c r="D544" s="118"/>
      <c r="E544" s="118"/>
      <c r="F544" s="118"/>
      <c r="G544" s="118"/>
      <c r="H544" s="119"/>
      <c r="I544" s="119"/>
      <c r="J544" s="119"/>
      <c r="K544" s="119"/>
      <c r="L544" s="119"/>
      <c r="M544" s="119"/>
      <c r="N544" s="119"/>
    </row>
    <row r="545" spans="2:14">
      <c r="B545" s="118"/>
      <c r="C545" s="118"/>
      <c r="D545" s="118"/>
      <c r="E545" s="118"/>
      <c r="F545" s="118"/>
      <c r="G545" s="118"/>
      <c r="H545" s="119"/>
      <c r="I545" s="119"/>
      <c r="J545" s="119"/>
      <c r="K545" s="119"/>
      <c r="L545" s="119"/>
      <c r="M545" s="119"/>
      <c r="N545" s="119"/>
    </row>
    <row r="546" spans="2:14">
      <c r="B546" s="118"/>
      <c r="C546" s="118"/>
      <c r="D546" s="118"/>
      <c r="E546" s="118"/>
      <c r="F546" s="118"/>
      <c r="G546" s="118"/>
      <c r="H546" s="119"/>
      <c r="I546" s="119"/>
      <c r="J546" s="119"/>
      <c r="K546" s="119"/>
      <c r="L546" s="119"/>
      <c r="M546" s="119"/>
      <c r="N546" s="119"/>
    </row>
    <row r="547" spans="2:14">
      <c r="B547" s="118"/>
      <c r="C547" s="118"/>
      <c r="D547" s="118"/>
      <c r="E547" s="118"/>
      <c r="F547" s="118"/>
      <c r="G547" s="118"/>
      <c r="H547" s="119"/>
      <c r="I547" s="119"/>
      <c r="J547" s="119"/>
      <c r="K547" s="119"/>
      <c r="L547" s="119"/>
      <c r="M547" s="119"/>
      <c r="N547" s="119"/>
    </row>
    <row r="548" spans="2:14">
      <c r="B548" s="118"/>
      <c r="C548" s="118"/>
      <c r="D548" s="118"/>
      <c r="E548" s="118"/>
      <c r="F548" s="118"/>
      <c r="G548" s="118"/>
      <c r="H548" s="119"/>
      <c r="I548" s="119"/>
      <c r="J548" s="119"/>
      <c r="K548" s="119"/>
      <c r="L548" s="119"/>
      <c r="M548" s="119"/>
      <c r="N548" s="119"/>
    </row>
    <row r="549" spans="2:14">
      <c r="B549" s="118"/>
      <c r="C549" s="118"/>
      <c r="D549" s="118"/>
      <c r="E549" s="118"/>
      <c r="F549" s="118"/>
      <c r="G549" s="118"/>
      <c r="H549" s="119"/>
      <c r="I549" s="119"/>
      <c r="J549" s="119"/>
      <c r="K549" s="119"/>
      <c r="L549" s="119"/>
      <c r="M549" s="119"/>
      <c r="N549" s="119"/>
    </row>
    <row r="550" spans="2:14">
      <c r="B550" s="118"/>
      <c r="C550" s="118"/>
      <c r="D550" s="118"/>
      <c r="E550" s="118"/>
      <c r="F550" s="118"/>
      <c r="G550" s="118"/>
      <c r="H550" s="119"/>
      <c r="I550" s="119"/>
      <c r="J550" s="119"/>
      <c r="K550" s="119"/>
      <c r="L550" s="119"/>
      <c r="M550" s="119"/>
      <c r="N550" s="119"/>
    </row>
    <row r="551" spans="2:14">
      <c r="B551" s="118"/>
      <c r="C551" s="118"/>
      <c r="D551" s="118"/>
      <c r="E551" s="118"/>
      <c r="F551" s="118"/>
      <c r="G551" s="118"/>
      <c r="H551" s="119"/>
      <c r="I551" s="119"/>
      <c r="J551" s="119"/>
      <c r="K551" s="119"/>
      <c r="L551" s="119"/>
      <c r="M551" s="119"/>
      <c r="N551" s="119"/>
    </row>
    <row r="552" spans="2:14">
      <c r="B552" s="118"/>
      <c r="C552" s="118"/>
      <c r="D552" s="118"/>
      <c r="E552" s="118"/>
      <c r="F552" s="118"/>
      <c r="G552" s="118"/>
      <c r="H552" s="119"/>
      <c r="I552" s="119"/>
      <c r="J552" s="119"/>
      <c r="K552" s="119"/>
      <c r="L552" s="119"/>
      <c r="M552" s="119"/>
      <c r="N552" s="119"/>
    </row>
    <row r="553" spans="2:14">
      <c r="B553" s="118"/>
      <c r="C553" s="118"/>
      <c r="D553" s="118"/>
      <c r="E553" s="118"/>
      <c r="F553" s="118"/>
      <c r="G553" s="118"/>
      <c r="H553" s="119"/>
      <c r="I553" s="119"/>
      <c r="J553" s="119"/>
      <c r="K553" s="119"/>
      <c r="L553" s="119"/>
      <c r="M553" s="119"/>
      <c r="N553" s="119"/>
    </row>
    <row r="554" spans="2:14">
      <c r="B554" s="118"/>
      <c r="C554" s="118"/>
      <c r="D554" s="118"/>
      <c r="E554" s="118"/>
      <c r="F554" s="118"/>
      <c r="G554" s="118"/>
      <c r="H554" s="119"/>
      <c r="I554" s="119"/>
      <c r="J554" s="119"/>
      <c r="K554" s="119"/>
      <c r="L554" s="119"/>
      <c r="M554" s="119"/>
      <c r="N554" s="119"/>
    </row>
    <row r="555" spans="2:14">
      <c r="B555" s="118"/>
      <c r="C555" s="118"/>
      <c r="D555" s="118"/>
      <c r="E555" s="118"/>
      <c r="F555" s="118"/>
      <c r="G555" s="118"/>
      <c r="H555" s="119"/>
      <c r="I555" s="119"/>
      <c r="J555" s="119"/>
      <c r="K555" s="119"/>
      <c r="L555" s="119"/>
      <c r="M555" s="119"/>
      <c r="N555" s="119"/>
    </row>
    <row r="556" spans="2:14">
      <c r="B556" s="118"/>
      <c r="C556" s="118"/>
      <c r="D556" s="118"/>
      <c r="E556" s="118"/>
      <c r="F556" s="118"/>
      <c r="G556" s="118"/>
      <c r="H556" s="119"/>
      <c r="I556" s="119"/>
      <c r="J556" s="119"/>
      <c r="K556" s="119"/>
      <c r="L556" s="119"/>
      <c r="M556" s="119"/>
      <c r="N556" s="119"/>
    </row>
    <row r="557" spans="2:14">
      <c r="B557" s="118"/>
      <c r="C557" s="118"/>
      <c r="D557" s="118"/>
      <c r="E557" s="118"/>
      <c r="F557" s="118"/>
      <c r="G557" s="118"/>
      <c r="H557" s="119"/>
      <c r="I557" s="119"/>
      <c r="J557" s="119"/>
      <c r="K557" s="119"/>
      <c r="L557" s="119"/>
      <c r="M557" s="119"/>
      <c r="N557" s="119"/>
    </row>
    <row r="558" spans="2:14">
      <c r="B558" s="118"/>
      <c r="C558" s="118"/>
      <c r="D558" s="118"/>
      <c r="E558" s="118"/>
      <c r="F558" s="118"/>
      <c r="G558" s="118"/>
      <c r="H558" s="119"/>
      <c r="I558" s="119"/>
      <c r="J558" s="119"/>
      <c r="K558" s="119"/>
      <c r="L558" s="119"/>
      <c r="M558" s="119"/>
      <c r="N558" s="119"/>
    </row>
    <row r="559" spans="2:14">
      <c r="B559" s="118"/>
      <c r="C559" s="118"/>
      <c r="D559" s="118"/>
      <c r="E559" s="118"/>
      <c r="F559" s="118"/>
      <c r="G559" s="118"/>
      <c r="H559" s="119"/>
      <c r="I559" s="119"/>
      <c r="J559" s="119"/>
      <c r="K559" s="119"/>
      <c r="L559" s="119"/>
      <c r="M559" s="119"/>
      <c r="N559" s="119"/>
    </row>
    <row r="560" spans="2:14">
      <c r="B560" s="118"/>
      <c r="C560" s="118"/>
      <c r="D560" s="118"/>
      <c r="E560" s="118"/>
      <c r="F560" s="118"/>
      <c r="G560" s="118"/>
      <c r="H560" s="119"/>
      <c r="I560" s="119"/>
      <c r="J560" s="119"/>
      <c r="K560" s="119"/>
      <c r="L560" s="119"/>
      <c r="M560" s="119"/>
      <c r="N560" s="119"/>
    </row>
    <row r="561" spans="2:14">
      <c r="B561" s="118"/>
      <c r="C561" s="118"/>
      <c r="D561" s="118"/>
      <c r="E561" s="118"/>
      <c r="F561" s="118"/>
      <c r="G561" s="118"/>
      <c r="H561" s="119"/>
      <c r="I561" s="119"/>
      <c r="J561" s="119"/>
      <c r="K561" s="119"/>
      <c r="L561" s="119"/>
      <c r="M561" s="119"/>
      <c r="N561" s="119"/>
    </row>
    <row r="562" spans="2:14">
      <c r="B562" s="118"/>
      <c r="C562" s="118"/>
      <c r="D562" s="118"/>
      <c r="E562" s="118"/>
      <c r="F562" s="118"/>
      <c r="G562" s="118"/>
      <c r="H562" s="119"/>
      <c r="I562" s="119"/>
      <c r="J562" s="119"/>
      <c r="K562" s="119"/>
      <c r="L562" s="119"/>
      <c r="M562" s="119"/>
      <c r="N562" s="119"/>
    </row>
    <row r="563" spans="2:14">
      <c r="B563" s="118"/>
      <c r="C563" s="118"/>
      <c r="D563" s="118"/>
      <c r="E563" s="118"/>
      <c r="F563" s="118"/>
      <c r="G563" s="118"/>
      <c r="H563" s="119"/>
      <c r="I563" s="119"/>
      <c r="J563" s="119"/>
      <c r="K563" s="119"/>
      <c r="L563" s="119"/>
      <c r="M563" s="119"/>
      <c r="N563" s="119"/>
    </row>
    <row r="564" spans="2:14">
      <c r="B564" s="118"/>
      <c r="C564" s="118"/>
      <c r="D564" s="118"/>
      <c r="E564" s="118"/>
      <c r="F564" s="118"/>
      <c r="G564" s="118"/>
      <c r="H564" s="119"/>
      <c r="I564" s="119"/>
      <c r="J564" s="119"/>
      <c r="K564" s="119"/>
      <c r="L564" s="119"/>
      <c r="M564" s="119"/>
      <c r="N564" s="119"/>
    </row>
    <row r="565" spans="2:14">
      <c r="B565" s="118"/>
      <c r="C565" s="118"/>
      <c r="D565" s="118"/>
      <c r="E565" s="118"/>
      <c r="F565" s="118"/>
      <c r="G565" s="118"/>
      <c r="H565" s="119"/>
      <c r="I565" s="119"/>
      <c r="J565" s="119"/>
      <c r="K565" s="119"/>
      <c r="L565" s="119"/>
      <c r="M565" s="119"/>
      <c r="N565" s="119"/>
    </row>
    <row r="566" spans="2:14">
      <c r="B566" s="118"/>
      <c r="C566" s="118"/>
      <c r="D566" s="118"/>
      <c r="E566" s="118"/>
      <c r="F566" s="118"/>
      <c r="G566" s="118"/>
      <c r="H566" s="119"/>
      <c r="I566" s="119"/>
      <c r="J566" s="119"/>
      <c r="K566" s="119"/>
      <c r="L566" s="119"/>
      <c r="M566" s="119"/>
      <c r="N566" s="119"/>
    </row>
    <row r="567" spans="2:14">
      <c r="B567" s="118"/>
      <c r="C567" s="118"/>
      <c r="D567" s="118"/>
      <c r="E567" s="118"/>
      <c r="F567" s="118"/>
      <c r="G567" s="118"/>
      <c r="H567" s="119"/>
      <c r="I567" s="119"/>
      <c r="J567" s="119"/>
      <c r="K567" s="119"/>
      <c r="L567" s="119"/>
      <c r="M567" s="119"/>
      <c r="N567" s="119"/>
    </row>
    <row r="568" spans="2:14">
      <c r="B568" s="118"/>
      <c r="C568" s="118"/>
      <c r="D568" s="118"/>
      <c r="E568" s="118"/>
      <c r="F568" s="118"/>
      <c r="G568" s="118"/>
      <c r="H568" s="119"/>
      <c r="I568" s="119"/>
      <c r="J568" s="119"/>
      <c r="K568" s="119"/>
      <c r="L568" s="119"/>
      <c r="M568" s="119"/>
      <c r="N568" s="119"/>
    </row>
    <row r="569" spans="2:14">
      <c r="B569" s="118"/>
      <c r="C569" s="118"/>
      <c r="D569" s="118"/>
      <c r="E569" s="118"/>
      <c r="F569" s="118"/>
      <c r="G569" s="118"/>
      <c r="H569" s="119"/>
      <c r="I569" s="119"/>
      <c r="J569" s="119"/>
      <c r="K569" s="119"/>
      <c r="L569" s="119"/>
      <c r="M569" s="119"/>
      <c r="N569" s="119"/>
    </row>
    <row r="570" spans="2:14">
      <c r="B570" s="118"/>
      <c r="C570" s="118"/>
      <c r="D570" s="118"/>
      <c r="E570" s="118"/>
      <c r="F570" s="118"/>
      <c r="G570" s="118"/>
      <c r="H570" s="119"/>
      <c r="I570" s="119"/>
      <c r="J570" s="119"/>
      <c r="K570" s="119"/>
      <c r="L570" s="119"/>
      <c r="M570" s="119"/>
      <c r="N570" s="119"/>
    </row>
    <row r="571" spans="2:14">
      <c r="B571" s="118"/>
      <c r="C571" s="118"/>
      <c r="D571" s="118"/>
      <c r="E571" s="118"/>
      <c r="F571" s="118"/>
      <c r="G571" s="118"/>
      <c r="H571" s="119"/>
      <c r="I571" s="119"/>
      <c r="J571" s="119"/>
      <c r="K571" s="119"/>
      <c r="L571" s="119"/>
      <c r="M571" s="119"/>
      <c r="N571" s="119"/>
    </row>
    <row r="572" spans="2:14">
      <c r="B572" s="118"/>
      <c r="C572" s="118"/>
      <c r="D572" s="118"/>
      <c r="E572" s="118"/>
      <c r="F572" s="118"/>
      <c r="G572" s="118"/>
      <c r="H572" s="119"/>
      <c r="I572" s="119"/>
      <c r="J572" s="119"/>
      <c r="K572" s="119"/>
      <c r="L572" s="119"/>
      <c r="M572" s="119"/>
      <c r="N572" s="119"/>
    </row>
    <row r="573" spans="2:14">
      <c r="B573" s="118"/>
      <c r="C573" s="118"/>
      <c r="D573" s="118"/>
      <c r="E573" s="118"/>
      <c r="F573" s="118"/>
      <c r="G573" s="118"/>
      <c r="H573" s="119"/>
      <c r="I573" s="119"/>
      <c r="J573" s="119"/>
      <c r="K573" s="119"/>
      <c r="L573" s="119"/>
      <c r="M573" s="119"/>
      <c r="N573" s="119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6 B78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44.7109375" style="2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7" style="1" bestFit="1" customWidth="1"/>
    <col min="11" max="11" width="9.5703125" style="1" bestFit="1" customWidth="1"/>
    <col min="12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141</v>
      </c>
      <c r="C1" s="67" t="s" vm="1">
        <v>219</v>
      </c>
    </row>
    <row r="2" spans="2:15">
      <c r="B2" s="46" t="s">
        <v>140</v>
      </c>
      <c r="C2" s="67" t="s">
        <v>220</v>
      </c>
    </row>
    <row r="3" spans="2:15">
      <c r="B3" s="46" t="s">
        <v>142</v>
      </c>
      <c r="C3" s="67" t="s">
        <v>221</v>
      </c>
    </row>
    <row r="4" spans="2:15">
      <c r="B4" s="46" t="s">
        <v>143</v>
      </c>
      <c r="C4" s="67">
        <v>8602</v>
      </c>
    </row>
    <row r="6" spans="2:15" ht="26.25" customHeight="1">
      <c r="B6" s="157" t="s">
        <v>168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</row>
    <row r="7" spans="2:15" ht="26.25" customHeight="1">
      <c r="B7" s="157" t="s">
        <v>88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9"/>
    </row>
    <row r="8" spans="2:15" s="3" customFormat="1" ht="78.75">
      <c r="B8" s="21" t="s">
        <v>110</v>
      </c>
      <c r="C8" s="29" t="s">
        <v>43</v>
      </c>
      <c r="D8" s="29" t="s">
        <v>114</v>
      </c>
      <c r="E8" s="29" t="s">
        <v>112</v>
      </c>
      <c r="F8" s="29" t="s">
        <v>63</v>
      </c>
      <c r="G8" s="29" t="s">
        <v>14</v>
      </c>
      <c r="H8" s="29" t="s">
        <v>64</v>
      </c>
      <c r="I8" s="29" t="s">
        <v>98</v>
      </c>
      <c r="J8" s="29" t="s">
        <v>196</v>
      </c>
      <c r="K8" s="29" t="s">
        <v>195</v>
      </c>
      <c r="L8" s="29" t="s">
        <v>60</v>
      </c>
      <c r="M8" s="29" t="s">
        <v>57</v>
      </c>
      <c r="N8" s="29" t="s">
        <v>144</v>
      </c>
      <c r="O8" s="19" t="s">
        <v>146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203</v>
      </c>
      <c r="K9" s="31"/>
      <c r="L9" s="31" t="s">
        <v>199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29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18.121687590000001</v>
      </c>
      <c r="M11" s="69"/>
      <c r="N11" s="77">
        <f>IFERROR(L11/$L$11,0)</f>
        <v>1</v>
      </c>
      <c r="O11" s="77">
        <f>L11/'סכום נכסי הקרן'!$C$42</f>
        <v>2.3808844854949555E-4</v>
      </c>
    </row>
    <row r="12" spans="2:15" s="4" customFormat="1" ht="18" customHeight="1">
      <c r="B12" s="86" t="s">
        <v>189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18.121687590000001</v>
      </c>
      <c r="M12" s="69"/>
      <c r="N12" s="77">
        <f t="shared" ref="N12:N16" si="0">IFERROR(L12/$L$11,0)</f>
        <v>1</v>
      </c>
      <c r="O12" s="77">
        <f>L12/'סכום נכסי הקרן'!$C$42</f>
        <v>2.3808844854949555E-4</v>
      </c>
    </row>
    <row r="13" spans="2:15">
      <c r="B13" s="89" t="s">
        <v>28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18.121687590000001</v>
      </c>
      <c r="M13" s="71"/>
      <c r="N13" s="80">
        <f t="shared" si="0"/>
        <v>1</v>
      </c>
      <c r="O13" s="80">
        <f>L13/'סכום נכסי הקרן'!$C$42</f>
        <v>2.3808844854949555E-4</v>
      </c>
    </row>
    <row r="14" spans="2:15">
      <c r="B14" s="75" t="s">
        <v>1381</v>
      </c>
      <c r="C14" s="69" t="s">
        <v>1382</v>
      </c>
      <c r="D14" s="82" t="s">
        <v>26</v>
      </c>
      <c r="E14" s="69"/>
      <c r="F14" s="82" t="s">
        <v>1267</v>
      </c>
      <c r="G14" s="69" t="s">
        <v>467</v>
      </c>
      <c r="H14" s="69"/>
      <c r="I14" s="82" t="s">
        <v>127</v>
      </c>
      <c r="J14" s="76">
        <v>2.5391280000000003</v>
      </c>
      <c r="K14" s="78">
        <v>20511</v>
      </c>
      <c r="L14" s="76">
        <v>1.9915409510000004</v>
      </c>
      <c r="M14" s="77">
        <v>3.3325811861463136E-7</v>
      </c>
      <c r="N14" s="77">
        <f t="shared" si="0"/>
        <v>0.10989820573327742</v>
      </c>
      <c r="O14" s="77">
        <f>L14/'סכום נכסי הקרן'!$C$42</f>
        <v>2.6165493301409298E-5</v>
      </c>
    </row>
    <row r="15" spans="2:15">
      <c r="B15" s="75" t="s">
        <v>1383</v>
      </c>
      <c r="C15" s="69" t="s">
        <v>1384</v>
      </c>
      <c r="D15" s="82" t="s">
        <v>26</v>
      </c>
      <c r="E15" s="69"/>
      <c r="F15" s="82" t="s">
        <v>1267</v>
      </c>
      <c r="G15" s="69" t="s">
        <v>467</v>
      </c>
      <c r="H15" s="69"/>
      <c r="I15" s="82" t="s">
        <v>127</v>
      </c>
      <c r="J15" s="76">
        <v>14.277492000000002</v>
      </c>
      <c r="K15" s="78">
        <v>3721</v>
      </c>
      <c r="L15" s="76">
        <v>2.031559219</v>
      </c>
      <c r="M15" s="77">
        <v>2.2300958929659364E-7</v>
      </c>
      <c r="N15" s="77">
        <f t="shared" si="0"/>
        <v>0.1121065137510187</v>
      </c>
      <c r="O15" s="77">
        <f>L15/'סכום נכסי הקרן'!$C$42</f>
        <v>2.6691265931272729E-5</v>
      </c>
    </row>
    <row r="16" spans="2:15">
      <c r="B16" s="75" t="s">
        <v>1385</v>
      </c>
      <c r="C16" s="69" t="s">
        <v>1386</v>
      </c>
      <c r="D16" s="82" t="s">
        <v>119</v>
      </c>
      <c r="E16" s="69"/>
      <c r="F16" s="82" t="s">
        <v>1267</v>
      </c>
      <c r="G16" s="69" t="s">
        <v>467</v>
      </c>
      <c r="H16" s="69"/>
      <c r="I16" s="82" t="s">
        <v>127</v>
      </c>
      <c r="J16" s="76">
        <v>31.095975000000006</v>
      </c>
      <c r="K16" s="78">
        <v>11856.42</v>
      </c>
      <c r="L16" s="76">
        <v>14.098587420000001</v>
      </c>
      <c r="M16" s="77">
        <v>3.1416887114088037E-7</v>
      </c>
      <c r="N16" s="77">
        <f t="shared" si="0"/>
        <v>0.77799528051570399</v>
      </c>
      <c r="O16" s="77">
        <f>L16/'סכום נכסי הקרן'!$C$42</f>
        <v>1.8523168931681351E-4</v>
      </c>
    </row>
    <row r="17" spans="2:15">
      <c r="B17" s="72"/>
      <c r="C17" s="69"/>
      <c r="D17" s="69"/>
      <c r="E17" s="69"/>
      <c r="F17" s="69"/>
      <c r="G17" s="69"/>
      <c r="H17" s="69"/>
      <c r="I17" s="69"/>
      <c r="J17" s="76"/>
      <c r="K17" s="78"/>
      <c r="L17" s="69"/>
      <c r="M17" s="69"/>
      <c r="N17" s="77"/>
      <c r="O17" s="69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123" t="s">
        <v>211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123" t="s">
        <v>107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123" t="s">
        <v>194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123" t="s">
        <v>202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118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</row>
    <row r="118" spans="2:15">
      <c r="B118" s="118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</row>
    <row r="119" spans="2:15">
      <c r="B119" s="118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</row>
    <row r="120" spans="2:15">
      <c r="B120" s="118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</row>
    <row r="121" spans="2:15">
      <c r="B121" s="118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</row>
    <row r="122" spans="2:15">
      <c r="B122" s="118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</row>
    <row r="123" spans="2:15">
      <c r="B123" s="118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</row>
    <row r="124" spans="2:15"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</row>
    <row r="125" spans="2:15">
      <c r="B125" s="118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</row>
    <row r="126" spans="2:15">
      <c r="B126" s="118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</row>
    <row r="127" spans="2:15">
      <c r="B127" s="118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  <row r="128" spans="2:15">
      <c r="B128" s="118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</row>
    <row r="129" spans="2:15">
      <c r="B129" s="118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</row>
    <row r="130" spans="2:15">
      <c r="B130" s="118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</row>
    <row r="131" spans="2:15">
      <c r="B131" s="118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</row>
    <row r="132" spans="2:15">
      <c r="B132" s="118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</row>
    <row r="133" spans="2:15">
      <c r="B133" s="118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</row>
    <row r="134" spans="2:15">
      <c r="B134" s="118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</row>
    <row r="135" spans="2:15">
      <c r="B135" s="118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</row>
    <row r="136" spans="2:15">
      <c r="B136" s="118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</row>
    <row r="137" spans="2:15">
      <c r="B137" s="118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</row>
    <row r="138" spans="2:15">
      <c r="B138" s="118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</row>
    <row r="139" spans="2:15">
      <c r="B139" s="118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</row>
    <row r="140" spans="2:15">
      <c r="B140" s="118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</row>
    <row r="141" spans="2:15">
      <c r="B141" s="118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</row>
    <row r="142" spans="2:15">
      <c r="B142" s="118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</row>
    <row r="143" spans="2:15">
      <c r="B143" s="118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</row>
    <row r="144" spans="2:15">
      <c r="B144" s="118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</row>
    <row r="145" spans="2:15">
      <c r="B145" s="118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</row>
    <row r="146" spans="2:15">
      <c r="B146" s="118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</row>
    <row r="147" spans="2:15">
      <c r="B147" s="118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</row>
    <row r="148" spans="2:15">
      <c r="B148" s="118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</row>
    <row r="149" spans="2:15">
      <c r="B149" s="118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</row>
    <row r="150" spans="2:15">
      <c r="B150" s="118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</row>
    <row r="151" spans="2:15">
      <c r="B151" s="118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</row>
    <row r="152" spans="2:15">
      <c r="B152" s="118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</row>
    <row r="153" spans="2:15">
      <c r="B153" s="118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</row>
    <row r="154" spans="2:15">
      <c r="B154" s="118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</row>
    <row r="155" spans="2:15">
      <c r="B155" s="118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</row>
    <row r="156" spans="2:15">
      <c r="B156" s="118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</row>
    <row r="157" spans="2:15">
      <c r="B157" s="118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</row>
    <row r="158" spans="2:15">
      <c r="B158" s="118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</row>
    <row r="159" spans="2:15">
      <c r="B159" s="118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</row>
    <row r="160" spans="2:15">
      <c r="B160" s="118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</row>
    <row r="161" spans="2:15">
      <c r="B161" s="118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</row>
    <row r="162" spans="2:15">
      <c r="B162" s="118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</row>
    <row r="163" spans="2:15">
      <c r="B163" s="118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</row>
    <row r="164" spans="2:15">
      <c r="B164" s="118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</row>
    <row r="165" spans="2:15">
      <c r="B165" s="118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</row>
    <row r="166" spans="2:15">
      <c r="B166" s="118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</row>
    <row r="167" spans="2:15">
      <c r="B167" s="118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</row>
    <row r="168" spans="2:15">
      <c r="B168" s="118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</row>
    <row r="169" spans="2:15">
      <c r="B169" s="118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</row>
    <row r="170" spans="2:15">
      <c r="B170" s="118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</row>
    <row r="171" spans="2:15">
      <c r="B171" s="118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</row>
    <row r="172" spans="2:15">
      <c r="B172" s="118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</row>
    <row r="173" spans="2:15">
      <c r="B173" s="118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</row>
    <row r="174" spans="2:15">
      <c r="B174" s="118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</row>
    <row r="175" spans="2:15">
      <c r="B175" s="118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</row>
    <row r="176" spans="2:15">
      <c r="B176" s="118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</row>
    <row r="177" spans="2:15">
      <c r="B177" s="118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</row>
    <row r="178" spans="2:15">
      <c r="B178" s="118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</row>
    <row r="179" spans="2:15">
      <c r="B179" s="118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</row>
    <row r="180" spans="2:15">
      <c r="B180" s="118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</row>
    <row r="181" spans="2:15">
      <c r="B181" s="118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</row>
    <row r="182" spans="2:15">
      <c r="B182" s="118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</row>
    <row r="183" spans="2:15">
      <c r="B183" s="118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</row>
    <row r="184" spans="2:15">
      <c r="B184" s="118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</row>
    <row r="185" spans="2:15">
      <c r="B185" s="118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</row>
    <row r="186" spans="2:15">
      <c r="B186" s="118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</row>
    <row r="187" spans="2:15">
      <c r="B187" s="118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</row>
    <row r="188" spans="2:15">
      <c r="B188" s="118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</row>
    <row r="189" spans="2:15">
      <c r="B189" s="118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</row>
    <row r="190" spans="2:15">
      <c r="B190" s="118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</row>
    <row r="191" spans="2:15">
      <c r="B191" s="118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</row>
    <row r="192" spans="2:15">
      <c r="B192" s="118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</row>
    <row r="193" spans="2:15">
      <c r="B193" s="118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</row>
    <row r="194" spans="2:15">
      <c r="B194" s="118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</row>
    <row r="195" spans="2:15">
      <c r="B195" s="118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</row>
    <row r="196" spans="2:15">
      <c r="B196" s="118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</row>
    <row r="197" spans="2:15">
      <c r="B197" s="118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</row>
    <row r="198" spans="2:15">
      <c r="B198" s="118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</row>
    <row r="199" spans="2:15">
      <c r="B199" s="118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</row>
    <row r="200" spans="2:15">
      <c r="B200" s="118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</row>
    <row r="201" spans="2:15">
      <c r="B201" s="118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</row>
    <row r="202" spans="2:15">
      <c r="B202" s="118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</row>
    <row r="203" spans="2:15">
      <c r="B203" s="118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</row>
    <row r="204" spans="2:15">
      <c r="B204" s="118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</row>
    <row r="205" spans="2:15">
      <c r="B205" s="118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</row>
    <row r="206" spans="2:15">
      <c r="B206" s="118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</row>
    <row r="207" spans="2:15">
      <c r="B207" s="118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</row>
    <row r="208" spans="2:15">
      <c r="B208" s="118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</row>
    <row r="209" spans="2:15">
      <c r="B209" s="118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</row>
    <row r="210" spans="2:15">
      <c r="B210" s="118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</row>
    <row r="211" spans="2:15">
      <c r="B211" s="118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</row>
    <row r="212" spans="2:15">
      <c r="B212" s="118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</row>
    <row r="213" spans="2:15">
      <c r="B213" s="118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</row>
    <row r="214" spans="2:15">
      <c r="B214" s="118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</row>
    <row r="215" spans="2:15">
      <c r="B215" s="118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</row>
    <row r="216" spans="2:15">
      <c r="B216" s="118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</row>
    <row r="217" spans="2:15">
      <c r="B217" s="118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</row>
    <row r="218" spans="2:15">
      <c r="B218" s="118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</row>
    <row r="219" spans="2:15">
      <c r="B219" s="118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</row>
    <row r="220" spans="2:15">
      <c r="B220" s="118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</row>
    <row r="221" spans="2:15">
      <c r="B221" s="118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</row>
    <row r="222" spans="2:15">
      <c r="B222" s="118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</row>
    <row r="223" spans="2:15">
      <c r="B223" s="118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</row>
    <row r="224" spans="2:15">
      <c r="B224" s="118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</row>
    <row r="225" spans="2:15">
      <c r="B225" s="118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</row>
    <row r="226" spans="2:15">
      <c r="B226" s="118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</row>
    <row r="227" spans="2:15">
      <c r="B227" s="118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</row>
    <row r="228" spans="2:15">
      <c r="B228" s="118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</row>
    <row r="229" spans="2:15">
      <c r="B229" s="118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</row>
    <row r="230" spans="2:15">
      <c r="B230" s="118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</row>
    <row r="231" spans="2:15">
      <c r="B231" s="118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</row>
    <row r="232" spans="2:15">
      <c r="B232" s="118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</row>
    <row r="233" spans="2:15">
      <c r="B233" s="118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</row>
    <row r="234" spans="2:15">
      <c r="B234" s="118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</row>
    <row r="235" spans="2:15">
      <c r="B235" s="118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2:15">
      <c r="B236" s="118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</row>
    <row r="237" spans="2:15">
      <c r="B237" s="118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</row>
    <row r="238" spans="2:15">
      <c r="B238" s="118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</row>
    <row r="239" spans="2:15">
      <c r="B239" s="118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</row>
    <row r="240" spans="2:15">
      <c r="B240" s="118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</row>
    <row r="241" spans="2:15">
      <c r="B241" s="118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</row>
    <row r="242" spans="2:15">
      <c r="B242" s="118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</row>
    <row r="243" spans="2:15">
      <c r="B243" s="118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</row>
    <row r="244" spans="2:15">
      <c r="B244" s="118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</row>
    <row r="245" spans="2:15">
      <c r="B245" s="118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</row>
    <row r="246" spans="2:15">
      <c r="B246" s="118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</row>
    <row r="247" spans="2:15">
      <c r="B247" s="118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</row>
    <row r="248" spans="2:15">
      <c r="B248" s="118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</row>
    <row r="249" spans="2:15">
      <c r="B249" s="118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</row>
    <row r="250" spans="2:15">
      <c r="B250" s="118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</row>
    <row r="251" spans="2:15">
      <c r="B251" s="118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</row>
    <row r="252" spans="2:15">
      <c r="B252" s="118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</row>
    <row r="253" spans="2:15">
      <c r="B253" s="118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</row>
    <row r="254" spans="2:15">
      <c r="B254" s="118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2:15">
      <c r="B255" s="118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2:15">
      <c r="B256" s="118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</row>
    <row r="257" spans="2:15">
      <c r="B257" s="118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</row>
    <row r="258" spans="2:15">
      <c r="B258" s="118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</row>
    <row r="259" spans="2:15">
      <c r="B259" s="118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</row>
    <row r="260" spans="2:15">
      <c r="B260" s="118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</row>
    <row r="261" spans="2:15">
      <c r="B261" s="118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</row>
    <row r="262" spans="2:15">
      <c r="B262" s="118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</row>
    <row r="263" spans="2:15">
      <c r="B263" s="118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</row>
    <row r="264" spans="2:15">
      <c r="B264" s="118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</row>
    <row r="265" spans="2:15">
      <c r="B265" s="118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</row>
    <row r="266" spans="2:15">
      <c r="B266" s="118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</row>
    <row r="267" spans="2:15">
      <c r="B267" s="118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</row>
    <row r="268" spans="2:15">
      <c r="B268" s="118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</row>
    <row r="269" spans="2:15">
      <c r="B269" s="118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</row>
    <row r="270" spans="2:15">
      <c r="B270" s="118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</row>
    <row r="271" spans="2:15">
      <c r="B271" s="118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</row>
    <row r="272" spans="2:15">
      <c r="B272" s="118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</row>
    <row r="273" spans="2:15">
      <c r="B273" s="118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</row>
    <row r="274" spans="2:15">
      <c r="B274" s="118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</row>
    <row r="275" spans="2:15">
      <c r="B275" s="118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</row>
    <row r="276" spans="2:15">
      <c r="B276" s="118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</row>
    <row r="277" spans="2:15">
      <c r="B277" s="118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</row>
    <row r="278" spans="2:15">
      <c r="B278" s="118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</row>
    <row r="279" spans="2:15">
      <c r="B279" s="118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</row>
    <row r="280" spans="2:15">
      <c r="B280" s="118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</row>
    <row r="281" spans="2:15">
      <c r="B281" s="118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</row>
    <row r="282" spans="2:15">
      <c r="B282" s="118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</row>
    <row r="283" spans="2:15">
      <c r="B283" s="118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</row>
    <row r="284" spans="2:15">
      <c r="B284" s="118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</row>
    <row r="285" spans="2:15">
      <c r="B285" s="118"/>
      <c r="C285" s="119"/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</row>
    <row r="286" spans="2:15">
      <c r="B286" s="118"/>
      <c r="C286" s="119"/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</row>
    <row r="287" spans="2:15">
      <c r="B287" s="118"/>
      <c r="C287" s="119"/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</row>
    <row r="288" spans="2:15">
      <c r="B288" s="118"/>
      <c r="C288" s="119"/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</row>
    <row r="289" spans="2:15">
      <c r="B289" s="118"/>
      <c r="C289" s="119"/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</row>
    <row r="290" spans="2:15">
      <c r="B290" s="118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</row>
    <row r="291" spans="2:15">
      <c r="B291" s="118"/>
      <c r="C291" s="119"/>
      <c r="D291" s="119"/>
      <c r="E291" s="11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</row>
    <row r="292" spans="2:15">
      <c r="B292" s="118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</row>
    <row r="293" spans="2:15">
      <c r="B293" s="118"/>
      <c r="C293" s="119"/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</row>
    <row r="294" spans="2:15">
      <c r="B294" s="118"/>
      <c r="C294" s="119"/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</row>
    <row r="295" spans="2:15">
      <c r="B295" s="118"/>
      <c r="C295" s="119"/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</row>
    <row r="296" spans="2:15">
      <c r="B296" s="118"/>
      <c r="C296" s="119"/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</row>
    <row r="297" spans="2:15">
      <c r="B297" s="118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</row>
    <row r="298" spans="2:15">
      <c r="B298" s="118"/>
      <c r="C298" s="119"/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</row>
    <row r="299" spans="2:15">
      <c r="B299" s="118"/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</row>
    <row r="300" spans="2:15">
      <c r="B300" s="118"/>
      <c r="C300" s="119"/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</row>
    <row r="301" spans="2:15">
      <c r="B301" s="118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</row>
    <row r="302" spans="2:15">
      <c r="B302" s="118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</row>
    <row r="303" spans="2:15">
      <c r="B303" s="118"/>
      <c r="C303" s="119"/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</row>
    <row r="304" spans="2:15">
      <c r="B304" s="118"/>
      <c r="C304" s="119"/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</row>
    <row r="305" spans="2:15">
      <c r="B305" s="118"/>
      <c r="C305" s="119"/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</row>
    <row r="306" spans="2:15">
      <c r="B306" s="118"/>
      <c r="C306" s="119"/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</row>
    <row r="307" spans="2:15">
      <c r="B307" s="118"/>
      <c r="C307" s="119"/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</row>
    <row r="308" spans="2:15">
      <c r="B308" s="118"/>
      <c r="C308" s="119"/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</row>
    <row r="309" spans="2:15">
      <c r="B309" s="118"/>
      <c r="C309" s="119"/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</row>
    <row r="310" spans="2:15">
      <c r="B310" s="118"/>
      <c r="C310" s="119"/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</row>
    <row r="311" spans="2:15">
      <c r="B311" s="118"/>
      <c r="C311" s="119"/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</row>
    <row r="312" spans="2:15">
      <c r="B312" s="118"/>
      <c r="C312" s="119"/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</row>
    <row r="313" spans="2:15">
      <c r="B313" s="118"/>
      <c r="C313" s="119"/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</row>
    <row r="314" spans="2:15">
      <c r="B314" s="118"/>
      <c r="C314" s="119"/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</row>
    <row r="315" spans="2:15">
      <c r="B315" s="118"/>
      <c r="C315" s="119"/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</row>
    <row r="316" spans="2:15">
      <c r="B316" s="118"/>
      <c r="C316" s="119"/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</row>
    <row r="317" spans="2:15">
      <c r="B317" s="118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</row>
    <row r="318" spans="2:15">
      <c r="B318" s="118"/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</row>
    <row r="319" spans="2:15">
      <c r="B319" s="118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</row>
    <row r="320" spans="2:15">
      <c r="B320" s="118"/>
      <c r="C320" s="119"/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</row>
    <row r="321" spans="2:15">
      <c r="B321" s="118"/>
      <c r="C321" s="119"/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</row>
    <row r="322" spans="2:15">
      <c r="B322" s="118"/>
      <c r="C322" s="119"/>
      <c r="D322" s="119"/>
      <c r="E322" s="11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</row>
    <row r="323" spans="2:15">
      <c r="B323" s="118"/>
      <c r="C323" s="119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</row>
    <row r="324" spans="2:15">
      <c r="B324" s="118"/>
      <c r="C324" s="119"/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</row>
    <row r="325" spans="2:15">
      <c r="B325" s="126"/>
      <c r="C325" s="119"/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</row>
    <row r="326" spans="2:15">
      <c r="B326" s="126"/>
      <c r="C326" s="119"/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</row>
    <row r="327" spans="2:15">
      <c r="B327" s="127"/>
      <c r="C327" s="119"/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</row>
    <row r="328" spans="2:15">
      <c r="B328" s="118"/>
      <c r="C328" s="118"/>
      <c r="D328" s="118"/>
      <c r="E328" s="118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</row>
    <row r="329" spans="2:15">
      <c r="B329" s="118"/>
      <c r="C329" s="118"/>
      <c r="D329" s="118"/>
      <c r="E329" s="118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</row>
    <row r="330" spans="2:15">
      <c r="B330" s="118"/>
      <c r="C330" s="118"/>
      <c r="D330" s="118"/>
      <c r="E330" s="118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</row>
    <row r="331" spans="2:15">
      <c r="B331" s="118"/>
      <c r="C331" s="118"/>
      <c r="D331" s="118"/>
      <c r="E331" s="118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</row>
    <row r="332" spans="2:15">
      <c r="B332" s="118"/>
      <c r="C332" s="118"/>
      <c r="D332" s="118"/>
      <c r="E332" s="118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</row>
    <row r="333" spans="2:15">
      <c r="B333" s="118"/>
      <c r="C333" s="118"/>
      <c r="D333" s="118"/>
      <c r="E333" s="118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</row>
    <row r="334" spans="2:15">
      <c r="B334" s="118"/>
      <c r="C334" s="118"/>
      <c r="D334" s="118"/>
      <c r="E334" s="118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</row>
    <row r="335" spans="2:15">
      <c r="B335" s="118"/>
      <c r="C335" s="118"/>
      <c r="D335" s="118"/>
      <c r="E335" s="118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</row>
    <row r="336" spans="2:15">
      <c r="B336" s="118"/>
      <c r="C336" s="118"/>
      <c r="D336" s="118"/>
      <c r="E336" s="118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</row>
    <row r="337" spans="2:15">
      <c r="B337" s="118"/>
      <c r="C337" s="118"/>
      <c r="D337" s="118"/>
      <c r="E337" s="118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</row>
    <row r="338" spans="2:15">
      <c r="B338" s="118"/>
      <c r="C338" s="118"/>
      <c r="D338" s="118"/>
      <c r="E338" s="118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</row>
    <row r="339" spans="2:15">
      <c r="B339" s="118"/>
      <c r="C339" s="118"/>
      <c r="D339" s="118"/>
      <c r="E339" s="118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</row>
    <row r="340" spans="2:15">
      <c r="B340" s="118"/>
      <c r="C340" s="118"/>
      <c r="D340" s="118"/>
      <c r="E340" s="118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</row>
    <row r="341" spans="2:15">
      <c r="B341" s="118"/>
      <c r="C341" s="118"/>
      <c r="D341" s="118"/>
      <c r="E341" s="118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</row>
    <row r="342" spans="2:15">
      <c r="B342" s="118"/>
      <c r="C342" s="118"/>
      <c r="D342" s="118"/>
      <c r="E342" s="118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</row>
    <row r="343" spans="2:15">
      <c r="B343" s="118"/>
      <c r="C343" s="118"/>
      <c r="D343" s="118"/>
      <c r="E343" s="118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</row>
    <row r="344" spans="2:15">
      <c r="B344" s="118"/>
      <c r="C344" s="118"/>
      <c r="D344" s="118"/>
      <c r="E344" s="118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</row>
    <row r="345" spans="2:15">
      <c r="B345" s="118"/>
      <c r="C345" s="118"/>
      <c r="D345" s="118"/>
      <c r="E345" s="118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</row>
    <row r="346" spans="2:15">
      <c r="B346" s="118"/>
      <c r="C346" s="118"/>
      <c r="D346" s="118"/>
      <c r="E346" s="118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</row>
    <row r="347" spans="2:15">
      <c r="B347" s="118"/>
      <c r="C347" s="118"/>
      <c r="D347" s="118"/>
      <c r="E347" s="118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</row>
    <row r="348" spans="2:15">
      <c r="B348" s="118"/>
      <c r="C348" s="118"/>
      <c r="D348" s="118"/>
      <c r="E348" s="118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</row>
    <row r="349" spans="2:15">
      <c r="B349" s="118"/>
      <c r="C349" s="118"/>
      <c r="D349" s="118"/>
      <c r="E349" s="118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</row>
    <row r="350" spans="2:15">
      <c r="B350" s="118"/>
      <c r="C350" s="118"/>
      <c r="D350" s="118"/>
      <c r="E350" s="118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</row>
    <row r="351" spans="2:15">
      <c r="B351" s="118"/>
      <c r="C351" s="118"/>
      <c r="D351" s="118"/>
      <c r="E351" s="118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</row>
    <row r="352" spans="2:15">
      <c r="B352" s="118"/>
      <c r="C352" s="118"/>
      <c r="D352" s="118"/>
      <c r="E352" s="118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</row>
    <row r="353" spans="2:15">
      <c r="B353" s="118"/>
      <c r="C353" s="118"/>
      <c r="D353" s="118"/>
      <c r="E353" s="118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</row>
    <row r="354" spans="2:15">
      <c r="B354" s="118"/>
      <c r="C354" s="118"/>
      <c r="D354" s="118"/>
      <c r="E354" s="118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</row>
    <row r="355" spans="2:15">
      <c r="B355" s="118"/>
      <c r="C355" s="118"/>
      <c r="D355" s="118"/>
      <c r="E355" s="118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</row>
    <row r="356" spans="2:15">
      <c r="B356" s="118"/>
      <c r="C356" s="118"/>
      <c r="D356" s="118"/>
      <c r="E356" s="118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</row>
    <row r="357" spans="2:15">
      <c r="B357" s="118"/>
      <c r="C357" s="118"/>
      <c r="D357" s="118"/>
      <c r="E357" s="118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</row>
    <row r="358" spans="2:15">
      <c r="B358" s="118"/>
      <c r="C358" s="118"/>
      <c r="D358" s="118"/>
      <c r="E358" s="118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</row>
    <row r="359" spans="2:15">
      <c r="B359" s="118"/>
      <c r="C359" s="118"/>
      <c r="D359" s="118"/>
      <c r="E359" s="118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</row>
    <row r="360" spans="2:15">
      <c r="B360" s="118"/>
      <c r="C360" s="118"/>
      <c r="D360" s="118"/>
      <c r="E360" s="118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</row>
    <row r="361" spans="2:15">
      <c r="B361" s="118"/>
      <c r="C361" s="118"/>
      <c r="D361" s="118"/>
      <c r="E361" s="118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</row>
    <row r="362" spans="2:15">
      <c r="B362" s="118"/>
      <c r="C362" s="118"/>
      <c r="D362" s="118"/>
      <c r="E362" s="118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</row>
    <row r="363" spans="2:15">
      <c r="B363" s="118"/>
      <c r="C363" s="118"/>
      <c r="D363" s="118"/>
      <c r="E363" s="118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</row>
    <row r="364" spans="2:15">
      <c r="B364" s="118"/>
      <c r="C364" s="118"/>
      <c r="D364" s="118"/>
      <c r="E364" s="118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</row>
    <row r="365" spans="2:15">
      <c r="B365" s="118"/>
      <c r="C365" s="118"/>
      <c r="D365" s="118"/>
      <c r="E365" s="118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</row>
    <row r="366" spans="2:15">
      <c r="B366" s="118"/>
      <c r="C366" s="118"/>
      <c r="D366" s="118"/>
      <c r="E366" s="118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</row>
    <row r="367" spans="2:15">
      <c r="B367" s="118"/>
      <c r="C367" s="118"/>
      <c r="D367" s="118"/>
      <c r="E367" s="118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</row>
    <row r="368" spans="2:15">
      <c r="B368" s="118"/>
      <c r="C368" s="118"/>
      <c r="D368" s="118"/>
      <c r="E368" s="118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</row>
    <row r="369" spans="2:15">
      <c r="B369" s="118"/>
      <c r="C369" s="118"/>
      <c r="D369" s="118"/>
      <c r="E369" s="118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</row>
    <row r="370" spans="2:15">
      <c r="B370" s="118"/>
      <c r="C370" s="118"/>
      <c r="D370" s="118"/>
      <c r="E370" s="118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</row>
    <row r="371" spans="2:15">
      <c r="B371" s="118"/>
      <c r="C371" s="118"/>
      <c r="D371" s="118"/>
      <c r="E371" s="118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</row>
    <row r="372" spans="2:15">
      <c r="B372" s="118"/>
      <c r="C372" s="118"/>
      <c r="D372" s="118"/>
      <c r="E372" s="118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</row>
    <row r="373" spans="2:15">
      <c r="B373" s="118"/>
      <c r="C373" s="118"/>
      <c r="D373" s="118"/>
      <c r="E373" s="118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</row>
    <row r="374" spans="2:15">
      <c r="B374" s="118"/>
      <c r="C374" s="118"/>
      <c r="D374" s="118"/>
      <c r="E374" s="118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</row>
    <row r="375" spans="2:15">
      <c r="B375" s="118"/>
      <c r="C375" s="118"/>
      <c r="D375" s="118"/>
      <c r="E375" s="118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</row>
    <row r="376" spans="2:15">
      <c r="B376" s="118"/>
      <c r="C376" s="118"/>
      <c r="D376" s="118"/>
      <c r="E376" s="118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</row>
    <row r="377" spans="2:15">
      <c r="B377" s="118"/>
      <c r="C377" s="118"/>
      <c r="D377" s="118"/>
      <c r="E377" s="118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</row>
    <row r="378" spans="2:15">
      <c r="B378" s="118"/>
      <c r="C378" s="118"/>
      <c r="D378" s="118"/>
      <c r="E378" s="118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</row>
    <row r="379" spans="2:15">
      <c r="B379" s="118"/>
      <c r="C379" s="118"/>
      <c r="D379" s="118"/>
      <c r="E379" s="118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</row>
    <row r="380" spans="2:15">
      <c r="B380" s="118"/>
      <c r="C380" s="118"/>
      <c r="D380" s="118"/>
      <c r="E380" s="118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</row>
    <row r="381" spans="2:15">
      <c r="B381" s="118"/>
      <c r="C381" s="118"/>
      <c r="D381" s="118"/>
      <c r="E381" s="118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</row>
    <row r="382" spans="2:15">
      <c r="B382" s="118"/>
      <c r="C382" s="118"/>
      <c r="D382" s="118"/>
      <c r="E382" s="118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</row>
    <row r="383" spans="2:15">
      <c r="B383" s="118"/>
      <c r="C383" s="118"/>
      <c r="D383" s="118"/>
      <c r="E383" s="118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</row>
    <row r="384" spans="2:15">
      <c r="B384" s="118"/>
      <c r="C384" s="118"/>
      <c r="D384" s="118"/>
      <c r="E384" s="118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</row>
    <row r="385" spans="2:15">
      <c r="B385" s="118"/>
      <c r="C385" s="118"/>
      <c r="D385" s="118"/>
      <c r="E385" s="118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</row>
    <row r="386" spans="2:15">
      <c r="B386" s="118"/>
      <c r="C386" s="118"/>
      <c r="D386" s="118"/>
      <c r="E386" s="118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</row>
    <row r="387" spans="2:15">
      <c r="B387" s="118"/>
      <c r="C387" s="118"/>
      <c r="D387" s="118"/>
      <c r="E387" s="118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</row>
    <row r="388" spans="2:15">
      <c r="B388" s="118"/>
      <c r="C388" s="118"/>
      <c r="D388" s="118"/>
      <c r="E388" s="118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</row>
    <row r="389" spans="2:15">
      <c r="B389" s="118"/>
      <c r="C389" s="118"/>
      <c r="D389" s="118"/>
      <c r="E389" s="118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</row>
    <row r="390" spans="2:15">
      <c r="B390" s="118"/>
      <c r="C390" s="118"/>
      <c r="D390" s="118"/>
      <c r="E390" s="118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</row>
    <row r="391" spans="2:15">
      <c r="B391" s="118"/>
      <c r="C391" s="118"/>
      <c r="D391" s="118"/>
      <c r="E391" s="118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</row>
    <row r="392" spans="2:15">
      <c r="B392" s="118"/>
      <c r="C392" s="118"/>
      <c r="D392" s="118"/>
      <c r="E392" s="118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</row>
    <row r="393" spans="2:15">
      <c r="B393" s="118"/>
      <c r="C393" s="118"/>
      <c r="D393" s="118"/>
      <c r="E393" s="118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</row>
    <row r="394" spans="2:15">
      <c r="B394" s="118"/>
      <c r="C394" s="118"/>
      <c r="D394" s="118"/>
      <c r="E394" s="118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</row>
    <row r="395" spans="2:15">
      <c r="B395" s="118"/>
      <c r="C395" s="118"/>
      <c r="D395" s="118"/>
      <c r="E395" s="118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</row>
    <row r="396" spans="2:15">
      <c r="B396" s="118"/>
      <c r="C396" s="118"/>
      <c r="D396" s="118"/>
      <c r="E396" s="118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</row>
    <row r="397" spans="2:15">
      <c r="B397" s="118"/>
      <c r="C397" s="118"/>
      <c r="D397" s="118"/>
      <c r="E397" s="118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</row>
    <row r="398" spans="2:15">
      <c r="B398" s="118"/>
      <c r="C398" s="118"/>
      <c r="D398" s="118"/>
      <c r="E398" s="118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</row>
    <row r="399" spans="2:15">
      <c r="B399" s="118"/>
      <c r="C399" s="118"/>
      <c r="D399" s="118"/>
      <c r="E399" s="118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</row>
    <row r="400" spans="2:15">
      <c r="B400" s="118"/>
      <c r="C400" s="118"/>
      <c r="D400" s="118"/>
      <c r="E400" s="118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</row>
    <row r="401" spans="2:15">
      <c r="B401" s="118"/>
      <c r="C401" s="118"/>
      <c r="D401" s="118"/>
      <c r="E401" s="118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</row>
    <row r="402" spans="2:15">
      <c r="B402" s="118"/>
      <c r="C402" s="118"/>
      <c r="D402" s="118"/>
      <c r="E402" s="118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</row>
    <row r="403" spans="2:15">
      <c r="B403" s="118"/>
      <c r="C403" s="118"/>
      <c r="D403" s="118"/>
      <c r="E403" s="118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</row>
    <row r="404" spans="2:15">
      <c r="B404" s="118"/>
      <c r="C404" s="118"/>
      <c r="D404" s="118"/>
      <c r="E404" s="118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</row>
    <row r="405" spans="2:15">
      <c r="B405" s="118"/>
      <c r="C405" s="118"/>
      <c r="D405" s="118"/>
      <c r="E405" s="118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</row>
    <row r="406" spans="2:15">
      <c r="B406" s="118"/>
      <c r="C406" s="118"/>
      <c r="D406" s="118"/>
      <c r="E406" s="118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</row>
    <row r="407" spans="2:15">
      <c r="B407" s="118"/>
      <c r="C407" s="118"/>
      <c r="D407" s="118"/>
      <c r="E407" s="118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</row>
    <row r="408" spans="2:15">
      <c r="B408" s="118"/>
      <c r="C408" s="118"/>
      <c r="D408" s="118"/>
      <c r="E408" s="118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</row>
    <row r="409" spans="2:15">
      <c r="B409" s="118"/>
      <c r="C409" s="118"/>
      <c r="D409" s="118"/>
      <c r="E409" s="118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</row>
    <row r="410" spans="2:15">
      <c r="B410" s="118"/>
      <c r="C410" s="118"/>
      <c r="D410" s="118"/>
      <c r="E410" s="118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</row>
    <row r="411" spans="2:15">
      <c r="B411" s="118"/>
      <c r="C411" s="118"/>
      <c r="D411" s="118"/>
      <c r="E411" s="118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</row>
    <row r="412" spans="2:15">
      <c r="B412" s="118"/>
      <c r="C412" s="118"/>
      <c r="D412" s="118"/>
      <c r="E412" s="118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</row>
    <row r="413" spans="2:15">
      <c r="B413" s="118"/>
      <c r="C413" s="118"/>
      <c r="D413" s="118"/>
      <c r="E413" s="118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</row>
    <row r="414" spans="2:15">
      <c r="B414" s="118"/>
      <c r="C414" s="118"/>
      <c r="D414" s="118"/>
      <c r="E414" s="118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</row>
    <row r="415" spans="2:15">
      <c r="B415" s="118"/>
      <c r="C415" s="118"/>
      <c r="D415" s="118"/>
      <c r="E415" s="118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</row>
    <row r="416" spans="2:15">
      <c r="B416" s="118"/>
      <c r="C416" s="118"/>
      <c r="D416" s="118"/>
      <c r="E416" s="118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</row>
    <row r="417" spans="2:15">
      <c r="B417" s="118"/>
      <c r="C417" s="118"/>
      <c r="D417" s="118"/>
      <c r="E417" s="118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</row>
    <row r="418" spans="2:15">
      <c r="B418" s="118"/>
      <c r="C418" s="118"/>
      <c r="D418" s="118"/>
      <c r="E418" s="118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</row>
    <row r="419" spans="2:15">
      <c r="B419" s="118"/>
      <c r="C419" s="118"/>
      <c r="D419" s="118"/>
      <c r="E419" s="118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</row>
    <row r="420" spans="2:15">
      <c r="B420" s="118"/>
      <c r="C420" s="118"/>
      <c r="D420" s="118"/>
      <c r="E420" s="118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</row>
    <row r="421" spans="2:15">
      <c r="B421" s="118"/>
      <c r="C421" s="118"/>
      <c r="D421" s="118"/>
      <c r="E421" s="118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</row>
    <row r="422" spans="2:15">
      <c r="B422" s="118"/>
      <c r="C422" s="118"/>
      <c r="D422" s="118"/>
      <c r="E422" s="118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</row>
    <row r="423" spans="2:15">
      <c r="B423" s="118"/>
      <c r="C423" s="118"/>
      <c r="D423" s="118"/>
      <c r="E423" s="118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</row>
    <row r="424" spans="2:15">
      <c r="B424" s="118"/>
      <c r="C424" s="118"/>
      <c r="D424" s="118"/>
      <c r="E424" s="118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</row>
    <row r="425" spans="2:15">
      <c r="B425" s="118"/>
      <c r="C425" s="118"/>
      <c r="D425" s="118"/>
      <c r="E425" s="118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</row>
    <row r="426" spans="2:15">
      <c r="B426" s="118"/>
      <c r="C426" s="118"/>
      <c r="D426" s="118"/>
      <c r="E426" s="118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</row>
    <row r="427" spans="2:15">
      <c r="B427" s="118"/>
      <c r="C427" s="118"/>
      <c r="D427" s="118"/>
      <c r="E427" s="118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</row>
    <row r="428" spans="2:15">
      <c r="B428" s="118"/>
      <c r="C428" s="118"/>
      <c r="D428" s="118"/>
      <c r="E428" s="118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</row>
    <row r="429" spans="2:15">
      <c r="B429" s="118"/>
      <c r="C429" s="118"/>
      <c r="D429" s="118"/>
      <c r="E429" s="118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</row>
    <row r="430" spans="2:15">
      <c r="B430" s="118"/>
      <c r="C430" s="118"/>
      <c r="D430" s="118"/>
      <c r="E430" s="118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</row>
    <row r="431" spans="2:15">
      <c r="B431" s="118"/>
      <c r="C431" s="118"/>
      <c r="D431" s="118"/>
      <c r="E431" s="118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</row>
    <row r="432" spans="2:15">
      <c r="B432" s="118"/>
      <c r="C432" s="118"/>
      <c r="D432" s="118"/>
      <c r="E432" s="118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</row>
    <row r="433" spans="2:15">
      <c r="B433" s="118"/>
      <c r="C433" s="118"/>
      <c r="D433" s="118"/>
      <c r="E433" s="118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</row>
    <row r="434" spans="2:15">
      <c r="B434" s="118"/>
      <c r="C434" s="118"/>
      <c r="D434" s="118"/>
      <c r="E434" s="118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</row>
    <row r="435" spans="2:15">
      <c r="B435" s="118"/>
      <c r="C435" s="118"/>
      <c r="D435" s="118"/>
      <c r="E435" s="118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</row>
    <row r="436" spans="2:15">
      <c r="B436" s="118"/>
      <c r="C436" s="118"/>
      <c r="D436" s="118"/>
      <c r="E436" s="118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</row>
    <row r="437" spans="2:15">
      <c r="B437" s="118"/>
      <c r="C437" s="118"/>
      <c r="D437" s="118"/>
      <c r="E437" s="118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</row>
    <row r="438" spans="2:15">
      <c r="B438" s="118"/>
      <c r="C438" s="118"/>
      <c r="D438" s="118"/>
      <c r="E438" s="118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</row>
    <row r="439" spans="2:15">
      <c r="B439" s="118"/>
      <c r="C439" s="118"/>
      <c r="D439" s="118"/>
      <c r="E439" s="118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</row>
    <row r="440" spans="2:15">
      <c r="B440" s="118"/>
      <c r="C440" s="118"/>
      <c r="D440" s="118"/>
      <c r="E440" s="118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</row>
    <row r="441" spans="2:15">
      <c r="B441" s="118"/>
      <c r="C441" s="118"/>
      <c r="D441" s="118"/>
      <c r="E441" s="118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</row>
    <row r="442" spans="2:15">
      <c r="B442" s="118"/>
      <c r="C442" s="118"/>
      <c r="D442" s="118"/>
      <c r="E442" s="118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</row>
    <row r="443" spans="2:15">
      <c r="B443" s="118"/>
      <c r="C443" s="118"/>
      <c r="D443" s="118"/>
      <c r="E443" s="118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</row>
    <row r="444" spans="2:15">
      <c r="B444" s="118"/>
      <c r="C444" s="118"/>
      <c r="D444" s="118"/>
      <c r="E444" s="118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</row>
    <row r="445" spans="2:15">
      <c r="B445" s="118"/>
      <c r="C445" s="118"/>
      <c r="D445" s="118"/>
      <c r="E445" s="118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</row>
    <row r="446" spans="2:15">
      <c r="B446" s="118"/>
      <c r="C446" s="118"/>
      <c r="D446" s="118"/>
      <c r="E446" s="118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</row>
    <row r="447" spans="2:15">
      <c r="B447" s="118"/>
      <c r="C447" s="118"/>
      <c r="D447" s="118"/>
      <c r="E447" s="118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</row>
    <row r="448" spans="2:15">
      <c r="B448" s="118"/>
      <c r="C448" s="118"/>
      <c r="D448" s="118"/>
      <c r="E448" s="118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</row>
    <row r="449" spans="2:15">
      <c r="B449" s="118"/>
      <c r="C449" s="118"/>
      <c r="D449" s="118"/>
      <c r="E449" s="118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</row>
    <row r="450" spans="2:15">
      <c r="B450" s="118"/>
      <c r="C450" s="118"/>
      <c r="D450" s="118"/>
      <c r="E450" s="118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</row>
    <row r="451" spans="2:15">
      <c r="B451" s="118"/>
      <c r="C451" s="118"/>
      <c r="D451" s="118"/>
      <c r="E451" s="118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</row>
    <row r="452" spans="2:15">
      <c r="B452" s="118"/>
      <c r="C452" s="118"/>
      <c r="D452" s="118"/>
      <c r="E452" s="118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</row>
    <row r="453" spans="2:15">
      <c r="B453" s="118"/>
      <c r="C453" s="118"/>
      <c r="D453" s="118"/>
      <c r="E453" s="118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</row>
    <row r="454" spans="2:15">
      <c r="B454" s="118"/>
      <c r="C454" s="118"/>
      <c r="D454" s="118"/>
      <c r="E454" s="118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</row>
    <row r="455" spans="2:15">
      <c r="B455" s="118"/>
      <c r="C455" s="118"/>
      <c r="D455" s="118"/>
      <c r="E455" s="118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</row>
    <row r="456" spans="2:15">
      <c r="B456" s="118"/>
      <c r="C456" s="118"/>
      <c r="D456" s="118"/>
      <c r="E456" s="118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</row>
    <row r="457" spans="2:15">
      <c r="B457" s="118"/>
      <c r="C457" s="118"/>
      <c r="D457" s="118"/>
      <c r="E457" s="118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</row>
    <row r="458" spans="2:15">
      <c r="B458" s="118"/>
      <c r="C458" s="118"/>
      <c r="D458" s="118"/>
      <c r="E458" s="118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</row>
    <row r="459" spans="2:15">
      <c r="B459" s="118"/>
      <c r="C459" s="118"/>
      <c r="D459" s="118"/>
      <c r="E459" s="118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</row>
    <row r="460" spans="2:15">
      <c r="B460" s="118"/>
      <c r="C460" s="118"/>
      <c r="D460" s="118"/>
      <c r="E460" s="118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</row>
    <row r="461" spans="2:15">
      <c r="B461" s="118"/>
      <c r="C461" s="118"/>
      <c r="D461" s="118"/>
      <c r="E461" s="118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</row>
    <row r="462" spans="2:15">
      <c r="B462" s="118"/>
      <c r="C462" s="118"/>
      <c r="D462" s="118"/>
      <c r="E462" s="118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</row>
    <row r="463" spans="2:15">
      <c r="B463" s="118"/>
      <c r="C463" s="118"/>
      <c r="D463" s="118"/>
      <c r="E463" s="118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</row>
    <row r="464" spans="2:15">
      <c r="B464" s="118"/>
      <c r="C464" s="118"/>
      <c r="D464" s="118"/>
      <c r="E464" s="118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</row>
    <row r="465" spans="2:15">
      <c r="B465" s="118"/>
      <c r="C465" s="118"/>
      <c r="D465" s="118"/>
      <c r="E465" s="118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</row>
    <row r="466" spans="2:15">
      <c r="B466" s="118"/>
      <c r="C466" s="118"/>
      <c r="D466" s="118"/>
      <c r="E466" s="118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</row>
    <row r="467" spans="2:15">
      <c r="B467" s="118"/>
      <c r="C467" s="118"/>
      <c r="D467" s="118"/>
      <c r="E467" s="118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</row>
    <row r="468" spans="2:15">
      <c r="B468" s="118"/>
      <c r="C468" s="118"/>
      <c r="D468" s="118"/>
      <c r="E468" s="118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</row>
    <row r="469" spans="2:15">
      <c r="B469" s="118"/>
      <c r="C469" s="118"/>
      <c r="D469" s="118"/>
      <c r="E469" s="118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</row>
    <row r="470" spans="2:15">
      <c r="B470" s="118"/>
      <c r="C470" s="118"/>
      <c r="D470" s="118"/>
      <c r="E470" s="118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</row>
    <row r="471" spans="2:15">
      <c r="B471" s="118"/>
      <c r="C471" s="118"/>
      <c r="D471" s="118"/>
      <c r="E471" s="118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</row>
    <row r="472" spans="2:15">
      <c r="B472" s="118"/>
      <c r="C472" s="118"/>
      <c r="D472" s="118"/>
      <c r="E472" s="118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</row>
    <row r="473" spans="2:15">
      <c r="B473" s="118"/>
      <c r="C473" s="118"/>
      <c r="D473" s="118"/>
      <c r="E473" s="118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</row>
    <row r="474" spans="2:15">
      <c r="B474" s="118"/>
      <c r="C474" s="118"/>
      <c r="D474" s="118"/>
      <c r="E474" s="118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</row>
    <row r="475" spans="2:15">
      <c r="B475" s="118"/>
      <c r="C475" s="118"/>
      <c r="D475" s="118"/>
      <c r="E475" s="118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</row>
    <row r="476" spans="2:15">
      <c r="B476" s="118"/>
      <c r="C476" s="118"/>
      <c r="D476" s="118"/>
      <c r="E476" s="118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</row>
    <row r="477" spans="2:15">
      <c r="B477" s="118"/>
      <c r="C477" s="118"/>
      <c r="D477" s="118"/>
      <c r="E477" s="118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</row>
    <row r="478" spans="2:15">
      <c r="B478" s="118"/>
      <c r="C478" s="118"/>
      <c r="D478" s="118"/>
      <c r="E478" s="118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</row>
    <row r="479" spans="2:15">
      <c r="B479" s="118"/>
      <c r="C479" s="118"/>
      <c r="D479" s="118"/>
      <c r="E479" s="118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</row>
    <row r="480" spans="2:15">
      <c r="B480" s="118"/>
      <c r="C480" s="118"/>
      <c r="D480" s="118"/>
      <c r="E480" s="118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</row>
    <row r="481" spans="2:15">
      <c r="B481" s="118"/>
      <c r="C481" s="118"/>
      <c r="D481" s="118"/>
      <c r="E481" s="118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</row>
    <row r="482" spans="2:15">
      <c r="B482" s="118"/>
      <c r="C482" s="118"/>
      <c r="D482" s="118"/>
      <c r="E482" s="118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</row>
    <row r="483" spans="2:15">
      <c r="B483" s="118"/>
      <c r="C483" s="118"/>
      <c r="D483" s="118"/>
      <c r="E483" s="118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</row>
    <row r="484" spans="2:15">
      <c r="B484" s="118"/>
      <c r="C484" s="118"/>
      <c r="D484" s="118"/>
      <c r="E484" s="118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</row>
    <row r="485" spans="2:15">
      <c r="B485" s="118"/>
      <c r="C485" s="118"/>
      <c r="D485" s="118"/>
      <c r="E485" s="118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</row>
    <row r="486" spans="2:15">
      <c r="B486" s="118"/>
      <c r="C486" s="118"/>
      <c r="D486" s="118"/>
      <c r="E486" s="118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</row>
    <row r="487" spans="2:15">
      <c r="B487" s="118"/>
      <c r="C487" s="118"/>
      <c r="D487" s="118"/>
      <c r="E487" s="118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</row>
    <row r="488" spans="2:15">
      <c r="B488" s="118"/>
      <c r="C488" s="118"/>
      <c r="D488" s="118"/>
      <c r="E488" s="118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</row>
    <row r="489" spans="2:15">
      <c r="B489" s="118"/>
      <c r="C489" s="118"/>
      <c r="D489" s="118"/>
      <c r="E489" s="118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</row>
    <row r="490" spans="2:15">
      <c r="B490" s="118"/>
      <c r="C490" s="118"/>
      <c r="D490" s="118"/>
      <c r="E490" s="118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</row>
    <row r="491" spans="2:15">
      <c r="B491" s="118"/>
      <c r="C491" s="118"/>
      <c r="D491" s="118"/>
      <c r="E491" s="118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</row>
    <row r="492" spans="2:15">
      <c r="B492" s="118"/>
      <c r="C492" s="118"/>
      <c r="D492" s="118"/>
      <c r="E492" s="118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</row>
    <row r="493" spans="2:15">
      <c r="B493" s="118"/>
      <c r="C493" s="118"/>
      <c r="D493" s="118"/>
      <c r="E493" s="118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</row>
    <row r="494" spans="2:15">
      <c r="B494" s="118"/>
      <c r="C494" s="118"/>
      <c r="D494" s="118"/>
      <c r="E494" s="118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</row>
    <row r="495" spans="2:15">
      <c r="B495" s="118"/>
      <c r="C495" s="118"/>
      <c r="D495" s="118"/>
      <c r="E495" s="118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</row>
    <row r="496" spans="2:15">
      <c r="B496" s="118"/>
      <c r="C496" s="118"/>
      <c r="D496" s="118"/>
      <c r="E496" s="118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</row>
    <row r="497" spans="2:15">
      <c r="B497" s="118"/>
      <c r="C497" s="118"/>
      <c r="D497" s="118"/>
      <c r="E497" s="118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</row>
    <row r="498" spans="2:15">
      <c r="B498" s="118"/>
      <c r="C498" s="118"/>
      <c r="D498" s="118"/>
      <c r="E498" s="118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</row>
    <row r="499" spans="2:15">
      <c r="B499" s="118"/>
      <c r="C499" s="118"/>
      <c r="D499" s="118"/>
      <c r="E499" s="118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</row>
    <row r="500" spans="2:15">
      <c r="B500" s="118"/>
      <c r="C500" s="118"/>
      <c r="D500" s="118"/>
      <c r="E500" s="118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</row>
    <row r="501" spans="2:15">
      <c r="B501" s="118"/>
      <c r="C501" s="118"/>
      <c r="D501" s="118"/>
      <c r="E501" s="118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</row>
    <row r="502" spans="2:15">
      <c r="B502" s="118"/>
      <c r="C502" s="118"/>
      <c r="D502" s="118"/>
      <c r="E502" s="118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</row>
    <row r="503" spans="2:15">
      <c r="B503" s="118"/>
      <c r="C503" s="118"/>
      <c r="D503" s="118"/>
      <c r="E503" s="118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</row>
    <row r="504" spans="2:15">
      <c r="B504" s="118"/>
      <c r="C504" s="118"/>
      <c r="D504" s="118"/>
      <c r="E504" s="118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</row>
    <row r="505" spans="2:15">
      <c r="B505" s="118"/>
      <c r="C505" s="118"/>
      <c r="D505" s="118"/>
      <c r="E505" s="118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</row>
    <row r="506" spans="2:15">
      <c r="B506" s="118"/>
      <c r="C506" s="118"/>
      <c r="D506" s="118"/>
      <c r="E506" s="118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</row>
    <row r="507" spans="2:15">
      <c r="B507" s="118"/>
      <c r="C507" s="118"/>
      <c r="D507" s="118"/>
      <c r="E507" s="118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</row>
    <row r="508" spans="2:15">
      <c r="B508" s="118"/>
      <c r="C508" s="118"/>
      <c r="D508" s="118"/>
      <c r="E508" s="118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</row>
    <row r="509" spans="2:15">
      <c r="B509" s="118"/>
      <c r="C509" s="118"/>
      <c r="D509" s="118"/>
      <c r="E509" s="118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</row>
    <row r="510" spans="2:15">
      <c r="B510" s="118"/>
      <c r="C510" s="118"/>
      <c r="D510" s="118"/>
      <c r="E510" s="118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</row>
    <row r="511" spans="2:15">
      <c r="B511" s="118"/>
      <c r="C511" s="118"/>
      <c r="D511" s="118"/>
      <c r="E511" s="118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</row>
    <row r="512" spans="2:15">
      <c r="B512" s="118"/>
      <c r="C512" s="118"/>
      <c r="D512" s="118"/>
      <c r="E512" s="118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</row>
    <row r="513" spans="2:15">
      <c r="B513" s="118"/>
      <c r="C513" s="118"/>
      <c r="D513" s="118"/>
      <c r="E513" s="118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</row>
    <row r="514" spans="2:15">
      <c r="B514" s="118"/>
      <c r="C514" s="118"/>
      <c r="D514" s="118"/>
      <c r="E514" s="118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</row>
    <row r="515" spans="2:15">
      <c r="B515" s="118"/>
      <c r="C515" s="118"/>
      <c r="D515" s="118"/>
      <c r="E515" s="118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</row>
    <row r="516" spans="2:15">
      <c r="B516" s="118"/>
      <c r="C516" s="118"/>
      <c r="D516" s="118"/>
      <c r="E516" s="118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</row>
    <row r="517" spans="2:15">
      <c r="B517" s="118"/>
      <c r="C517" s="118"/>
      <c r="D517" s="118"/>
      <c r="E517" s="118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</row>
    <row r="518" spans="2:15">
      <c r="B518" s="118"/>
      <c r="C518" s="118"/>
      <c r="D518" s="118"/>
      <c r="E518" s="118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</row>
    <row r="519" spans="2:15">
      <c r="B519" s="118"/>
      <c r="C519" s="118"/>
      <c r="D519" s="118"/>
      <c r="E519" s="118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</row>
    <row r="520" spans="2:15">
      <c r="B520" s="118"/>
      <c r="C520" s="118"/>
      <c r="D520" s="118"/>
      <c r="E520" s="118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</row>
    <row r="521" spans="2:15">
      <c r="B521" s="118"/>
      <c r="C521" s="118"/>
      <c r="D521" s="118"/>
      <c r="E521" s="118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</row>
    <row r="522" spans="2:15">
      <c r="B522" s="118"/>
      <c r="C522" s="118"/>
      <c r="D522" s="118"/>
      <c r="E522" s="118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</row>
    <row r="523" spans="2:15">
      <c r="B523" s="118"/>
      <c r="C523" s="118"/>
      <c r="D523" s="118"/>
      <c r="E523" s="118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</row>
    <row r="524" spans="2:15">
      <c r="B524" s="118"/>
      <c r="C524" s="118"/>
      <c r="D524" s="118"/>
      <c r="E524" s="118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</row>
    <row r="525" spans="2:15">
      <c r="B525" s="118"/>
      <c r="C525" s="118"/>
      <c r="D525" s="118"/>
      <c r="E525" s="118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9 B2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6.85546875" style="2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7.28515625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141</v>
      </c>
      <c r="C1" s="67" t="s" vm="1">
        <v>219</v>
      </c>
    </row>
    <row r="2" spans="2:12">
      <c r="B2" s="46" t="s">
        <v>140</v>
      </c>
      <c r="C2" s="67" t="s">
        <v>220</v>
      </c>
    </row>
    <row r="3" spans="2:12">
      <c r="B3" s="46" t="s">
        <v>142</v>
      </c>
      <c r="C3" s="67" t="s">
        <v>221</v>
      </c>
    </row>
    <row r="4" spans="2:12">
      <c r="B4" s="46" t="s">
        <v>143</v>
      </c>
      <c r="C4" s="67">
        <v>8602</v>
      </c>
    </row>
    <row r="6" spans="2:12" ht="26.25" customHeight="1">
      <c r="B6" s="157" t="s">
        <v>168</v>
      </c>
      <c r="C6" s="158"/>
      <c r="D6" s="158"/>
      <c r="E6" s="158"/>
      <c r="F6" s="158"/>
      <c r="G6" s="158"/>
      <c r="H6" s="158"/>
      <c r="I6" s="158"/>
      <c r="J6" s="158"/>
      <c r="K6" s="158"/>
      <c r="L6" s="159"/>
    </row>
    <row r="7" spans="2:12" ht="26.25" customHeight="1">
      <c r="B7" s="157" t="s">
        <v>89</v>
      </c>
      <c r="C7" s="158"/>
      <c r="D7" s="158"/>
      <c r="E7" s="158"/>
      <c r="F7" s="158"/>
      <c r="G7" s="158"/>
      <c r="H7" s="158"/>
      <c r="I7" s="158"/>
      <c r="J7" s="158"/>
      <c r="K7" s="158"/>
      <c r="L7" s="159"/>
    </row>
    <row r="8" spans="2:12" s="3" customFormat="1" ht="78.75">
      <c r="B8" s="21" t="s">
        <v>111</v>
      </c>
      <c r="C8" s="29" t="s">
        <v>43</v>
      </c>
      <c r="D8" s="29" t="s">
        <v>114</v>
      </c>
      <c r="E8" s="29" t="s">
        <v>63</v>
      </c>
      <c r="F8" s="29" t="s">
        <v>98</v>
      </c>
      <c r="G8" s="29" t="s">
        <v>196</v>
      </c>
      <c r="H8" s="29" t="s">
        <v>195</v>
      </c>
      <c r="I8" s="29" t="s">
        <v>60</v>
      </c>
      <c r="J8" s="29" t="s">
        <v>57</v>
      </c>
      <c r="K8" s="29" t="s">
        <v>144</v>
      </c>
      <c r="L8" s="65" t="s">
        <v>146</v>
      </c>
    </row>
    <row r="9" spans="2:12" s="3" customFormat="1" ht="25.5">
      <c r="B9" s="14"/>
      <c r="C9" s="15"/>
      <c r="D9" s="15"/>
      <c r="E9" s="15"/>
      <c r="F9" s="15"/>
      <c r="G9" s="15" t="s">
        <v>203</v>
      </c>
      <c r="H9" s="15"/>
      <c r="I9" s="15" t="s">
        <v>199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68" t="s">
        <v>47</v>
      </c>
      <c r="C11" s="69"/>
      <c r="D11" s="69"/>
      <c r="E11" s="69"/>
      <c r="F11" s="69"/>
      <c r="G11" s="76"/>
      <c r="H11" s="78"/>
      <c r="I11" s="76">
        <v>2.5946534999999996E-2</v>
      </c>
      <c r="J11" s="69"/>
      <c r="K11" s="77">
        <f>IFERROR(I11/$I$11,0)</f>
        <v>1</v>
      </c>
      <c r="L11" s="77">
        <f>I11/'סכום נכסי הקרן'!$C$42</f>
        <v>3.408937623885604E-7</v>
      </c>
    </row>
    <row r="12" spans="2:12" s="4" customFormat="1" ht="18" customHeight="1">
      <c r="B12" s="86" t="s">
        <v>24</v>
      </c>
      <c r="C12" s="69"/>
      <c r="D12" s="69"/>
      <c r="E12" s="69"/>
      <c r="F12" s="69"/>
      <c r="G12" s="76"/>
      <c r="H12" s="78"/>
      <c r="I12" s="76">
        <v>1.9189694000000004E-2</v>
      </c>
      <c r="J12" s="69"/>
      <c r="K12" s="77">
        <f t="shared" ref="K12:K20" si="0">IFERROR(I12/$I$11,0)</f>
        <v>0.73958599866995756</v>
      </c>
      <c r="L12" s="77">
        <f>I12/'סכום נכסי הקרן'!$C$42</f>
        <v>2.5212025369650267E-7</v>
      </c>
    </row>
    <row r="13" spans="2:12">
      <c r="B13" s="89" t="s">
        <v>1387</v>
      </c>
      <c r="C13" s="71"/>
      <c r="D13" s="71"/>
      <c r="E13" s="71"/>
      <c r="F13" s="71"/>
      <c r="G13" s="79"/>
      <c r="H13" s="81"/>
      <c r="I13" s="79">
        <v>1.9189694000000004E-2</v>
      </c>
      <c r="J13" s="71"/>
      <c r="K13" s="80">
        <f t="shared" si="0"/>
        <v>0.73958599866995756</v>
      </c>
      <c r="L13" s="80">
        <f>I13/'סכום נכסי הקרן'!$C$42</f>
        <v>2.5212025369650267E-7</v>
      </c>
    </row>
    <row r="14" spans="2:12">
      <c r="B14" s="75" t="s">
        <v>1388</v>
      </c>
      <c r="C14" s="69" t="s">
        <v>1389</v>
      </c>
      <c r="D14" s="82" t="s">
        <v>115</v>
      </c>
      <c r="E14" s="82" t="s">
        <v>259</v>
      </c>
      <c r="F14" s="82" t="s">
        <v>128</v>
      </c>
      <c r="G14" s="76">
        <v>175.42324200000002</v>
      </c>
      <c r="H14" s="78">
        <v>8.1999999999999993</v>
      </c>
      <c r="I14" s="76">
        <v>1.4384706000000001E-2</v>
      </c>
      <c r="J14" s="77">
        <v>2.0089444819178871E-6</v>
      </c>
      <c r="K14" s="77">
        <f t="shared" si="0"/>
        <v>0.55439795718387841</v>
      </c>
      <c r="L14" s="77">
        <f>I14/'סכום נכסי הקרן'!$C$42</f>
        <v>1.8899080548494434E-7</v>
      </c>
    </row>
    <row r="15" spans="2:12">
      <c r="B15" s="75" t="s">
        <v>1390</v>
      </c>
      <c r="C15" s="69" t="s">
        <v>1391</v>
      </c>
      <c r="D15" s="82" t="s">
        <v>115</v>
      </c>
      <c r="E15" s="82" t="s">
        <v>152</v>
      </c>
      <c r="F15" s="82" t="s">
        <v>128</v>
      </c>
      <c r="G15" s="76">
        <v>47.107725000000009</v>
      </c>
      <c r="H15" s="78">
        <v>10.199999999999999</v>
      </c>
      <c r="I15" s="76">
        <v>4.8049880000000005E-3</v>
      </c>
      <c r="J15" s="77">
        <v>3.1414892805422061E-6</v>
      </c>
      <c r="K15" s="77">
        <f t="shared" si="0"/>
        <v>0.18518804148607901</v>
      </c>
      <c r="L15" s="77">
        <f>I15/'סכום נכסי הקרן'!$C$42</f>
        <v>6.312944821155829E-8</v>
      </c>
    </row>
    <row r="16" spans="2:12">
      <c r="B16" s="72"/>
      <c r="C16" s="69"/>
      <c r="D16" s="69"/>
      <c r="E16" s="69"/>
      <c r="F16" s="69"/>
      <c r="G16" s="76"/>
      <c r="H16" s="78"/>
      <c r="I16" s="69"/>
      <c r="J16" s="69"/>
      <c r="K16" s="77"/>
      <c r="L16" s="69"/>
    </row>
    <row r="17" spans="2:12">
      <c r="B17" s="86" t="s">
        <v>39</v>
      </c>
      <c r="C17" s="69"/>
      <c r="D17" s="69"/>
      <c r="E17" s="69"/>
      <c r="F17" s="69"/>
      <c r="G17" s="76"/>
      <c r="H17" s="78"/>
      <c r="I17" s="76">
        <v>6.7568410000000004E-3</v>
      </c>
      <c r="J17" s="69"/>
      <c r="K17" s="77">
        <f t="shared" si="0"/>
        <v>0.26041400133004278</v>
      </c>
      <c r="L17" s="77">
        <f>I17/'סכום נכסי הקרן'!$C$42</f>
        <v>8.8773508692057854E-8</v>
      </c>
    </row>
    <row r="18" spans="2:12">
      <c r="B18" s="89" t="s">
        <v>1392</v>
      </c>
      <c r="C18" s="71"/>
      <c r="D18" s="71"/>
      <c r="E18" s="71"/>
      <c r="F18" s="71"/>
      <c r="G18" s="79"/>
      <c r="H18" s="81"/>
      <c r="I18" s="79">
        <v>6.7568410000000004E-3</v>
      </c>
      <c r="J18" s="71"/>
      <c r="K18" s="80">
        <f t="shared" si="0"/>
        <v>0.26041400133004278</v>
      </c>
      <c r="L18" s="80">
        <f>I18/'סכום נכסי הקרן'!$C$42</f>
        <v>8.8773508692057854E-8</v>
      </c>
    </row>
    <row r="19" spans="2:12">
      <c r="B19" s="75" t="s">
        <v>1393</v>
      </c>
      <c r="C19" s="69" t="s">
        <v>1394</v>
      </c>
      <c r="D19" s="82" t="s">
        <v>1072</v>
      </c>
      <c r="E19" s="82" t="s">
        <v>1190</v>
      </c>
      <c r="F19" s="82" t="s">
        <v>127</v>
      </c>
      <c r="G19" s="76">
        <v>7.1106000000000007</v>
      </c>
      <c r="H19" s="78">
        <v>23</v>
      </c>
      <c r="I19" s="76">
        <v>6.2539150000000014E-3</v>
      </c>
      <c r="J19" s="77">
        <v>2.1289221556886231E-7</v>
      </c>
      <c r="K19" s="77">
        <f t="shared" si="0"/>
        <v>0.24103083513848775</v>
      </c>
      <c r="L19" s="77">
        <f>I19/'סכום נכסי הקרן'!$C$42</f>
        <v>8.2165908242015928E-8</v>
      </c>
    </row>
    <row r="20" spans="2:12">
      <c r="B20" s="75" t="s">
        <v>1395</v>
      </c>
      <c r="C20" s="69" t="s">
        <v>1396</v>
      </c>
      <c r="D20" s="82" t="s">
        <v>1095</v>
      </c>
      <c r="E20" s="82" t="s">
        <v>1175</v>
      </c>
      <c r="F20" s="82" t="s">
        <v>127</v>
      </c>
      <c r="G20" s="76">
        <v>1.8788340000000003</v>
      </c>
      <c r="H20" s="78">
        <v>7</v>
      </c>
      <c r="I20" s="76">
        <v>5.0292600000000011E-4</v>
      </c>
      <c r="J20" s="77">
        <v>7.4262213438735193E-8</v>
      </c>
      <c r="K20" s="77">
        <f t="shared" si="0"/>
        <v>1.9383166191555064E-2</v>
      </c>
      <c r="L20" s="77">
        <f>I20/'סכום נכסי הקרן'!$C$42</f>
        <v>6.60760045004195E-9</v>
      </c>
    </row>
    <row r="21" spans="2:12">
      <c r="B21" s="72"/>
      <c r="C21" s="69"/>
      <c r="D21" s="69"/>
      <c r="E21" s="69"/>
      <c r="F21" s="69"/>
      <c r="G21" s="76"/>
      <c r="H21" s="78"/>
      <c r="I21" s="69"/>
      <c r="J21" s="69"/>
      <c r="K21" s="77"/>
      <c r="L21" s="69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123" t="s">
        <v>211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23" t="s">
        <v>107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23" t="s">
        <v>194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23" t="s">
        <v>202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118"/>
      <c r="C121" s="118"/>
      <c r="D121" s="119"/>
      <c r="E121" s="119"/>
      <c r="F121" s="119"/>
      <c r="G121" s="119"/>
      <c r="H121" s="119"/>
      <c r="I121" s="119"/>
      <c r="J121" s="119"/>
      <c r="K121" s="119"/>
      <c r="L121" s="119"/>
    </row>
    <row r="122" spans="2:12">
      <c r="B122" s="118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</row>
    <row r="123" spans="2:12">
      <c r="B123" s="118"/>
      <c r="C123" s="118"/>
      <c r="D123" s="119"/>
      <c r="E123" s="119"/>
      <c r="F123" s="119"/>
      <c r="G123" s="119"/>
      <c r="H123" s="119"/>
      <c r="I123" s="119"/>
      <c r="J123" s="119"/>
      <c r="K123" s="119"/>
      <c r="L123" s="119"/>
    </row>
    <row r="124" spans="2:12">
      <c r="B124" s="118"/>
      <c r="C124" s="118"/>
      <c r="D124" s="119"/>
      <c r="E124" s="119"/>
      <c r="F124" s="119"/>
      <c r="G124" s="119"/>
      <c r="H124" s="119"/>
      <c r="I124" s="119"/>
      <c r="J124" s="119"/>
      <c r="K124" s="119"/>
      <c r="L124" s="119"/>
    </row>
    <row r="125" spans="2:12">
      <c r="B125" s="118"/>
      <c r="C125" s="118"/>
      <c r="D125" s="119"/>
      <c r="E125" s="119"/>
      <c r="F125" s="119"/>
      <c r="G125" s="119"/>
      <c r="H125" s="119"/>
      <c r="I125" s="119"/>
      <c r="J125" s="119"/>
      <c r="K125" s="119"/>
      <c r="L125" s="119"/>
    </row>
    <row r="126" spans="2:12">
      <c r="B126" s="118"/>
      <c r="C126" s="118"/>
      <c r="D126" s="119"/>
      <c r="E126" s="119"/>
      <c r="F126" s="119"/>
      <c r="G126" s="119"/>
      <c r="H126" s="119"/>
      <c r="I126" s="119"/>
      <c r="J126" s="119"/>
      <c r="K126" s="119"/>
      <c r="L126" s="119"/>
    </row>
    <row r="127" spans="2:12">
      <c r="B127" s="118"/>
      <c r="C127" s="118"/>
      <c r="D127" s="119"/>
      <c r="E127" s="119"/>
      <c r="F127" s="119"/>
      <c r="G127" s="119"/>
      <c r="H127" s="119"/>
      <c r="I127" s="119"/>
      <c r="J127" s="119"/>
      <c r="K127" s="119"/>
      <c r="L127" s="119"/>
    </row>
    <row r="128" spans="2:12">
      <c r="B128" s="118"/>
      <c r="C128" s="118"/>
      <c r="D128" s="119"/>
      <c r="E128" s="119"/>
      <c r="F128" s="119"/>
      <c r="G128" s="119"/>
      <c r="H128" s="119"/>
      <c r="I128" s="119"/>
      <c r="J128" s="119"/>
      <c r="K128" s="119"/>
      <c r="L128" s="119"/>
    </row>
    <row r="129" spans="2:12">
      <c r="B129" s="118"/>
      <c r="C129" s="118"/>
      <c r="D129" s="119"/>
      <c r="E129" s="119"/>
      <c r="F129" s="119"/>
      <c r="G129" s="119"/>
      <c r="H129" s="119"/>
      <c r="I129" s="119"/>
      <c r="J129" s="119"/>
      <c r="K129" s="119"/>
      <c r="L129" s="119"/>
    </row>
    <row r="130" spans="2:12">
      <c r="B130" s="118"/>
      <c r="C130" s="118"/>
      <c r="D130" s="119"/>
      <c r="E130" s="119"/>
      <c r="F130" s="119"/>
      <c r="G130" s="119"/>
      <c r="H130" s="119"/>
      <c r="I130" s="119"/>
      <c r="J130" s="119"/>
      <c r="K130" s="119"/>
      <c r="L130" s="119"/>
    </row>
    <row r="131" spans="2:12">
      <c r="B131" s="118"/>
      <c r="C131" s="118"/>
      <c r="D131" s="119"/>
      <c r="E131" s="119"/>
      <c r="F131" s="119"/>
      <c r="G131" s="119"/>
      <c r="H131" s="119"/>
      <c r="I131" s="119"/>
      <c r="J131" s="119"/>
      <c r="K131" s="119"/>
      <c r="L131" s="119"/>
    </row>
    <row r="132" spans="2:12">
      <c r="B132" s="118"/>
      <c r="C132" s="118"/>
      <c r="D132" s="119"/>
      <c r="E132" s="119"/>
      <c r="F132" s="119"/>
      <c r="G132" s="119"/>
      <c r="H132" s="119"/>
      <c r="I132" s="119"/>
      <c r="J132" s="119"/>
      <c r="K132" s="119"/>
      <c r="L132" s="119"/>
    </row>
    <row r="133" spans="2:12">
      <c r="B133" s="118"/>
      <c r="C133" s="118"/>
      <c r="D133" s="119"/>
      <c r="E133" s="119"/>
      <c r="F133" s="119"/>
      <c r="G133" s="119"/>
      <c r="H133" s="119"/>
      <c r="I133" s="119"/>
      <c r="J133" s="119"/>
      <c r="K133" s="119"/>
      <c r="L133" s="119"/>
    </row>
    <row r="134" spans="2:12">
      <c r="B134" s="118"/>
      <c r="C134" s="118"/>
      <c r="D134" s="119"/>
      <c r="E134" s="119"/>
      <c r="F134" s="119"/>
      <c r="G134" s="119"/>
      <c r="H134" s="119"/>
      <c r="I134" s="119"/>
      <c r="J134" s="119"/>
      <c r="K134" s="119"/>
      <c r="L134" s="119"/>
    </row>
    <row r="135" spans="2:12">
      <c r="B135" s="118"/>
      <c r="C135" s="118"/>
      <c r="D135" s="119"/>
      <c r="E135" s="119"/>
      <c r="F135" s="119"/>
      <c r="G135" s="119"/>
      <c r="H135" s="119"/>
      <c r="I135" s="119"/>
      <c r="J135" s="119"/>
      <c r="K135" s="119"/>
      <c r="L135" s="119"/>
    </row>
    <row r="136" spans="2:12">
      <c r="B136" s="118"/>
      <c r="C136" s="118"/>
      <c r="D136" s="119"/>
      <c r="E136" s="119"/>
      <c r="F136" s="119"/>
      <c r="G136" s="119"/>
      <c r="H136" s="119"/>
      <c r="I136" s="119"/>
      <c r="J136" s="119"/>
      <c r="K136" s="119"/>
      <c r="L136" s="119"/>
    </row>
    <row r="137" spans="2:12">
      <c r="B137" s="118"/>
      <c r="C137" s="118"/>
      <c r="D137" s="119"/>
      <c r="E137" s="119"/>
      <c r="F137" s="119"/>
      <c r="G137" s="119"/>
      <c r="H137" s="119"/>
      <c r="I137" s="119"/>
      <c r="J137" s="119"/>
      <c r="K137" s="119"/>
      <c r="L137" s="119"/>
    </row>
    <row r="138" spans="2:12">
      <c r="B138" s="118"/>
      <c r="C138" s="118"/>
      <c r="D138" s="119"/>
      <c r="E138" s="119"/>
      <c r="F138" s="119"/>
      <c r="G138" s="119"/>
      <c r="H138" s="119"/>
      <c r="I138" s="119"/>
      <c r="J138" s="119"/>
      <c r="K138" s="119"/>
      <c r="L138" s="119"/>
    </row>
    <row r="139" spans="2:12">
      <c r="B139" s="118"/>
      <c r="C139" s="118"/>
      <c r="D139" s="119"/>
      <c r="E139" s="119"/>
      <c r="F139" s="119"/>
      <c r="G139" s="119"/>
      <c r="H139" s="119"/>
      <c r="I139" s="119"/>
      <c r="J139" s="119"/>
      <c r="K139" s="119"/>
      <c r="L139" s="119"/>
    </row>
    <row r="140" spans="2:12">
      <c r="B140" s="118"/>
      <c r="C140" s="118"/>
      <c r="D140" s="119"/>
      <c r="E140" s="119"/>
      <c r="F140" s="119"/>
      <c r="G140" s="119"/>
      <c r="H140" s="119"/>
      <c r="I140" s="119"/>
      <c r="J140" s="119"/>
      <c r="K140" s="119"/>
      <c r="L140" s="119"/>
    </row>
    <row r="141" spans="2:12">
      <c r="B141" s="118"/>
      <c r="C141" s="118"/>
      <c r="D141" s="119"/>
      <c r="E141" s="119"/>
      <c r="F141" s="119"/>
      <c r="G141" s="119"/>
      <c r="H141" s="119"/>
      <c r="I141" s="119"/>
      <c r="J141" s="119"/>
      <c r="K141" s="119"/>
      <c r="L141" s="119"/>
    </row>
    <row r="142" spans="2:12">
      <c r="B142" s="118"/>
      <c r="C142" s="118"/>
      <c r="D142" s="119"/>
      <c r="E142" s="119"/>
      <c r="F142" s="119"/>
      <c r="G142" s="119"/>
      <c r="H142" s="119"/>
      <c r="I142" s="119"/>
      <c r="J142" s="119"/>
      <c r="K142" s="119"/>
      <c r="L142" s="119"/>
    </row>
    <row r="143" spans="2:12">
      <c r="B143" s="118"/>
      <c r="C143" s="118"/>
      <c r="D143" s="119"/>
      <c r="E143" s="119"/>
      <c r="F143" s="119"/>
      <c r="G143" s="119"/>
      <c r="H143" s="119"/>
      <c r="I143" s="119"/>
      <c r="J143" s="119"/>
      <c r="K143" s="119"/>
      <c r="L143" s="119"/>
    </row>
    <row r="144" spans="2:12">
      <c r="B144" s="118"/>
      <c r="C144" s="118"/>
      <c r="D144" s="119"/>
      <c r="E144" s="119"/>
      <c r="F144" s="119"/>
      <c r="G144" s="119"/>
      <c r="H144" s="119"/>
      <c r="I144" s="119"/>
      <c r="J144" s="119"/>
      <c r="K144" s="119"/>
      <c r="L144" s="119"/>
    </row>
    <row r="145" spans="2:12">
      <c r="B145" s="118"/>
      <c r="C145" s="118"/>
      <c r="D145" s="119"/>
      <c r="E145" s="119"/>
      <c r="F145" s="119"/>
      <c r="G145" s="119"/>
      <c r="H145" s="119"/>
      <c r="I145" s="119"/>
      <c r="J145" s="119"/>
      <c r="K145" s="119"/>
      <c r="L145" s="119"/>
    </row>
    <row r="146" spans="2:12">
      <c r="B146" s="118"/>
      <c r="C146" s="118"/>
      <c r="D146" s="119"/>
      <c r="E146" s="119"/>
      <c r="F146" s="119"/>
      <c r="G146" s="119"/>
      <c r="H146" s="119"/>
      <c r="I146" s="119"/>
      <c r="J146" s="119"/>
      <c r="K146" s="119"/>
      <c r="L146" s="119"/>
    </row>
    <row r="147" spans="2:12">
      <c r="B147" s="118"/>
      <c r="C147" s="118"/>
      <c r="D147" s="119"/>
      <c r="E147" s="119"/>
      <c r="F147" s="119"/>
      <c r="G147" s="119"/>
      <c r="H147" s="119"/>
      <c r="I147" s="119"/>
      <c r="J147" s="119"/>
      <c r="K147" s="119"/>
      <c r="L147" s="119"/>
    </row>
    <row r="148" spans="2:12">
      <c r="B148" s="118"/>
      <c r="C148" s="118"/>
      <c r="D148" s="119"/>
      <c r="E148" s="119"/>
      <c r="F148" s="119"/>
      <c r="G148" s="119"/>
      <c r="H148" s="119"/>
      <c r="I148" s="119"/>
      <c r="J148" s="119"/>
      <c r="K148" s="119"/>
      <c r="L148" s="119"/>
    </row>
    <row r="149" spans="2:12">
      <c r="B149" s="118"/>
      <c r="C149" s="118"/>
      <c r="D149" s="119"/>
      <c r="E149" s="119"/>
      <c r="F149" s="119"/>
      <c r="G149" s="119"/>
      <c r="H149" s="119"/>
      <c r="I149" s="119"/>
      <c r="J149" s="119"/>
      <c r="K149" s="119"/>
      <c r="L149" s="119"/>
    </row>
    <row r="150" spans="2:12">
      <c r="B150" s="118"/>
      <c r="C150" s="118"/>
      <c r="D150" s="119"/>
      <c r="E150" s="119"/>
      <c r="F150" s="119"/>
      <c r="G150" s="119"/>
      <c r="H150" s="119"/>
      <c r="I150" s="119"/>
      <c r="J150" s="119"/>
      <c r="K150" s="119"/>
      <c r="L150" s="119"/>
    </row>
    <row r="151" spans="2:12">
      <c r="B151" s="118"/>
      <c r="C151" s="118"/>
      <c r="D151" s="119"/>
      <c r="E151" s="119"/>
      <c r="F151" s="119"/>
      <c r="G151" s="119"/>
      <c r="H151" s="119"/>
      <c r="I151" s="119"/>
      <c r="J151" s="119"/>
      <c r="K151" s="119"/>
      <c r="L151" s="119"/>
    </row>
    <row r="152" spans="2:12">
      <c r="B152" s="118"/>
      <c r="C152" s="118"/>
      <c r="D152" s="119"/>
      <c r="E152" s="119"/>
      <c r="F152" s="119"/>
      <c r="G152" s="119"/>
      <c r="H152" s="119"/>
      <c r="I152" s="119"/>
      <c r="J152" s="119"/>
      <c r="K152" s="119"/>
      <c r="L152" s="119"/>
    </row>
    <row r="153" spans="2:12">
      <c r="B153" s="118"/>
      <c r="C153" s="118"/>
      <c r="D153" s="119"/>
      <c r="E153" s="119"/>
      <c r="F153" s="119"/>
      <c r="G153" s="119"/>
      <c r="H153" s="119"/>
      <c r="I153" s="119"/>
      <c r="J153" s="119"/>
      <c r="K153" s="119"/>
      <c r="L153" s="119"/>
    </row>
    <row r="154" spans="2:12">
      <c r="B154" s="118"/>
      <c r="C154" s="118"/>
      <c r="D154" s="119"/>
      <c r="E154" s="119"/>
      <c r="F154" s="119"/>
      <c r="G154" s="119"/>
      <c r="H154" s="119"/>
      <c r="I154" s="119"/>
      <c r="J154" s="119"/>
      <c r="K154" s="119"/>
      <c r="L154" s="119"/>
    </row>
    <row r="155" spans="2:12">
      <c r="B155" s="118"/>
      <c r="C155" s="118"/>
      <c r="D155" s="119"/>
      <c r="E155" s="119"/>
      <c r="F155" s="119"/>
      <c r="G155" s="119"/>
      <c r="H155" s="119"/>
      <c r="I155" s="119"/>
      <c r="J155" s="119"/>
      <c r="K155" s="119"/>
      <c r="L155" s="119"/>
    </row>
    <row r="156" spans="2:12">
      <c r="B156" s="118"/>
      <c r="C156" s="118"/>
      <c r="D156" s="119"/>
      <c r="E156" s="119"/>
      <c r="F156" s="119"/>
      <c r="G156" s="119"/>
      <c r="H156" s="119"/>
      <c r="I156" s="119"/>
      <c r="J156" s="119"/>
      <c r="K156" s="119"/>
      <c r="L156" s="119"/>
    </row>
    <row r="157" spans="2:12">
      <c r="B157" s="118"/>
      <c r="C157" s="118"/>
      <c r="D157" s="119"/>
      <c r="E157" s="119"/>
      <c r="F157" s="119"/>
      <c r="G157" s="119"/>
      <c r="H157" s="119"/>
      <c r="I157" s="119"/>
      <c r="J157" s="119"/>
      <c r="K157" s="119"/>
      <c r="L157" s="119"/>
    </row>
    <row r="158" spans="2:12">
      <c r="B158" s="118"/>
      <c r="C158" s="118"/>
      <c r="D158" s="119"/>
      <c r="E158" s="119"/>
      <c r="F158" s="119"/>
      <c r="G158" s="119"/>
      <c r="H158" s="119"/>
      <c r="I158" s="119"/>
      <c r="J158" s="119"/>
      <c r="K158" s="119"/>
      <c r="L158" s="119"/>
    </row>
    <row r="159" spans="2:12">
      <c r="B159" s="118"/>
      <c r="C159" s="118"/>
      <c r="D159" s="119"/>
      <c r="E159" s="119"/>
      <c r="F159" s="119"/>
      <c r="G159" s="119"/>
      <c r="H159" s="119"/>
      <c r="I159" s="119"/>
      <c r="J159" s="119"/>
      <c r="K159" s="119"/>
      <c r="L159" s="119"/>
    </row>
    <row r="160" spans="2:12">
      <c r="B160" s="118"/>
      <c r="C160" s="118"/>
      <c r="D160" s="119"/>
      <c r="E160" s="119"/>
      <c r="F160" s="119"/>
      <c r="G160" s="119"/>
      <c r="H160" s="119"/>
      <c r="I160" s="119"/>
      <c r="J160" s="119"/>
      <c r="K160" s="119"/>
      <c r="L160" s="119"/>
    </row>
    <row r="161" spans="2:12">
      <c r="B161" s="118"/>
      <c r="C161" s="118"/>
      <c r="D161" s="119"/>
      <c r="E161" s="119"/>
      <c r="F161" s="119"/>
      <c r="G161" s="119"/>
      <c r="H161" s="119"/>
      <c r="I161" s="119"/>
      <c r="J161" s="119"/>
      <c r="K161" s="119"/>
      <c r="L161" s="119"/>
    </row>
    <row r="162" spans="2:12">
      <c r="B162" s="118"/>
      <c r="C162" s="118"/>
      <c r="D162" s="119"/>
      <c r="E162" s="119"/>
      <c r="F162" s="119"/>
      <c r="G162" s="119"/>
      <c r="H162" s="119"/>
      <c r="I162" s="119"/>
      <c r="J162" s="119"/>
      <c r="K162" s="119"/>
      <c r="L162" s="119"/>
    </row>
    <row r="163" spans="2:12">
      <c r="B163" s="118"/>
      <c r="C163" s="118"/>
      <c r="D163" s="119"/>
      <c r="E163" s="119"/>
      <c r="F163" s="119"/>
      <c r="G163" s="119"/>
      <c r="H163" s="119"/>
      <c r="I163" s="119"/>
      <c r="J163" s="119"/>
      <c r="K163" s="119"/>
      <c r="L163" s="119"/>
    </row>
    <row r="164" spans="2:12">
      <c r="B164" s="118"/>
      <c r="C164" s="118"/>
      <c r="D164" s="119"/>
      <c r="E164" s="119"/>
      <c r="F164" s="119"/>
      <c r="G164" s="119"/>
      <c r="H164" s="119"/>
      <c r="I164" s="119"/>
      <c r="J164" s="119"/>
      <c r="K164" s="119"/>
      <c r="L164" s="119"/>
    </row>
    <row r="165" spans="2:12">
      <c r="B165" s="118"/>
      <c r="C165" s="118"/>
      <c r="D165" s="119"/>
      <c r="E165" s="119"/>
      <c r="F165" s="119"/>
      <c r="G165" s="119"/>
      <c r="H165" s="119"/>
      <c r="I165" s="119"/>
      <c r="J165" s="119"/>
      <c r="K165" s="119"/>
      <c r="L165" s="119"/>
    </row>
    <row r="166" spans="2:12">
      <c r="B166" s="118"/>
      <c r="C166" s="118"/>
      <c r="D166" s="119"/>
      <c r="E166" s="119"/>
      <c r="F166" s="119"/>
      <c r="G166" s="119"/>
      <c r="H166" s="119"/>
      <c r="I166" s="119"/>
      <c r="J166" s="119"/>
      <c r="K166" s="119"/>
      <c r="L166" s="119"/>
    </row>
    <row r="167" spans="2:12">
      <c r="B167" s="118"/>
      <c r="C167" s="118"/>
      <c r="D167" s="119"/>
      <c r="E167" s="119"/>
      <c r="F167" s="119"/>
      <c r="G167" s="119"/>
      <c r="H167" s="119"/>
      <c r="I167" s="119"/>
      <c r="J167" s="119"/>
      <c r="K167" s="119"/>
      <c r="L167" s="119"/>
    </row>
    <row r="168" spans="2:12">
      <c r="B168" s="118"/>
      <c r="C168" s="118"/>
      <c r="D168" s="119"/>
      <c r="E168" s="119"/>
      <c r="F168" s="119"/>
      <c r="G168" s="119"/>
      <c r="H168" s="119"/>
      <c r="I168" s="119"/>
      <c r="J168" s="119"/>
      <c r="K168" s="119"/>
      <c r="L168" s="119"/>
    </row>
    <row r="169" spans="2:12">
      <c r="B169" s="118"/>
      <c r="C169" s="118"/>
      <c r="D169" s="119"/>
      <c r="E169" s="119"/>
      <c r="F169" s="119"/>
      <c r="G169" s="119"/>
      <c r="H169" s="119"/>
      <c r="I169" s="119"/>
      <c r="J169" s="119"/>
      <c r="K169" s="119"/>
      <c r="L169" s="119"/>
    </row>
    <row r="170" spans="2:12">
      <c r="B170" s="118"/>
      <c r="C170" s="118"/>
      <c r="D170" s="119"/>
      <c r="E170" s="119"/>
      <c r="F170" s="119"/>
      <c r="G170" s="119"/>
      <c r="H170" s="119"/>
      <c r="I170" s="119"/>
      <c r="J170" s="119"/>
      <c r="K170" s="119"/>
      <c r="L170" s="119"/>
    </row>
    <row r="171" spans="2:12">
      <c r="B171" s="118"/>
      <c r="C171" s="118"/>
      <c r="D171" s="119"/>
      <c r="E171" s="119"/>
      <c r="F171" s="119"/>
      <c r="G171" s="119"/>
      <c r="H171" s="119"/>
      <c r="I171" s="119"/>
      <c r="J171" s="119"/>
      <c r="K171" s="119"/>
      <c r="L171" s="119"/>
    </row>
    <row r="172" spans="2:12">
      <c r="B172" s="118"/>
      <c r="C172" s="118"/>
      <c r="D172" s="119"/>
      <c r="E172" s="119"/>
      <c r="F172" s="119"/>
      <c r="G172" s="119"/>
      <c r="H172" s="119"/>
      <c r="I172" s="119"/>
      <c r="J172" s="119"/>
      <c r="K172" s="119"/>
      <c r="L172" s="119"/>
    </row>
    <row r="173" spans="2:12">
      <c r="B173" s="118"/>
      <c r="C173" s="118"/>
      <c r="D173" s="119"/>
      <c r="E173" s="119"/>
      <c r="F173" s="119"/>
      <c r="G173" s="119"/>
      <c r="H173" s="119"/>
      <c r="I173" s="119"/>
      <c r="J173" s="119"/>
      <c r="K173" s="119"/>
      <c r="L173" s="119"/>
    </row>
    <row r="174" spans="2:12">
      <c r="B174" s="118"/>
      <c r="C174" s="118"/>
      <c r="D174" s="119"/>
      <c r="E174" s="119"/>
      <c r="F174" s="119"/>
      <c r="G174" s="119"/>
      <c r="H174" s="119"/>
      <c r="I174" s="119"/>
      <c r="J174" s="119"/>
      <c r="K174" s="119"/>
      <c r="L174" s="119"/>
    </row>
    <row r="175" spans="2:12">
      <c r="B175" s="118"/>
      <c r="C175" s="118"/>
      <c r="D175" s="119"/>
      <c r="E175" s="119"/>
      <c r="F175" s="119"/>
      <c r="G175" s="119"/>
      <c r="H175" s="119"/>
      <c r="I175" s="119"/>
      <c r="J175" s="119"/>
      <c r="K175" s="119"/>
      <c r="L175" s="119"/>
    </row>
    <row r="176" spans="2:12">
      <c r="B176" s="118"/>
      <c r="C176" s="118"/>
      <c r="D176" s="119"/>
      <c r="E176" s="119"/>
      <c r="F176" s="119"/>
      <c r="G176" s="119"/>
      <c r="H176" s="119"/>
      <c r="I176" s="119"/>
      <c r="J176" s="119"/>
      <c r="K176" s="119"/>
      <c r="L176" s="119"/>
    </row>
    <row r="177" spans="2:12">
      <c r="B177" s="118"/>
      <c r="C177" s="118"/>
      <c r="D177" s="119"/>
      <c r="E177" s="119"/>
      <c r="F177" s="119"/>
      <c r="G177" s="119"/>
      <c r="H177" s="119"/>
      <c r="I177" s="119"/>
      <c r="J177" s="119"/>
      <c r="K177" s="119"/>
      <c r="L177" s="119"/>
    </row>
    <row r="178" spans="2:12">
      <c r="B178" s="118"/>
      <c r="C178" s="118"/>
      <c r="D178" s="119"/>
      <c r="E178" s="119"/>
      <c r="F178" s="119"/>
      <c r="G178" s="119"/>
      <c r="H178" s="119"/>
      <c r="I178" s="119"/>
      <c r="J178" s="119"/>
      <c r="K178" s="119"/>
      <c r="L178" s="119"/>
    </row>
    <row r="179" spans="2:12">
      <c r="B179" s="118"/>
      <c r="C179" s="118"/>
      <c r="D179" s="119"/>
      <c r="E179" s="119"/>
      <c r="F179" s="119"/>
      <c r="G179" s="119"/>
      <c r="H179" s="119"/>
      <c r="I179" s="119"/>
      <c r="J179" s="119"/>
      <c r="K179" s="119"/>
      <c r="L179" s="119"/>
    </row>
    <row r="180" spans="2:12">
      <c r="B180" s="118"/>
      <c r="C180" s="118"/>
      <c r="D180" s="119"/>
      <c r="E180" s="119"/>
      <c r="F180" s="119"/>
      <c r="G180" s="119"/>
      <c r="H180" s="119"/>
      <c r="I180" s="119"/>
      <c r="J180" s="119"/>
      <c r="K180" s="119"/>
      <c r="L180" s="119"/>
    </row>
    <row r="181" spans="2:12">
      <c r="B181" s="118"/>
      <c r="C181" s="118"/>
      <c r="D181" s="119"/>
      <c r="E181" s="119"/>
      <c r="F181" s="119"/>
      <c r="G181" s="119"/>
      <c r="H181" s="119"/>
      <c r="I181" s="119"/>
      <c r="J181" s="119"/>
      <c r="K181" s="119"/>
      <c r="L181" s="119"/>
    </row>
    <row r="182" spans="2:12">
      <c r="B182" s="118"/>
      <c r="C182" s="118"/>
      <c r="D182" s="119"/>
      <c r="E182" s="119"/>
      <c r="F182" s="119"/>
      <c r="G182" s="119"/>
      <c r="H182" s="119"/>
      <c r="I182" s="119"/>
      <c r="J182" s="119"/>
      <c r="K182" s="119"/>
      <c r="L182" s="119"/>
    </row>
    <row r="183" spans="2:12">
      <c r="B183" s="118"/>
      <c r="C183" s="118"/>
      <c r="D183" s="119"/>
      <c r="E183" s="119"/>
      <c r="F183" s="119"/>
      <c r="G183" s="119"/>
      <c r="H183" s="119"/>
      <c r="I183" s="119"/>
      <c r="J183" s="119"/>
      <c r="K183" s="119"/>
      <c r="L183" s="119"/>
    </row>
    <row r="184" spans="2:12">
      <c r="B184" s="118"/>
      <c r="C184" s="118"/>
      <c r="D184" s="119"/>
      <c r="E184" s="119"/>
      <c r="F184" s="119"/>
      <c r="G184" s="119"/>
      <c r="H184" s="119"/>
      <c r="I184" s="119"/>
      <c r="J184" s="119"/>
      <c r="K184" s="119"/>
      <c r="L184" s="119"/>
    </row>
    <row r="185" spans="2:12">
      <c r="B185" s="118"/>
      <c r="C185" s="118"/>
      <c r="D185" s="119"/>
      <c r="E185" s="119"/>
      <c r="F185" s="119"/>
      <c r="G185" s="119"/>
      <c r="H185" s="119"/>
      <c r="I185" s="119"/>
      <c r="J185" s="119"/>
      <c r="K185" s="119"/>
      <c r="L185" s="119"/>
    </row>
    <row r="186" spans="2:12">
      <c r="B186" s="118"/>
      <c r="C186" s="118"/>
      <c r="D186" s="119"/>
      <c r="E186" s="119"/>
      <c r="F186" s="119"/>
      <c r="G186" s="119"/>
      <c r="H186" s="119"/>
      <c r="I186" s="119"/>
      <c r="J186" s="119"/>
      <c r="K186" s="119"/>
      <c r="L186" s="119"/>
    </row>
    <row r="187" spans="2:12">
      <c r="B187" s="118"/>
      <c r="C187" s="118"/>
      <c r="D187" s="119"/>
      <c r="E187" s="119"/>
      <c r="F187" s="119"/>
      <c r="G187" s="119"/>
      <c r="H187" s="119"/>
      <c r="I187" s="119"/>
      <c r="J187" s="119"/>
      <c r="K187" s="119"/>
      <c r="L187" s="119"/>
    </row>
    <row r="188" spans="2:12">
      <c r="B188" s="118"/>
      <c r="C188" s="118"/>
      <c r="D188" s="119"/>
      <c r="E188" s="119"/>
      <c r="F188" s="119"/>
      <c r="G188" s="119"/>
      <c r="H188" s="119"/>
      <c r="I188" s="119"/>
      <c r="J188" s="119"/>
      <c r="K188" s="119"/>
      <c r="L188" s="119"/>
    </row>
    <row r="189" spans="2:12">
      <c r="B189" s="118"/>
      <c r="C189" s="118"/>
      <c r="D189" s="119"/>
      <c r="E189" s="119"/>
      <c r="F189" s="119"/>
      <c r="G189" s="119"/>
      <c r="H189" s="119"/>
      <c r="I189" s="119"/>
      <c r="J189" s="119"/>
      <c r="K189" s="119"/>
      <c r="L189" s="119"/>
    </row>
    <row r="190" spans="2:12">
      <c r="B190" s="118"/>
      <c r="C190" s="118"/>
      <c r="D190" s="119"/>
      <c r="E190" s="119"/>
      <c r="F190" s="119"/>
      <c r="G190" s="119"/>
      <c r="H190" s="119"/>
      <c r="I190" s="119"/>
      <c r="J190" s="119"/>
      <c r="K190" s="119"/>
      <c r="L190" s="119"/>
    </row>
    <row r="191" spans="2:12">
      <c r="B191" s="118"/>
      <c r="C191" s="118"/>
      <c r="D191" s="119"/>
      <c r="E191" s="119"/>
      <c r="F191" s="119"/>
      <c r="G191" s="119"/>
      <c r="H191" s="119"/>
      <c r="I191" s="119"/>
      <c r="J191" s="119"/>
      <c r="K191" s="119"/>
      <c r="L191" s="119"/>
    </row>
    <row r="192" spans="2:12">
      <c r="B192" s="118"/>
      <c r="C192" s="118"/>
      <c r="D192" s="119"/>
      <c r="E192" s="119"/>
      <c r="F192" s="119"/>
      <c r="G192" s="119"/>
      <c r="H192" s="119"/>
      <c r="I192" s="119"/>
      <c r="J192" s="119"/>
      <c r="K192" s="119"/>
      <c r="L192" s="119"/>
    </row>
    <row r="193" spans="2:12">
      <c r="B193" s="118"/>
      <c r="C193" s="118"/>
      <c r="D193" s="119"/>
      <c r="E193" s="119"/>
      <c r="F193" s="119"/>
      <c r="G193" s="119"/>
      <c r="H193" s="119"/>
      <c r="I193" s="119"/>
      <c r="J193" s="119"/>
      <c r="K193" s="119"/>
      <c r="L193" s="119"/>
    </row>
    <row r="194" spans="2:12">
      <c r="B194" s="118"/>
      <c r="C194" s="118"/>
      <c r="D194" s="119"/>
      <c r="E194" s="119"/>
      <c r="F194" s="119"/>
      <c r="G194" s="119"/>
      <c r="H194" s="119"/>
      <c r="I194" s="119"/>
      <c r="J194" s="119"/>
      <c r="K194" s="119"/>
      <c r="L194" s="119"/>
    </row>
    <row r="195" spans="2:12">
      <c r="B195" s="118"/>
      <c r="C195" s="118"/>
      <c r="D195" s="119"/>
      <c r="E195" s="119"/>
      <c r="F195" s="119"/>
      <c r="G195" s="119"/>
      <c r="H195" s="119"/>
      <c r="I195" s="119"/>
      <c r="J195" s="119"/>
      <c r="K195" s="119"/>
      <c r="L195" s="119"/>
    </row>
    <row r="196" spans="2:12">
      <c r="B196" s="118"/>
      <c r="C196" s="118"/>
      <c r="D196" s="119"/>
      <c r="E196" s="119"/>
      <c r="F196" s="119"/>
      <c r="G196" s="119"/>
      <c r="H196" s="119"/>
      <c r="I196" s="119"/>
      <c r="J196" s="119"/>
      <c r="K196" s="119"/>
      <c r="L196" s="119"/>
    </row>
    <row r="197" spans="2:12">
      <c r="B197" s="118"/>
      <c r="C197" s="118"/>
      <c r="D197" s="119"/>
      <c r="E197" s="119"/>
      <c r="F197" s="119"/>
      <c r="G197" s="119"/>
      <c r="H197" s="119"/>
      <c r="I197" s="119"/>
      <c r="J197" s="119"/>
      <c r="K197" s="119"/>
      <c r="L197" s="119"/>
    </row>
    <row r="198" spans="2:12">
      <c r="B198" s="118"/>
      <c r="C198" s="118"/>
      <c r="D198" s="119"/>
      <c r="E198" s="119"/>
      <c r="F198" s="119"/>
      <c r="G198" s="119"/>
      <c r="H198" s="119"/>
      <c r="I198" s="119"/>
      <c r="J198" s="119"/>
      <c r="K198" s="119"/>
      <c r="L198" s="119"/>
    </row>
    <row r="199" spans="2:12">
      <c r="B199" s="118"/>
      <c r="C199" s="118"/>
      <c r="D199" s="119"/>
      <c r="E199" s="119"/>
      <c r="F199" s="119"/>
      <c r="G199" s="119"/>
      <c r="H199" s="119"/>
      <c r="I199" s="119"/>
      <c r="J199" s="119"/>
      <c r="K199" s="119"/>
      <c r="L199" s="119"/>
    </row>
    <row r="200" spans="2:12">
      <c r="B200" s="118"/>
      <c r="C200" s="118"/>
      <c r="D200" s="119"/>
      <c r="E200" s="119"/>
      <c r="F200" s="119"/>
      <c r="G200" s="119"/>
      <c r="H200" s="119"/>
      <c r="I200" s="119"/>
      <c r="J200" s="119"/>
      <c r="K200" s="119"/>
      <c r="L200" s="119"/>
    </row>
    <row r="201" spans="2:12">
      <c r="B201" s="118"/>
      <c r="C201" s="118"/>
      <c r="D201" s="119"/>
      <c r="E201" s="119"/>
      <c r="F201" s="119"/>
      <c r="G201" s="119"/>
      <c r="H201" s="119"/>
      <c r="I201" s="119"/>
      <c r="J201" s="119"/>
      <c r="K201" s="119"/>
      <c r="L201" s="119"/>
    </row>
    <row r="202" spans="2:12">
      <c r="B202" s="118"/>
      <c r="C202" s="118"/>
      <c r="D202" s="119"/>
      <c r="E202" s="119"/>
      <c r="F202" s="119"/>
      <c r="G202" s="119"/>
      <c r="H202" s="119"/>
      <c r="I202" s="119"/>
      <c r="J202" s="119"/>
      <c r="K202" s="119"/>
      <c r="L202" s="119"/>
    </row>
    <row r="203" spans="2:12">
      <c r="B203" s="118"/>
      <c r="C203" s="118"/>
      <c r="D203" s="119"/>
      <c r="E203" s="119"/>
      <c r="F203" s="119"/>
      <c r="G203" s="119"/>
      <c r="H203" s="119"/>
      <c r="I203" s="119"/>
      <c r="J203" s="119"/>
      <c r="K203" s="119"/>
      <c r="L203" s="119"/>
    </row>
    <row r="204" spans="2:12">
      <c r="B204" s="118"/>
      <c r="C204" s="118"/>
      <c r="D204" s="119"/>
      <c r="E204" s="119"/>
      <c r="F204" s="119"/>
      <c r="G204" s="119"/>
      <c r="H204" s="119"/>
      <c r="I204" s="119"/>
      <c r="J204" s="119"/>
      <c r="K204" s="119"/>
      <c r="L204" s="119"/>
    </row>
    <row r="205" spans="2:12">
      <c r="B205" s="118"/>
      <c r="C205" s="118"/>
      <c r="D205" s="119"/>
      <c r="E205" s="119"/>
      <c r="F205" s="119"/>
      <c r="G205" s="119"/>
      <c r="H205" s="119"/>
      <c r="I205" s="119"/>
      <c r="J205" s="119"/>
      <c r="K205" s="119"/>
      <c r="L205" s="119"/>
    </row>
    <row r="206" spans="2:12">
      <c r="B206" s="118"/>
      <c r="C206" s="118"/>
      <c r="D206" s="119"/>
      <c r="E206" s="119"/>
      <c r="F206" s="119"/>
      <c r="G206" s="119"/>
      <c r="H206" s="119"/>
      <c r="I206" s="119"/>
      <c r="J206" s="119"/>
      <c r="K206" s="119"/>
      <c r="L206" s="119"/>
    </row>
    <row r="207" spans="2:12">
      <c r="B207" s="118"/>
      <c r="C207" s="118"/>
      <c r="D207" s="119"/>
      <c r="E207" s="119"/>
      <c r="F207" s="119"/>
      <c r="G207" s="119"/>
      <c r="H207" s="119"/>
      <c r="I207" s="119"/>
      <c r="J207" s="119"/>
      <c r="K207" s="119"/>
      <c r="L207" s="119"/>
    </row>
    <row r="208" spans="2:12">
      <c r="B208" s="118"/>
      <c r="C208" s="118"/>
      <c r="D208" s="119"/>
      <c r="E208" s="119"/>
      <c r="F208" s="119"/>
      <c r="G208" s="119"/>
      <c r="H208" s="119"/>
      <c r="I208" s="119"/>
      <c r="J208" s="119"/>
      <c r="K208" s="119"/>
      <c r="L208" s="119"/>
    </row>
    <row r="209" spans="2:12">
      <c r="B209" s="118"/>
      <c r="C209" s="118"/>
      <c r="D209" s="119"/>
      <c r="E209" s="119"/>
      <c r="F209" s="119"/>
      <c r="G209" s="119"/>
      <c r="H209" s="119"/>
      <c r="I209" s="119"/>
      <c r="J209" s="119"/>
      <c r="K209" s="119"/>
      <c r="L209" s="119"/>
    </row>
    <row r="210" spans="2:12">
      <c r="B210" s="118"/>
      <c r="C210" s="118"/>
      <c r="D210" s="119"/>
      <c r="E210" s="119"/>
      <c r="F210" s="119"/>
      <c r="G210" s="119"/>
      <c r="H210" s="119"/>
      <c r="I210" s="119"/>
      <c r="J210" s="119"/>
      <c r="K210" s="119"/>
      <c r="L210" s="119"/>
    </row>
    <row r="211" spans="2:12">
      <c r="B211" s="118"/>
      <c r="C211" s="118"/>
      <c r="D211" s="119"/>
      <c r="E211" s="119"/>
      <c r="F211" s="119"/>
      <c r="G211" s="119"/>
      <c r="H211" s="119"/>
      <c r="I211" s="119"/>
      <c r="J211" s="119"/>
      <c r="K211" s="119"/>
      <c r="L211" s="119"/>
    </row>
    <row r="212" spans="2:12">
      <c r="B212" s="118"/>
      <c r="C212" s="118"/>
      <c r="D212" s="119"/>
      <c r="E212" s="119"/>
      <c r="F212" s="119"/>
      <c r="G212" s="119"/>
      <c r="H212" s="119"/>
      <c r="I212" s="119"/>
      <c r="J212" s="119"/>
      <c r="K212" s="119"/>
      <c r="L212" s="119"/>
    </row>
    <row r="213" spans="2:12">
      <c r="B213" s="118"/>
      <c r="C213" s="118"/>
      <c r="D213" s="119"/>
      <c r="E213" s="119"/>
      <c r="F213" s="119"/>
      <c r="G213" s="119"/>
      <c r="H213" s="119"/>
      <c r="I213" s="119"/>
      <c r="J213" s="119"/>
      <c r="K213" s="119"/>
      <c r="L213" s="119"/>
    </row>
    <row r="214" spans="2:12">
      <c r="B214" s="118"/>
      <c r="C214" s="118"/>
      <c r="D214" s="119"/>
      <c r="E214" s="119"/>
      <c r="F214" s="119"/>
      <c r="G214" s="119"/>
      <c r="H214" s="119"/>
      <c r="I214" s="119"/>
      <c r="J214" s="119"/>
      <c r="K214" s="119"/>
      <c r="L214" s="119"/>
    </row>
    <row r="215" spans="2:12">
      <c r="B215" s="118"/>
      <c r="C215" s="118"/>
      <c r="D215" s="119"/>
      <c r="E215" s="119"/>
      <c r="F215" s="119"/>
      <c r="G215" s="119"/>
      <c r="H215" s="119"/>
      <c r="I215" s="119"/>
      <c r="J215" s="119"/>
      <c r="K215" s="119"/>
      <c r="L215" s="119"/>
    </row>
    <row r="216" spans="2:12">
      <c r="B216" s="118"/>
      <c r="C216" s="118"/>
      <c r="D216" s="119"/>
      <c r="E216" s="119"/>
      <c r="F216" s="119"/>
      <c r="G216" s="119"/>
      <c r="H216" s="119"/>
      <c r="I216" s="119"/>
      <c r="J216" s="119"/>
      <c r="K216" s="119"/>
      <c r="L216" s="119"/>
    </row>
    <row r="217" spans="2:12">
      <c r="B217" s="118"/>
      <c r="C217" s="118"/>
      <c r="D217" s="119"/>
      <c r="E217" s="119"/>
      <c r="F217" s="119"/>
      <c r="G217" s="119"/>
      <c r="H217" s="119"/>
      <c r="I217" s="119"/>
      <c r="J217" s="119"/>
      <c r="K217" s="119"/>
      <c r="L217" s="119"/>
    </row>
    <row r="218" spans="2:12">
      <c r="B218" s="118"/>
      <c r="C218" s="118"/>
      <c r="D218" s="119"/>
      <c r="E218" s="119"/>
      <c r="F218" s="119"/>
      <c r="G218" s="119"/>
      <c r="H218" s="119"/>
      <c r="I218" s="119"/>
      <c r="J218" s="119"/>
      <c r="K218" s="119"/>
      <c r="L218" s="119"/>
    </row>
    <row r="219" spans="2:12">
      <c r="B219" s="118"/>
      <c r="C219" s="118"/>
      <c r="D219" s="119"/>
      <c r="E219" s="119"/>
      <c r="F219" s="119"/>
      <c r="G219" s="119"/>
      <c r="H219" s="119"/>
      <c r="I219" s="119"/>
      <c r="J219" s="119"/>
      <c r="K219" s="119"/>
      <c r="L219" s="119"/>
    </row>
    <row r="220" spans="2:12">
      <c r="B220" s="118"/>
      <c r="C220" s="118"/>
      <c r="D220" s="119"/>
      <c r="E220" s="119"/>
      <c r="F220" s="119"/>
      <c r="G220" s="119"/>
      <c r="H220" s="119"/>
      <c r="I220" s="119"/>
      <c r="J220" s="119"/>
      <c r="K220" s="119"/>
      <c r="L220" s="119"/>
    </row>
    <row r="221" spans="2:12">
      <c r="B221" s="118"/>
      <c r="C221" s="118"/>
      <c r="D221" s="119"/>
      <c r="E221" s="119"/>
      <c r="F221" s="119"/>
      <c r="G221" s="119"/>
      <c r="H221" s="119"/>
      <c r="I221" s="119"/>
      <c r="J221" s="119"/>
      <c r="K221" s="119"/>
      <c r="L221" s="119"/>
    </row>
    <row r="222" spans="2:12">
      <c r="B222" s="118"/>
      <c r="C222" s="118"/>
      <c r="D222" s="119"/>
      <c r="E222" s="119"/>
      <c r="F222" s="119"/>
      <c r="G222" s="119"/>
      <c r="H222" s="119"/>
      <c r="I222" s="119"/>
      <c r="J222" s="119"/>
      <c r="K222" s="119"/>
      <c r="L222" s="119"/>
    </row>
    <row r="223" spans="2:12">
      <c r="B223" s="118"/>
      <c r="C223" s="118"/>
      <c r="D223" s="119"/>
      <c r="E223" s="119"/>
      <c r="F223" s="119"/>
      <c r="G223" s="119"/>
      <c r="H223" s="119"/>
      <c r="I223" s="119"/>
      <c r="J223" s="119"/>
      <c r="K223" s="119"/>
      <c r="L223" s="119"/>
    </row>
    <row r="224" spans="2:12">
      <c r="B224" s="118"/>
      <c r="C224" s="118"/>
      <c r="D224" s="119"/>
      <c r="E224" s="119"/>
      <c r="F224" s="119"/>
      <c r="G224" s="119"/>
      <c r="H224" s="119"/>
      <c r="I224" s="119"/>
      <c r="J224" s="119"/>
      <c r="K224" s="119"/>
      <c r="L224" s="119"/>
    </row>
    <row r="225" spans="2:12">
      <c r="B225" s="118"/>
      <c r="C225" s="118"/>
      <c r="D225" s="119"/>
      <c r="E225" s="119"/>
      <c r="F225" s="119"/>
      <c r="G225" s="119"/>
      <c r="H225" s="119"/>
      <c r="I225" s="119"/>
      <c r="J225" s="119"/>
      <c r="K225" s="119"/>
      <c r="L225" s="119"/>
    </row>
    <row r="226" spans="2:12">
      <c r="B226" s="118"/>
      <c r="C226" s="118"/>
      <c r="D226" s="119"/>
      <c r="E226" s="119"/>
      <c r="F226" s="119"/>
      <c r="G226" s="119"/>
      <c r="H226" s="119"/>
      <c r="I226" s="119"/>
      <c r="J226" s="119"/>
      <c r="K226" s="119"/>
      <c r="L226" s="119"/>
    </row>
    <row r="227" spans="2:12">
      <c r="B227" s="118"/>
      <c r="C227" s="118"/>
      <c r="D227" s="119"/>
      <c r="E227" s="119"/>
      <c r="F227" s="119"/>
      <c r="G227" s="119"/>
      <c r="H227" s="119"/>
      <c r="I227" s="119"/>
      <c r="J227" s="119"/>
      <c r="K227" s="119"/>
      <c r="L227" s="119"/>
    </row>
    <row r="228" spans="2:12">
      <c r="B228" s="118"/>
      <c r="C228" s="118"/>
      <c r="D228" s="119"/>
      <c r="E228" s="119"/>
      <c r="F228" s="119"/>
      <c r="G228" s="119"/>
      <c r="H228" s="119"/>
      <c r="I228" s="119"/>
      <c r="J228" s="119"/>
      <c r="K228" s="119"/>
      <c r="L228" s="119"/>
    </row>
    <row r="229" spans="2:12">
      <c r="B229" s="118"/>
      <c r="C229" s="118"/>
      <c r="D229" s="119"/>
      <c r="E229" s="119"/>
      <c r="F229" s="119"/>
      <c r="G229" s="119"/>
      <c r="H229" s="119"/>
      <c r="I229" s="119"/>
      <c r="J229" s="119"/>
      <c r="K229" s="119"/>
      <c r="L229" s="119"/>
    </row>
    <row r="230" spans="2:12">
      <c r="B230" s="118"/>
      <c r="C230" s="118"/>
      <c r="D230" s="119"/>
      <c r="E230" s="119"/>
      <c r="F230" s="119"/>
      <c r="G230" s="119"/>
      <c r="H230" s="119"/>
      <c r="I230" s="119"/>
      <c r="J230" s="119"/>
      <c r="K230" s="119"/>
      <c r="L230" s="119"/>
    </row>
    <row r="231" spans="2:12">
      <c r="B231" s="118"/>
      <c r="C231" s="118"/>
      <c r="D231" s="119"/>
      <c r="E231" s="119"/>
      <c r="F231" s="119"/>
      <c r="G231" s="119"/>
      <c r="H231" s="119"/>
      <c r="I231" s="119"/>
      <c r="J231" s="119"/>
      <c r="K231" s="119"/>
      <c r="L231" s="119"/>
    </row>
    <row r="232" spans="2:12">
      <c r="B232" s="118"/>
      <c r="C232" s="118"/>
      <c r="D232" s="119"/>
      <c r="E232" s="119"/>
      <c r="F232" s="119"/>
      <c r="G232" s="119"/>
      <c r="H232" s="119"/>
      <c r="I232" s="119"/>
      <c r="J232" s="119"/>
      <c r="K232" s="119"/>
      <c r="L232" s="119"/>
    </row>
    <row r="233" spans="2:12">
      <c r="B233" s="118"/>
      <c r="C233" s="118"/>
      <c r="D233" s="119"/>
      <c r="E233" s="119"/>
      <c r="F233" s="119"/>
      <c r="G233" s="119"/>
      <c r="H233" s="119"/>
      <c r="I233" s="119"/>
      <c r="J233" s="119"/>
      <c r="K233" s="119"/>
      <c r="L233" s="119"/>
    </row>
    <row r="234" spans="2:12">
      <c r="B234" s="118"/>
      <c r="C234" s="118"/>
      <c r="D234" s="119"/>
      <c r="E234" s="119"/>
      <c r="F234" s="119"/>
      <c r="G234" s="119"/>
      <c r="H234" s="119"/>
      <c r="I234" s="119"/>
      <c r="J234" s="119"/>
      <c r="K234" s="119"/>
      <c r="L234" s="119"/>
    </row>
    <row r="235" spans="2:12">
      <c r="B235" s="118"/>
      <c r="C235" s="118"/>
      <c r="D235" s="119"/>
      <c r="E235" s="119"/>
      <c r="F235" s="119"/>
      <c r="G235" s="119"/>
      <c r="H235" s="119"/>
      <c r="I235" s="119"/>
      <c r="J235" s="119"/>
      <c r="K235" s="119"/>
      <c r="L235" s="119"/>
    </row>
    <row r="236" spans="2:12">
      <c r="B236" s="118"/>
      <c r="C236" s="118"/>
      <c r="D236" s="119"/>
      <c r="E236" s="119"/>
      <c r="F236" s="119"/>
      <c r="G236" s="119"/>
      <c r="H236" s="119"/>
      <c r="I236" s="119"/>
      <c r="J236" s="119"/>
      <c r="K236" s="119"/>
      <c r="L236" s="119"/>
    </row>
    <row r="237" spans="2:12">
      <c r="B237" s="118"/>
      <c r="C237" s="118"/>
      <c r="D237" s="119"/>
      <c r="E237" s="119"/>
      <c r="F237" s="119"/>
      <c r="G237" s="119"/>
      <c r="H237" s="119"/>
      <c r="I237" s="119"/>
      <c r="J237" s="119"/>
      <c r="K237" s="119"/>
      <c r="L237" s="119"/>
    </row>
    <row r="238" spans="2:12">
      <c r="B238" s="118"/>
      <c r="C238" s="118"/>
      <c r="D238" s="119"/>
      <c r="E238" s="119"/>
      <c r="F238" s="119"/>
      <c r="G238" s="119"/>
      <c r="H238" s="119"/>
      <c r="I238" s="119"/>
      <c r="J238" s="119"/>
      <c r="K238" s="119"/>
      <c r="L238" s="119"/>
    </row>
    <row r="239" spans="2:12">
      <c r="B239" s="118"/>
      <c r="C239" s="118"/>
      <c r="D239" s="119"/>
      <c r="E239" s="119"/>
      <c r="F239" s="119"/>
      <c r="G239" s="119"/>
      <c r="H239" s="119"/>
      <c r="I239" s="119"/>
      <c r="J239" s="119"/>
      <c r="K239" s="119"/>
      <c r="L239" s="119"/>
    </row>
    <row r="240" spans="2:12">
      <c r="B240" s="118"/>
      <c r="C240" s="118"/>
      <c r="D240" s="119"/>
      <c r="E240" s="119"/>
      <c r="F240" s="119"/>
      <c r="G240" s="119"/>
      <c r="H240" s="119"/>
      <c r="I240" s="119"/>
      <c r="J240" s="119"/>
      <c r="K240" s="119"/>
      <c r="L240" s="119"/>
    </row>
    <row r="241" spans="2:12">
      <c r="B241" s="118"/>
      <c r="C241" s="118"/>
      <c r="D241" s="119"/>
      <c r="E241" s="119"/>
      <c r="F241" s="119"/>
      <c r="G241" s="119"/>
      <c r="H241" s="119"/>
      <c r="I241" s="119"/>
      <c r="J241" s="119"/>
      <c r="K241" s="119"/>
      <c r="L241" s="119"/>
    </row>
    <row r="242" spans="2:12">
      <c r="B242" s="118"/>
      <c r="C242" s="118"/>
      <c r="D242" s="119"/>
      <c r="E242" s="119"/>
      <c r="F242" s="119"/>
      <c r="G242" s="119"/>
      <c r="H242" s="119"/>
      <c r="I242" s="119"/>
      <c r="J242" s="119"/>
      <c r="K242" s="119"/>
      <c r="L242" s="119"/>
    </row>
    <row r="243" spans="2:12">
      <c r="B243" s="118"/>
      <c r="C243" s="118"/>
      <c r="D243" s="119"/>
      <c r="E243" s="119"/>
      <c r="F243" s="119"/>
      <c r="G243" s="119"/>
      <c r="H243" s="119"/>
      <c r="I243" s="119"/>
      <c r="J243" s="119"/>
      <c r="K243" s="119"/>
      <c r="L243" s="119"/>
    </row>
    <row r="244" spans="2:12">
      <c r="B244" s="118"/>
      <c r="C244" s="118"/>
      <c r="D244" s="119"/>
      <c r="E244" s="119"/>
      <c r="F244" s="119"/>
      <c r="G244" s="119"/>
      <c r="H244" s="119"/>
      <c r="I244" s="119"/>
      <c r="J244" s="119"/>
      <c r="K244" s="119"/>
      <c r="L244" s="119"/>
    </row>
    <row r="245" spans="2:12">
      <c r="B245" s="118"/>
      <c r="C245" s="118"/>
      <c r="D245" s="119"/>
      <c r="E245" s="119"/>
      <c r="F245" s="119"/>
      <c r="G245" s="119"/>
      <c r="H245" s="119"/>
      <c r="I245" s="119"/>
      <c r="J245" s="119"/>
      <c r="K245" s="119"/>
      <c r="L245" s="119"/>
    </row>
    <row r="246" spans="2:12">
      <c r="B246" s="118"/>
      <c r="C246" s="118"/>
      <c r="D246" s="119"/>
      <c r="E246" s="119"/>
      <c r="F246" s="119"/>
      <c r="G246" s="119"/>
      <c r="H246" s="119"/>
      <c r="I246" s="119"/>
      <c r="J246" s="119"/>
      <c r="K246" s="119"/>
      <c r="L246" s="119"/>
    </row>
    <row r="247" spans="2:12">
      <c r="B247" s="118"/>
      <c r="C247" s="118"/>
      <c r="D247" s="119"/>
      <c r="E247" s="119"/>
      <c r="F247" s="119"/>
      <c r="G247" s="119"/>
      <c r="H247" s="119"/>
      <c r="I247" s="119"/>
      <c r="J247" s="119"/>
      <c r="K247" s="119"/>
      <c r="L247" s="119"/>
    </row>
    <row r="248" spans="2:12">
      <c r="B248" s="118"/>
      <c r="C248" s="118"/>
      <c r="D248" s="119"/>
      <c r="E248" s="119"/>
      <c r="F248" s="119"/>
      <c r="G248" s="119"/>
      <c r="H248" s="119"/>
      <c r="I248" s="119"/>
      <c r="J248" s="119"/>
      <c r="K248" s="119"/>
      <c r="L248" s="119"/>
    </row>
    <row r="249" spans="2:12">
      <c r="B249" s="118"/>
      <c r="C249" s="118"/>
      <c r="D249" s="119"/>
      <c r="E249" s="119"/>
      <c r="F249" s="119"/>
      <c r="G249" s="119"/>
      <c r="H249" s="119"/>
      <c r="I249" s="119"/>
      <c r="J249" s="119"/>
      <c r="K249" s="119"/>
      <c r="L249" s="119"/>
    </row>
    <row r="250" spans="2:12">
      <c r="B250" s="118"/>
      <c r="C250" s="118"/>
      <c r="D250" s="119"/>
      <c r="E250" s="119"/>
      <c r="F250" s="119"/>
      <c r="G250" s="119"/>
      <c r="H250" s="119"/>
      <c r="I250" s="119"/>
      <c r="J250" s="119"/>
      <c r="K250" s="119"/>
      <c r="L250" s="119"/>
    </row>
    <row r="251" spans="2:12">
      <c r="B251" s="118"/>
      <c r="C251" s="118"/>
      <c r="D251" s="119"/>
      <c r="E251" s="119"/>
      <c r="F251" s="119"/>
      <c r="G251" s="119"/>
      <c r="H251" s="119"/>
      <c r="I251" s="119"/>
      <c r="J251" s="119"/>
      <c r="K251" s="119"/>
      <c r="L251" s="119"/>
    </row>
    <row r="252" spans="2:12">
      <c r="B252" s="118"/>
      <c r="C252" s="118"/>
      <c r="D252" s="119"/>
      <c r="E252" s="119"/>
      <c r="F252" s="119"/>
      <c r="G252" s="119"/>
      <c r="H252" s="119"/>
      <c r="I252" s="119"/>
      <c r="J252" s="119"/>
      <c r="K252" s="119"/>
      <c r="L252" s="119"/>
    </row>
    <row r="253" spans="2:12">
      <c r="B253" s="118"/>
      <c r="C253" s="118"/>
      <c r="D253" s="119"/>
      <c r="E253" s="119"/>
      <c r="F253" s="119"/>
      <c r="G253" s="119"/>
      <c r="H253" s="119"/>
      <c r="I253" s="119"/>
      <c r="J253" s="119"/>
      <c r="K253" s="119"/>
      <c r="L253" s="119"/>
    </row>
    <row r="254" spans="2:12">
      <c r="B254" s="118"/>
      <c r="C254" s="118"/>
      <c r="D254" s="119"/>
      <c r="E254" s="119"/>
      <c r="F254" s="119"/>
      <c r="G254" s="119"/>
      <c r="H254" s="119"/>
      <c r="I254" s="119"/>
      <c r="J254" s="119"/>
      <c r="K254" s="119"/>
      <c r="L254" s="119"/>
    </row>
    <row r="255" spans="2:12">
      <c r="B255" s="118"/>
      <c r="C255" s="118"/>
      <c r="D255" s="119"/>
      <c r="E255" s="119"/>
      <c r="F255" s="119"/>
      <c r="G255" s="119"/>
      <c r="H255" s="119"/>
      <c r="I255" s="119"/>
      <c r="J255" s="119"/>
      <c r="K255" s="119"/>
      <c r="L255" s="119"/>
    </row>
    <row r="256" spans="2:12">
      <c r="B256" s="118"/>
      <c r="C256" s="118"/>
      <c r="D256" s="119"/>
      <c r="E256" s="119"/>
      <c r="F256" s="119"/>
      <c r="G256" s="119"/>
      <c r="H256" s="119"/>
      <c r="I256" s="119"/>
      <c r="J256" s="119"/>
      <c r="K256" s="119"/>
      <c r="L256" s="119"/>
    </row>
    <row r="257" spans="2:12">
      <c r="B257" s="118"/>
      <c r="C257" s="118"/>
      <c r="D257" s="119"/>
      <c r="E257" s="119"/>
      <c r="F257" s="119"/>
      <c r="G257" s="119"/>
      <c r="H257" s="119"/>
      <c r="I257" s="119"/>
      <c r="J257" s="119"/>
      <c r="K257" s="119"/>
      <c r="L257" s="119"/>
    </row>
    <row r="258" spans="2:12">
      <c r="B258" s="118"/>
      <c r="C258" s="118"/>
      <c r="D258" s="119"/>
      <c r="E258" s="119"/>
      <c r="F258" s="119"/>
      <c r="G258" s="119"/>
      <c r="H258" s="119"/>
      <c r="I258" s="119"/>
      <c r="J258" s="119"/>
      <c r="K258" s="119"/>
      <c r="L258" s="119"/>
    </row>
    <row r="259" spans="2:12">
      <c r="B259" s="118"/>
      <c r="C259" s="118"/>
      <c r="D259" s="119"/>
      <c r="E259" s="119"/>
      <c r="F259" s="119"/>
      <c r="G259" s="119"/>
      <c r="H259" s="119"/>
      <c r="I259" s="119"/>
      <c r="J259" s="119"/>
      <c r="K259" s="119"/>
      <c r="L259" s="119"/>
    </row>
    <row r="260" spans="2:12">
      <c r="B260" s="118"/>
      <c r="C260" s="118"/>
      <c r="D260" s="119"/>
      <c r="E260" s="119"/>
      <c r="F260" s="119"/>
      <c r="G260" s="119"/>
      <c r="H260" s="119"/>
      <c r="I260" s="119"/>
      <c r="J260" s="119"/>
      <c r="K260" s="119"/>
      <c r="L260" s="119"/>
    </row>
    <row r="261" spans="2:12">
      <c r="B261" s="118"/>
      <c r="C261" s="118"/>
      <c r="D261" s="119"/>
      <c r="E261" s="119"/>
      <c r="F261" s="119"/>
      <c r="G261" s="119"/>
      <c r="H261" s="119"/>
      <c r="I261" s="119"/>
      <c r="J261" s="119"/>
      <c r="K261" s="119"/>
      <c r="L261" s="119"/>
    </row>
    <row r="262" spans="2:12">
      <c r="B262" s="118"/>
      <c r="C262" s="118"/>
      <c r="D262" s="119"/>
      <c r="E262" s="119"/>
      <c r="F262" s="119"/>
      <c r="G262" s="119"/>
      <c r="H262" s="119"/>
      <c r="I262" s="119"/>
      <c r="J262" s="119"/>
      <c r="K262" s="119"/>
      <c r="L262" s="119"/>
    </row>
    <row r="263" spans="2:12">
      <c r="B263" s="118"/>
      <c r="C263" s="118"/>
      <c r="D263" s="119"/>
      <c r="E263" s="119"/>
      <c r="F263" s="119"/>
      <c r="G263" s="119"/>
      <c r="H263" s="119"/>
      <c r="I263" s="119"/>
      <c r="J263" s="119"/>
      <c r="K263" s="119"/>
      <c r="L263" s="119"/>
    </row>
    <row r="264" spans="2:12">
      <c r="B264" s="118"/>
      <c r="C264" s="118"/>
      <c r="D264" s="119"/>
      <c r="E264" s="119"/>
      <c r="F264" s="119"/>
      <c r="G264" s="119"/>
      <c r="H264" s="119"/>
      <c r="I264" s="119"/>
      <c r="J264" s="119"/>
      <c r="K264" s="119"/>
      <c r="L264" s="119"/>
    </row>
    <row r="265" spans="2:12">
      <c r="B265" s="118"/>
      <c r="C265" s="118"/>
      <c r="D265" s="119"/>
      <c r="E265" s="119"/>
      <c r="F265" s="119"/>
      <c r="G265" s="119"/>
      <c r="H265" s="119"/>
      <c r="I265" s="119"/>
      <c r="J265" s="119"/>
      <c r="K265" s="119"/>
      <c r="L265" s="119"/>
    </row>
    <row r="266" spans="2:12">
      <c r="B266" s="118"/>
      <c r="C266" s="118"/>
      <c r="D266" s="119"/>
      <c r="E266" s="119"/>
      <c r="F266" s="119"/>
      <c r="G266" s="119"/>
      <c r="H266" s="119"/>
      <c r="I266" s="119"/>
      <c r="J266" s="119"/>
      <c r="K266" s="119"/>
      <c r="L266" s="119"/>
    </row>
    <row r="267" spans="2:12">
      <c r="B267" s="118"/>
      <c r="C267" s="118"/>
      <c r="D267" s="119"/>
      <c r="E267" s="119"/>
      <c r="F267" s="119"/>
      <c r="G267" s="119"/>
      <c r="H267" s="119"/>
      <c r="I267" s="119"/>
      <c r="J267" s="119"/>
      <c r="K267" s="119"/>
      <c r="L267" s="119"/>
    </row>
    <row r="268" spans="2:12">
      <c r="B268" s="118"/>
      <c r="C268" s="118"/>
      <c r="D268" s="119"/>
      <c r="E268" s="119"/>
      <c r="F268" s="119"/>
      <c r="G268" s="119"/>
      <c r="H268" s="119"/>
      <c r="I268" s="119"/>
      <c r="J268" s="119"/>
      <c r="K268" s="119"/>
      <c r="L268" s="119"/>
    </row>
    <row r="269" spans="2:12">
      <c r="B269" s="118"/>
      <c r="C269" s="118"/>
      <c r="D269" s="119"/>
      <c r="E269" s="119"/>
      <c r="F269" s="119"/>
      <c r="G269" s="119"/>
      <c r="H269" s="119"/>
      <c r="I269" s="119"/>
      <c r="J269" s="119"/>
      <c r="K269" s="119"/>
      <c r="L269" s="119"/>
    </row>
    <row r="270" spans="2:12">
      <c r="B270" s="118"/>
      <c r="C270" s="118"/>
      <c r="D270" s="119"/>
      <c r="E270" s="119"/>
      <c r="F270" s="119"/>
      <c r="G270" s="119"/>
      <c r="H270" s="119"/>
      <c r="I270" s="119"/>
      <c r="J270" s="119"/>
      <c r="K270" s="119"/>
      <c r="L270" s="119"/>
    </row>
    <row r="271" spans="2:12">
      <c r="B271" s="118"/>
      <c r="C271" s="118"/>
      <c r="D271" s="119"/>
      <c r="E271" s="119"/>
      <c r="F271" s="119"/>
      <c r="G271" s="119"/>
      <c r="H271" s="119"/>
      <c r="I271" s="119"/>
      <c r="J271" s="119"/>
      <c r="K271" s="119"/>
      <c r="L271" s="119"/>
    </row>
    <row r="272" spans="2:12">
      <c r="B272" s="118"/>
      <c r="C272" s="118"/>
      <c r="D272" s="119"/>
      <c r="E272" s="119"/>
      <c r="F272" s="119"/>
      <c r="G272" s="119"/>
      <c r="H272" s="119"/>
      <c r="I272" s="119"/>
      <c r="J272" s="119"/>
      <c r="K272" s="119"/>
      <c r="L272" s="119"/>
    </row>
    <row r="273" spans="2:12">
      <c r="B273" s="118"/>
      <c r="C273" s="118"/>
      <c r="D273" s="119"/>
      <c r="E273" s="119"/>
      <c r="F273" s="119"/>
      <c r="G273" s="119"/>
      <c r="H273" s="119"/>
      <c r="I273" s="119"/>
      <c r="J273" s="119"/>
      <c r="K273" s="119"/>
      <c r="L273" s="119"/>
    </row>
    <row r="274" spans="2:12">
      <c r="B274" s="118"/>
      <c r="C274" s="118"/>
      <c r="D274" s="119"/>
      <c r="E274" s="119"/>
      <c r="F274" s="119"/>
      <c r="G274" s="119"/>
      <c r="H274" s="119"/>
      <c r="I274" s="119"/>
      <c r="J274" s="119"/>
      <c r="K274" s="119"/>
      <c r="L274" s="119"/>
    </row>
    <row r="275" spans="2:12">
      <c r="B275" s="118"/>
      <c r="C275" s="118"/>
      <c r="D275" s="119"/>
      <c r="E275" s="119"/>
      <c r="F275" s="119"/>
      <c r="G275" s="119"/>
      <c r="H275" s="119"/>
      <c r="I275" s="119"/>
      <c r="J275" s="119"/>
      <c r="K275" s="119"/>
      <c r="L275" s="119"/>
    </row>
    <row r="276" spans="2:12">
      <c r="B276" s="118"/>
      <c r="C276" s="118"/>
      <c r="D276" s="119"/>
      <c r="E276" s="119"/>
      <c r="F276" s="119"/>
      <c r="G276" s="119"/>
      <c r="H276" s="119"/>
      <c r="I276" s="119"/>
      <c r="J276" s="119"/>
      <c r="K276" s="119"/>
      <c r="L276" s="119"/>
    </row>
    <row r="277" spans="2:12">
      <c r="B277" s="118"/>
      <c r="C277" s="118"/>
      <c r="D277" s="119"/>
      <c r="E277" s="119"/>
      <c r="F277" s="119"/>
      <c r="G277" s="119"/>
      <c r="H277" s="119"/>
      <c r="I277" s="119"/>
      <c r="J277" s="119"/>
      <c r="K277" s="119"/>
      <c r="L277" s="119"/>
    </row>
    <row r="278" spans="2:12">
      <c r="B278" s="118"/>
      <c r="C278" s="118"/>
      <c r="D278" s="119"/>
      <c r="E278" s="119"/>
      <c r="F278" s="119"/>
      <c r="G278" s="119"/>
      <c r="H278" s="119"/>
      <c r="I278" s="119"/>
      <c r="J278" s="119"/>
      <c r="K278" s="119"/>
      <c r="L278" s="119"/>
    </row>
    <row r="279" spans="2:12">
      <c r="B279" s="118"/>
      <c r="C279" s="118"/>
      <c r="D279" s="119"/>
      <c r="E279" s="119"/>
      <c r="F279" s="119"/>
      <c r="G279" s="119"/>
      <c r="H279" s="119"/>
      <c r="I279" s="119"/>
      <c r="J279" s="119"/>
      <c r="K279" s="119"/>
      <c r="L279" s="119"/>
    </row>
    <row r="280" spans="2:12">
      <c r="B280" s="118"/>
      <c r="C280" s="118"/>
      <c r="D280" s="119"/>
      <c r="E280" s="119"/>
      <c r="F280" s="119"/>
      <c r="G280" s="119"/>
      <c r="H280" s="119"/>
      <c r="I280" s="119"/>
      <c r="J280" s="119"/>
      <c r="K280" s="119"/>
      <c r="L280" s="119"/>
    </row>
    <row r="281" spans="2:12">
      <c r="B281" s="118"/>
      <c r="C281" s="118"/>
      <c r="D281" s="119"/>
      <c r="E281" s="119"/>
      <c r="F281" s="119"/>
      <c r="G281" s="119"/>
      <c r="H281" s="119"/>
      <c r="I281" s="119"/>
      <c r="J281" s="119"/>
      <c r="K281" s="119"/>
      <c r="L281" s="119"/>
    </row>
    <row r="282" spans="2:12">
      <c r="B282" s="118"/>
      <c r="C282" s="118"/>
      <c r="D282" s="119"/>
      <c r="E282" s="119"/>
      <c r="F282" s="119"/>
      <c r="G282" s="119"/>
      <c r="H282" s="119"/>
      <c r="I282" s="119"/>
      <c r="J282" s="119"/>
      <c r="K282" s="119"/>
      <c r="L282" s="119"/>
    </row>
    <row r="283" spans="2:12">
      <c r="B283" s="118"/>
      <c r="C283" s="118"/>
      <c r="D283" s="119"/>
      <c r="E283" s="119"/>
      <c r="F283" s="119"/>
      <c r="G283" s="119"/>
      <c r="H283" s="119"/>
      <c r="I283" s="119"/>
      <c r="J283" s="119"/>
      <c r="K283" s="119"/>
      <c r="L283" s="119"/>
    </row>
    <row r="284" spans="2:12">
      <c r="B284" s="118"/>
      <c r="C284" s="118"/>
      <c r="D284" s="119"/>
      <c r="E284" s="119"/>
      <c r="F284" s="119"/>
      <c r="G284" s="119"/>
      <c r="H284" s="119"/>
      <c r="I284" s="119"/>
      <c r="J284" s="119"/>
      <c r="K284" s="119"/>
      <c r="L284" s="119"/>
    </row>
    <row r="285" spans="2:12">
      <c r="B285" s="118"/>
      <c r="C285" s="118"/>
      <c r="D285" s="119"/>
      <c r="E285" s="119"/>
      <c r="F285" s="119"/>
      <c r="G285" s="119"/>
      <c r="H285" s="119"/>
      <c r="I285" s="119"/>
      <c r="J285" s="119"/>
      <c r="K285" s="119"/>
      <c r="L285" s="119"/>
    </row>
    <row r="286" spans="2:12">
      <c r="B286" s="118"/>
      <c r="C286" s="118"/>
      <c r="D286" s="119"/>
      <c r="E286" s="119"/>
      <c r="F286" s="119"/>
      <c r="G286" s="119"/>
      <c r="H286" s="119"/>
      <c r="I286" s="119"/>
      <c r="J286" s="119"/>
      <c r="K286" s="119"/>
      <c r="L286" s="119"/>
    </row>
    <row r="287" spans="2:12">
      <c r="B287" s="118"/>
      <c r="C287" s="118"/>
      <c r="D287" s="119"/>
      <c r="E287" s="119"/>
      <c r="F287" s="119"/>
      <c r="G287" s="119"/>
      <c r="H287" s="119"/>
      <c r="I287" s="119"/>
      <c r="J287" s="119"/>
      <c r="K287" s="119"/>
      <c r="L287" s="119"/>
    </row>
    <row r="288" spans="2:12">
      <c r="B288" s="118"/>
      <c r="C288" s="118"/>
      <c r="D288" s="119"/>
      <c r="E288" s="119"/>
      <c r="F288" s="119"/>
      <c r="G288" s="119"/>
      <c r="H288" s="119"/>
      <c r="I288" s="119"/>
      <c r="J288" s="119"/>
      <c r="K288" s="119"/>
      <c r="L288" s="119"/>
    </row>
    <row r="289" spans="2:12">
      <c r="B289" s="118"/>
      <c r="C289" s="118"/>
      <c r="D289" s="119"/>
      <c r="E289" s="119"/>
      <c r="F289" s="119"/>
      <c r="G289" s="119"/>
      <c r="H289" s="119"/>
      <c r="I289" s="119"/>
      <c r="J289" s="119"/>
      <c r="K289" s="119"/>
      <c r="L289" s="119"/>
    </row>
    <row r="290" spans="2:12">
      <c r="B290" s="118"/>
      <c r="C290" s="118"/>
      <c r="D290" s="119"/>
      <c r="E290" s="119"/>
      <c r="F290" s="119"/>
      <c r="G290" s="119"/>
      <c r="H290" s="119"/>
      <c r="I290" s="119"/>
      <c r="J290" s="119"/>
      <c r="K290" s="119"/>
      <c r="L290" s="119"/>
    </row>
    <row r="291" spans="2:12">
      <c r="B291" s="118"/>
      <c r="C291" s="118"/>
      <c r="D291" s="119"/>
      <c r="E291" s="119"/>
      <c r="F291" s="119"/>
      <c r="G291" s="119"/>
      <c r="H291" s="119"/>
      <c r="I291" s="119"/>
      <c r="J291" s="119"/>
      <c r="K291" s="119"/>
      <c r="L291" s="119"/>
    </row>
    <row r="292" spans="2:12">
      <c r="B292" s="118"/>
      <c r="C292" s="118"/>
      <c r="D292" s="119"/>
      <c r="E292" s="119"/>
      <c r="F292" s="119"/>
      <c r="G292" s="119"/>
      <c r="H292" s="119"/>
      <c r="I292" s="119"/>
      <c r="J292" s="119"/>
      <c r="K292" s="119"/>
      <c r="L292" s="119"/>
    </row>
    <row r="293" spans="2:12">
      <c r="B293" s="118"/>
      <c r="C293" s="118"/>
      <c r="D293" s="119"/>
      <c r="E293" s="119"/>
      <c r="F293" s="119"/>
      <c r="G293" s="119"/>
      <c r="H293" s="119"/>
      <c r="I293" s="119"/>
      <c r="J293" s="119"/>
      <c r="K293" s="119"/>
      <c r="L293" s="119"/>
    </row>
    <row r="294" spans="2:12">
      <c r="B294" s="118"/>
      <c r="C294" s="118"/>
      <c r="D294" s="119"/>
      <c r="E294" s="119"/>
      <c r="F294" s="119"/>
      <c r="G294" s="119"/>
      <c r="H294" s="119"/>
      <c r="I294" s="119"/>
      <c r="J294" s="119"/>
      <c r="K294" s="119"/>
      <c r="L294" s="119"/>
    </row>
    <row r="295" spans="2:12">
      <c r="B295" s="118"/>
      <c r="C295" s="118"/>
      <c r="D295" s="119"/>
      <c r="E295" s="119"/>
      <c r="F295" s="119"/>
      <c r="G295" s="119"/>
      <c r="H295" s="119"/>
      <c r="I295" s="119"/>
      <c r="J295" s="119"/>
      <c r="K295" s="119"/>
      <c r="L295" s="119"/>
    </row>
    <row r="296" spans="2:12">
      <c r="B296" s="118"/>
      <c r="C296" s="118"/>
      <c r="D296" s="119"/>
      <c r="E296" s="119"/>
      <c r="F296" s="119"/>
      <c r="G296" s="119"/>
      <c r="H296" s="119"/>
      <c r="I296" s="119"/>
      <c r="J296" s="119"/>
      <c r="K296" s="119"/>
      <c r="L296" s="119"/>
    </row>
    <row r="297" spans="2:12">
      <c r="B297" s="118"/>
      <c r="C297" s="118"/>
      <c r="D297" s="119"/>
      <c r="E297" s="119"/>
      <c r="F297" s="119"/>
      <c r="G297" s="119"/>
      <c r="H297" s="119"/>
      <c r="I297" s="119"/>
      <c r="J297" s="119"/>
      <c r="K297" s="119"/>
      <c r="L297" s="119"/>
    </row>
    <row r="298" spans="2:12">
      <c r="B298" s="118"/>
      <c r="C298" s="118"/>
      <c r="D298" s="119"/>
      <c r="E298" s="119"/>
      <c r="F298" s="119"/>
      <c r="G298" s="119"/>
      <c r="H298" s="119"/>
      <c r="I298" s="119"/>
      <c r="J298" s="119"/>
      <c r="K298" s="119"/>
      <c r="L298" s="119"/>
    </row>
    <row r="299" spans="2:12">
      <c r="B299" s="118"/>
      <c r="C299" s="118"/>
      <c r="D299" s="119"/>
      <c r="E299" s="119"/>
      <c r="F299" s="119"/>
      <c r="G299" s="119"/>
      <c r="H299" s="119"/>
      <c r="I299" s="119"/>
      <c r="J299" s="119"/>
      <c r="K299" s="119"/>
      <c r="L299" s="119"/>
    </row>
    <row r="300" spans="2:12">
      <c r="B300" s="118"/>
      <c r="C300" s="118"/>
      <c r="D300" s="119"/>
      <c r="E300" s="119"/>
      <c r="F300" s="119"/>
      <c r="G300" s="119"/>
      <c r="H300" s="119"/>
      <c r="I300" s="119"/>
      <c r="J300" s="119"/>
      <c r="K300" s="119"/>
      <c r="L300" s="119"/>
    </row>
    <row r="301" spans="2:12">
      <c r="B301" s="118"/>
      <c r="C301" s="118"/>
      <c r="D301" s="119"/>
      <c r="E301" s="119"/>
      <c r="F301" s="119"/>
      <c r="G301" s="119"/>
      <c r="H301" s="119"/>
      <c r="I301" s="119"/>
      <c r="J301" s="119"/>
      <c r="K301" s="119"/>
      <c r="L301" s="119"/>
    </row>
    <row r="302" spans="2:12">
      <c r="B302" s="118"/>
      <c r="C302" s="118"/>
      <c r="D302" s="119"/>
      <c r="E302" s="119"/>
      <c r="F302" s="119"/>
      <c r="G302" s="119"/>
      <c r="H302" s="119"/>
      <c r="I302" s="119"/>
      <c r="J302" s="119"/>
      <c r="K302" s="119"/>
      <c r="L302" s="119"/>
    </row>
    <row r="303" spans="2:12">
      <c r="B303" s="118"/>
      <c r="C303" s="118"/>
      <c r="D303" s="119"/>
      <c r="E303" s="119"/>
      <c r="F303" s="119"/>
      <c r="G303" s="119"/>
      <c r="H303" s="119"/>
      <c r="I303" s="119"/>
      <c r="J303" s="119"/>
      <c r="K303" s="119"/>
      <c r="L303" s="119"/>
    </row>
    <row r="304" spans="2:12">
      <c r="B304" s="118"/>
      <c r="C304" s="118"/>
      <c r="D304" s="119"/>
      <c r="E304" s="119"/>
      <c r="F304" s="119"/>
      <c r="G304" s="119"/>
      <c r="H304" s="119"/>
      <c r="I304" s="119"/>
      <c r="J304" s="119"/>
      <c r="K304" s="119"/>
      <c r="L304" s="119"/>
    </row>
    <row r="305" spans="2:12">
      <c r="B305" s="118"/>
      <c r="C305" s="118"/>
      <c r="D305" s="119"/>
      <c r="E305" s="119"/>
      <c r="F305" s="119"/>
      <c r="G305" s="119"/>
      <c r="H305" s="119"/>
      <c r="I305" s="119"/>
      <c r="J305" s="119"/>
      <c r="K305" s="119"/>
      <c r="L305" s="119"/>
    </row>
    <row r="306" spans="2:12">
      <c r="B306" s="118"/>
      <c r="C306" s="118"/>
      <c r="D306" s="119"/>
      <c r="E306" s="119"/>
      <c r="F306" s="119"/>
      <c r="G306" s="119"/>
      <c r="H306" s="119"/>
      <c r="I306" s="119"/>
      <c r="J306" s="119"/>
      <c r="K306" s="119"/>
      <c r="L306" s="119"/>
    </row>
    <row r="307" spans="2:12">
      <c r="B307" s="118"/>
      <c r="C307" s="118"/>
      <c r="D307" s="119"/>
      <c r="E307" s="119"/>
      <c r="F307" s="119"/>
      <c r="G307" s="119"/>
      <c r="H307" s="119"/>
      <c r="I307" s="119"/>
      <c r="J307" s="119"/>
      <c r="K307" s="119"/>
      <c r="L307" s="119"/>
    </row>
    <row r="308" spans="2:12">
      <c r="B308" s="118"/>
      <c r="C308" s="118"/>
      <c r="D308" s="119"/>
      <c r="E308" s="119"/>
      <c r="F308" s="119"/>
      <c r="G308" s="119"/>
      <c r="H308" s="119"/>
      <c r="I308" s="119"/>
      <c r="J308" s="119"/>
      <c r="K308" s="119"/>
      <c r="L308" s="119"/>
    </row>
    <row r="309" spans="2:12">
      <c r="B309" s="118"/>
      <c r="C309" s="118"/>
      <c r="D309" s="119"/>
      <c r="E309" s="119"/>
      <c r="F309" s="119"/>
      <c r="G309" s="119"/>
      <c r="H309" s="119"/>
      <c r="I309" s="119"/>
      <c r="J309" s="119"/>
      <c r="K309" s="119"/>
      <c r="L309" s="119"/>
    </row>
    <row r="310" spans="2:12">
      <c r="B310" s="118"/>
      <c r="C310" s="118"/>
      <c r="D310" s="119"/>
      <c r="E310" s="119"/>
      <c r="F310" s="119"/>
      <c r="G310" s="119"/>
      <c r="H310" s="119"/>
      <c r="I310" s="119"/>
      <c r="J310" s="119"/>
      <c r="K310" s="119"/>
      <c r="L310" s="119"/>
    </row>
    <row r="311" spans="2:12">
      <c r="B311" s="118"/>
      <c r="C311" s="118"/>
      <c r="D311" s="119"/>
      <c r="E311" s="119"/>
      <c r="F311" s="119"/>
      <c r="G311" s="119"/>
      <c r="H311" s="119"/>
      <c r="I311" s="119"/>
      <c r="J311" s="119"/>
      <c r="K311" s="119"/>
      <c r="L311" s="119"/>
    </row>
    <row r="312" spans="2:12">
      <c r="B312" s="118"/>
      <c r="C312" s="118"/>
      <c r="D312" s="119"/>
      <c r="E312" s="119"/>
      <c r="F312" s="119"/>
      <c r="G312" s="119"/>
      <c r="H312" s="119"/>
      <c r="I312" s="119"/>
      <c r="J312" s="119"/>
      <c r="K312" s="119"/>
      <c r="L312" s="119"/>
    </row>
    <row r="313" spans="2:12">
      <c r="B313" s="118"/>
      <c r="C313" s="118"/>
      <c r="D313" s="119"/>
      <c r="E313" s="119"/>
      <c r="F313" s="119"/>
      <c r="G313" s="119"/>
      <c r="H313" s="119"/>
      <c r="I313" s="119"/>
      <c r="J313" s="119"/>
      <c r="K313" s="119"/>
      <c r="L313" s="119"/>
    </row>
    <row r="314" spans="2:12">
      <c r="B314" s="118"/>
      <c r="C314" s="118"/>
      <c r="D314" s="119"/>
      <c r="E314" s="119"/>
      <c r="F314" s="119"/>
      <c r="G314" s="119"/>
      <c r="H314" s="119"/>
      <c r="I314" s="119"/>
      <c r="J314" s="119"/>
      <c r="K314" s="119"/>
      <c r="L314" s="119"/>
    </row>
    <row r="315" spans="2:12">
      <c r="B315" s="118"/>
      <c r="C315" s="118"/>
      <c r="D315" s="119"/>
      <c r="E315" s="119"/>
      <c r="F315" s="119"/>
      <c r="G315" s="119"/>
      <c r="H315" s="119"/>
      <c r="I315" s="119"/>
      <c r="J315" s="119"/>
      <c r="K315" s="119"/>
      <c r="L315" s="119"/>
    </row>
    <row r="316" spans="2:12">
      <c r="B316" s="118"/>
      <c r="C316" s="118"/>
      <c r="D316" s="119"/>
      <c r="E316" s="119"/>
      <c r="F316" s="119"/>
      <c r="G316" s="119"/>
      <c r="H316" s="119"/>
      <c r="I316" s="119"/>
      <c r="J316" s="119"/>
      <c r="K316" s="119"/>
      <c r="L316" s="119"/>
    </row>
    <row r="317" spans="2:12">
      <c r="B317" s="118"/>
      <c r="C317" s="118"/>
      <c r="D317" s="119"/>
      <c r="E317" s="119"/>
      <c r="F317" s="119"/>
      <c r="G317" s="119"/>
      <c r="H317" s="119"/>
      <c r="I317" s="119"/>
      <c r="J317" s="119"/>
      <c r="K317" s="119"/>
      <c r="L317" s="119"/>
    </row>
    <row r="318" spans="2:12">
      <c r="B318" s="118"/>
      <c r="C318" s="118"/>
      <c r="D318" s="119"/>
      <c r="E318" s="119"/>
      <c r="F318" s="119"/>
      <c r="G318" s="119"/>
      <c r="H318" s="119"/>
      <c r="I318" s="119"/>
      <c r="J318" s="119"/>
      <c r="K318" s="119"/>
      <c r="L318" s="119"/>
    </row>
    <row r="319" spans="2:12">
      <c r="B319" s="118"/>
      <c r="C319" s="118"/>
      <c r="D319" s="119"/>
      <c r="E319" s="119"/>
      <c r="F319" s="119"/>
      <c r="G319" s="119"/>
      <c r="H319" s="119"/>
      <c r="I319" s="119"/>
      <c r="J319" s="119"/>
      <c r="K319" s="119"/>
      <c r="L319" s="119"/>
    </row>
    <row r="320" spans="2:12">
      <c r="B320" s="118"/>
      <c r="C320" s="118"/>
      <c r="D320" s="119"/>
      <c r="E320" s="119"/>
      <c r="F320" s="119"/>
      <c r="G320" s="119"/>
      <c r="H320" s="119"/>
      <c r="I320" s="119"/>
      <c r="J320" s="119"/>
      <c r="K320" s="119"/>
      <c r="L320" s="119"/>
    </row>
    <row r="321" spans="2:12">
      <c r="B321" s="118"/>
      <c r="C321" s="118"/>
      <c r="D321" s="119"/>
      <c r="E321" s="119"/>
      <c r="F321" s="119"/>
      <c r="G321" s="119"/>
      <c r="H321" s="119"/>
      <c r="I321" s="119"/>
      <c r="J321" s="119"/>
      <c r="K321" s="119"/>
      <c r="L321" s="119"/>
    </row>
    <row r="322" spans="2:12">
      <c r="B322" s="118"/>
      <c r="C322" s="118"/>
      <c r="D322" s="119"/>
      <c r="E322" s="119"/>
      <c r="F322" s="119"/>
      <c r="G322" s="119"/>
      <c r="H322" s="119"/>
      <c r="I322" s="119"/>
      <c r="J322" s="119"/>
      <c r="K322" s="119"/>
      <c r="L322" s="119"/>
    </row>
    <row r="323" spans="2:12">
      <c r="B323" s="118"/>
      <c r="C323" s="118"/>
      <c r="D323" s="119"/>
      <c r="E323" s="119"/>
      <c r="F323" s="119"/>
      <c r="G323" s="119"/>
      <c r="H323" s="119"/>
      <c r="I323" s="119"/>
      <c r="J323" s="119"/>
      <c r="K323" s="119"/>
      <c r="L323" s="119"/>
    </row>
    <row r="324" spans="2:12">
      <c r="B324" s="118"/>
      <c r="C324" s="118"/>
      <c r="D324" s="119"/>
      <c r="E324" s="119"/>
      <c r="F324" s="119"/>
      <c r="G324" s="119"/>
      <c r="H324" s="119"/>
      <c r="I324" s="119"/>
      <c r="J324" s="119"/>
      <c r="K324" s="119"/>
      <c r="L324" s="119"/>
    </row>
    <row r="325" spans="2:12">
      <c r="B325" s="118"/>
      <c r="C325" s="118"/>
      <c r="D325" s="119"/>
      <c r="E325" s="119"/>
      <c r="F325" s="119"/>
      <c r="G325" s="119"/>
      <c r="H325" s="119"/>
      <c r="I325" s="119"/>
      <c r="J325" s="119"/>
      <c r="K325" s="119"/>
      <c r="L325" s="119"/>
    </row>
    <row r="326" spans="2:12">
      <c r="B326" s="118"/>
      <c r="C326" s="118"/>
      <c r="D326" s="119"/>
      <c r="E326" s="119"/>
      <c r="F326" s="119"/>
      <c r="G326" s="119"/>
      <c r="H326" s="119"/>
      <c r="I326" s="119"/>
      <c r="J326" s="119"/>
      <c r="K326" s="119"/>
      <c r="L326" s="119"/>
    </row>
    <row r="327" spans="2:12">
      <c r="B327" s="118"/>
      <c r="C327" s="118"/>
      <c r="D327" s="119"/>
      <c r="E327" s="119"/>
      <c r="F327" s="119"/>
      <c r="G327" s="119"/>
      <c r="H327" s="119"/>
      <c r="I327" s="119"/>
      <c r="J327" s="119"/>
      <c r="K327" s="119"/>
      <c r="L327" s="119"/>
    </row>
    <row r="328" spans="2:12">
      <c r="B328" s="118"/>
      <c r="C328" s="118"/>
      <c r="D328" s="119"/>
      <c r="E328" s="119"/>
      <c r="F328" s="119"/>
      <c r="G328" s="119"/>
      <c r="H328" s="119"/>
      <c r="I328" s="119"/>
      <c r="J328" s="119"/>
      <c r="K328" s="119"/>
      <c r="L328" s="119"/>
    </row>
    <row r="329" spans="2:12">
      <c r="B329" s="118"/>
      <c r="C329" s="118"/>
      <c r="D329" s="119"/>
      <c r="E329" s="119"/>
      <c r="F329" s="119"/>
      <c r="G329" s="119"/>
      <c r="H329" s="119"/>
      <c r="I329" s="119"/>
      <c r="J329" s="119"/>
      <c r="K329" s="119"/>
      <c r="L329" s="119"/>
    </row>
    <row r="330" spans="2:12">
      <c r="B330" s="118"/>
      <c r="C330" s="118"/>
      <c r="D330" s="119"/>
      <c r="E330" s="119"/>
      <c r="F330" s="119"/>
      <c r="G330" s="119"/>
      <c r="H330" s="119"/>
      <c r="I330" s="119"/>
      <c r="J330" s="119"/>
      <c r="K330" s="119"/>
      <c r="L330" s="119"/>
    </row>
    <row r="331" spans="2:12">
      <c r="B331" s="118"/>
      <c r="C331" s="118"/>
      <c r="D331" s="119"/>
      <c r="E331" s="119"/>
      <c r="F331" s="119"/>
      <c r="G331" s="119"/>
      <c r="H331" s="119"/>
      <c r="I331" s="119"/>
      <c r="J331" s="119"/>
      <c r="K331" s="119"/>
      <c r="L331" s="119"/>
    </row>
    <row r="332" spans="2:12">
      <c r="B332" s="118"/>
      <c r="C332" s="118"/>
      <c r="D332" s="119"/>
      <c r="E332" s="119"/>
      <c r="F332" s="119"/>
      <c r="G332" s="119"/>
      <c r="H332" s="119"/>
      <c r="I332" s="119"/>
      <c r="J332" s="119"/>
      <c r="K332" s="119"/>
      <c r="L332" s="119"/>
    </row>
    <row r="333" spans="2:12">
      <c r="B333" s="118"/>
      <c r="C333" s="118"/>
      <c r="D333" s="119"/>
      <c r="E333" s="119"/>
      <c r="F333" s="119"/>
      <c r="G333" s="119"/>
      <c r="H333" s="119"/>
      <c r="I333" s="119"/>
      <c r="J333" s="119"/>
      <c r="K333" s="119"/>
      <c r="L333" s="119"/>
    </row>
    <row r="334" spans="2:12">
      <c r="B334" s="118"/>
      <c r="C334" s="118"/>
      <c r="D334" s="119"/>
      <c r="E334" s="119"/>
      <c r="F334" s="119"/>
      <c r="G334" s="119"/>
      <c r="H334" s="119"/>
      <c r="I334" s="119"/>
      <c r="J334" s="119"/>
      <c r="K334" s="119"/>
      <c r="L334" s="119"/>
    </row>
    <row r="335" spans="2:12">
      <c r="B335" s="118"/>
      <c r="C335" s="118"/>
      <c r="D335" s="119"/>
      <c r="E335" s="119"/>
      <c r="F335" s="119"/>
      <c r="G335" s="119"/>
      <c r="H335" s="119"/>
      <c r="I335" s="119"/>
      <c r="J335" s="119"/>
      <c r="K335" s="119"/>
      <c r="L335" s="119"/>
    </row>
    <row r="336" spans="2:12">
      <c r="B336" s="118"/>
      <c r="C336" s="118"/>
      <c r="D336" s="119"/>
      <c r="E336" s="119"/>
      <c r="F336" s="119"/>
      <c r="G336" s="119"/>
      <c r="H336" s="119"/>
      <c r="I336" s="119"/>
      <c r="J336" s="119"/>
      <c r="K336" s="119"/>
      <c r="L336" s="119"/>
    </row>
    <row r="337" spans="2:12">
      <c r="B337" s="118"/>
      <c r="C337" s="118"/>
      <c r="D337" s="119"/>
      <c r="E337" s="119"/>
      <c r="F337" s="119"/>
      <c r="G337" s="119"/>
      <c r="H337" s="119"/>
      <c r="I337" s="119"/>
      <c r="J337" s="119"/>
      <c r="K337" s="119"/>
      <c r="L337" s="119"/>
    </row>
    <row r="338" spans="2:12">
      <c r="B338" s="118"/>
      <c r="C338" s="118"/>
      <c r="D338" s="119"/>
      <c r="E338" s="119"/>
      <c r="F338" s="119"/>
      <c r="G338" s="119"/>
      <c r="H338" s="119"/>
      <c r="I338" s="119"/>
      <c r="J338" s="119"/>
      <c r="K338" s="119"/>
      <c r="L338" s="119"/>
    </row>
    <row r="339" spans="2:12">
      <c r="B339" s="118"/>
      <c r="C339" s="118"/>
      <c r="D339" s="119"/>
      <c r="E339" s="119"/>
      <c r="F339" s="119"/>
      <c r="G339" s="119"/>
      <c r="H339" s="119"/>
      <c r="I339" s="119"/>
      <c r="J339" s="119"/>
      <c r="K339" s="119"/>
      <c r="L339" s="119"/>
    </row>
    <row r="340" spans="2:12">
      <c r="B340" s="118"/>
      <c r="C340" s="118"/>
      <c r="D340" s="119"/>
      <c r="E340" s="119"/>
      <c r="F340" s="119"/>
      <c r="G340" s="119"/>
      <c r="H340" s="119"/>
      <c r="I340" s="119"/>
      <c r="J340" s="119"/>
      <c r="K340" s="119"/>
      <c r="L340" s="119"/>
    </row>
    <row r="341" spans="2:12">
      <c r="B341" s="118"/>
      <c r="C341" s="118"/>
      <c r="D341" s="119"/>
      <c r="E341" s="119"/>
      <c r="F341" s="119"/>
      <c r="G341" s="119"/>
      <c r="H341" s="119"/>
      <c r="I341" s="119"/>
      <c r="J341" s="119"/>
      <c r="K341" s="119"/>
      <c r="L341" s="119"/>
    </row>
    <row r="342" spans="2:12">
      <c r="B342" s="118"/>
      <c r="C342" s="118"/>
      <c r="D342" s="119"/>
      <c r="E342" s="119"/>
      <c r="F342" s="119"/>
      <c r="G342" s="119"/>
      <c r="H342" s="119"/>
      <c r="I342" s="119"/>
      <c r="J342" s="119"/>
      <c r="K342" s="119"/>
      <c r="L342" s="119"/>
    </row>
    <row r="343" spans="2:12">
      <c r="B343" s="118"/>
      <c r="C343" s="118"/>
      <c r="D343" s="119"/>
      <c r="E343" s="119"/>
      <c r="F343" s="119"/>
      <c r="G343" s="119"/>
      <c r="H343" s="119"/>
      <c r="I343" s="119"/>
      <c r="J343" s="119"/>
      <c r="K343" s="119"/>
      <c r="L343" s="119"/>
    </row>
    <row r="344" spans="2:12">
      <c r="B344" s="118"/>
      <c r="C344" s="118"/>
      <c r="D344" s="119"/>
      <c r="E344" s="119"/>
      <c r="F344" s="119"/>
      <c r="G344" s="119"/>
      <c r="H344" s="119"/>
      <c r="I344" s="119"/>
      <c r="J344" s="119"/>
      <c r="K344" s="119"/>
      <c r="L344" s="119"/>
    </row>
    <row r="345" spans="2:12">
      <c r="B345" s="118"/>
      <c r="C345" s="118"/>
      <c r="D345" s="119"/>
      <c r="E345" s="119"/>
      <c r="F345" s="119"/>
      <c r="G345" s="119"/>
      <c r="H345" s="119"/>
      <c r="I345" s="119"/>
      <c r="J345" s="119"/>
      <c r="K345" s="119"/>
      <c r="L345" s="119"/>
    </row>
    <row r="346" spans="2:12">
      <c r="B346" s="118"/>
      <c r="C346" s="118"/>
      <c r="D346" s="119"/>
      <c r="E346" s="119"/>
      <c r="F346" s="119"/>
      <c r="G346" s="119"/>
      <c r="H346" s="119"/>
      <c r="I346" s="119"/>
      <c r="J346" s="119"/>
      <c r="K346" s="119"/>
      <c r="L346" s="119"/>
    </row>
    <row r="347" spans="2:12">
      <c r="B347" s="118"/>
      <c r="C347" s="118"/>
      <c r="D347" s="119"/>
      <c r="E347" s="119"/>
      <c r="F347" s="119"/>
      <c r="G347" s="119"/>
      <c r="H347" s="119"/>
      <c r="I347" s="119"/>
      <c r="J347" s="119"/>
      <c r="K347" s="119"/>
      <c r="L347" s="119"/>
    </row>
    <row r="348" spans="2:12">
      <c r="B348" s="118"/>
      <c r="C348" s="118"/>
      <c r="D348" s="119"/>
      <c r="E348" s="119"/>
      <c r="F348" s="119"/>
      <c r="G348" s="119"/>
      <c r="H348" s="119"/>
      <c r="I348" s="119"/>
      <c r="J348" s="119"/>
      <c r="K348" s="119"/>
      <c r="L348" s="119"/>
    </row>
    <row r="349" spans="2:12">
      <c r="B349" s="118"/>
      <c r="C349" s="118"/>
      <c r="D349" s="119"/>
      <c r="E349" s="119"/>
      <c r="F349" s="119"/>
      <c r="G349" s="119"/>
      <c r="H349" s="119"/>
      <c r="I349" s="119"/>
      <c r="J349" s="119"/>
      <c r="K349" s="119"/>
      <c r="L349" s="119"/>
    </row>
    <row r="350" spans="2:12">
      <c r="B350" s="118"/>
      <c r="C350" s="118"/>
      <c r="D350" s="119"/>
      <c r="E350" s="119"/>
      <c r="F350" s="119"/>
      <c r="G350" s="119"/>
      <c r="H350" s="119"/>
      <c r="I350" s="119"/>
      <c r="J350" s="119"/>
      <c r="K350" s="119"/>
      <c r="L350" s="119"/>
    </row>
    <row r="351" spans="2:12">
      <c r="B351" s="118"/>
      <c r="C351" s="118"/>
      <c r="D351" s="119"/>
      <c r="E351" s="119"/>
      <c r="F351" s="119"/>
      <c r="G351" s="119"/>
      <c r="H351" s="119"/>
      <c r="I351" s="119"/>
      <c r="J351" s="119"/>
      <c r="K351" s="119"/>
      <c r="L351" s="119"/>
    </row>
    <row r="352" spans="2:12">
      <c r="B352" s="118"/>
      <c r="C352" s="118"/>
      <c r="D352" s="119"/>
      <c r="E352" s="119"/>
      <c r="F352" s="119"/>
      <c r="G352" s="119"/>
      <c r="H352" s="119"/>
      <c r="I352" s="119"/>
      <c r="J352" s="119"/>
      <c r="K352" s="119"/>
      <c r="L352" s="119"/>
    </row>
    <row r="353" spans="2:12">
      <c r="B353" s="118"/>
      <c r="C353" s="118"/>
      <c r="D353" s="119"/>
      <c r="E353" s="119"/>
      <c r="F353" s="119"/>
      <c r="G353" s="119"/>
      <c r="H353" s="119"/>
      <c r="I353" s="119"/>
      <c r="J353" s="119"/>
      <c r="K353" s="119"/>
      <c r="L353" s="119"/>
    </row>
    <row r="354" spans="2:12">
      <c r="B354" s="118"/>
      <c r="C354" s="118"/>
      <c r="D354" s="119"/>
      <c r="E354" s="119"/>
      <c r="F354" s="119"/>
      <c r="G354" s="119"/>
      <c r="H354" s="119"/>
      <c r="I354" s="119"/>
      <c r="J354" s="119"/>
      <c r="K354" s="119"/>
      <c r="L354" s="119"/>
    </row>
    <row r="355" spans="2:12">
      <c r="B355" s="118"/>
      <c r="C355" s="118"/>
      <c r="D355" s="119"/>
      <c r="E355" s="119"/>
      <c r="F355" s="119"/>
      <c r="G355" s="119"/>
      <c r="H355" s="119"/>
      <c r="I355" s="119"/>
      <c r="J355" s="119"/>
      <c r="K355" s="119"/>
      <c r="L355" s="119"/>
    </row>
    <row r="356" spans="2:12">
      <c r="B356" s="118"/>
      <c r="C356" s="118"/>
      <c r="D356" s="119"/>
      <c r="E356" s="119"/>
      <c r="F356" s="119"/>
      <c r="G356" s="119"/>
      <c r="H356" s="119"/>
      <c r="I356" s="119"/>
      <c r="J356" s="119"/>
      <c r="K356" s="119"/>
      <c r="L356" s="119"/>
    </row>
    <row r="357" spans="2:12">
      <c r="B357" s="118"/>
      <c r="C357" s="118"/>
      <c r="D357" s="119"/>
      <c r="E357" s="119"/>
      <c r="F357" s="119"/>
      <c r="G357" s="119"/>
      <c r="H357" s="119"/>
      <c r="I357" s="119"/>
      <c r="J357" s="119"/>
      <c r="K357" s="119"/>
      <c r="L357" s="119"/>
    </row>
    <row r="358" spans="2:12">
      <c r="B358" s="118"/>
      <c r="C358" s="118"/>
      <c r="D358" s="119"/>
      <c r="E358" s="119"/>
      <c r="F358" s="119"/>
      <c r="G358" s="119"/>
      <c r="H358" s="119"/>
      <c r="I358" s="119"/>
      <c r="J358" s="119"/>
      <c r="K358" s="119"/>
      <c r="L358" s="119"/>
    </row>
    <row r="359" spans="2:12">
      <c r="B359" s="118"/>
      <c r="C359" s="118"/>
      <c r="D359" s="119"/>
      <c r="E359" s="119"/>
      <c r="F359" s="119"/>
      <c r="G359" s="119"/>
      <c r="H359" s="119"/>
      <c r="I359" s="119"/>
      <c r="J359" s="119"/>
      <c r="K359" s="119"/>
      <c r="L359" s="119"/>
    </row>
    <row r="360" spans="2:12">
      <c r="B360" s="118"/>
      <c r="C360" s="118"/>
      <c r="D360" s="119"/>
      <c r="E360" s="119"/>
      <c r="F360" s="119"/>
      <c r="G360" s="119"/>
      <c r="H360" s="119"/>
      <c r="I360" s="119"/>
      <c r="J360" s="119"/>
      <c r="K360" s="119"/>
      <c r="L360" s="119"/>
    </row>
    <row r="361" spans="2:12">
      <c r="B361" s="118"/>
      <c r="C361" s="118"/>
      <c r="D361" s="119"/>
      <c r="E361" s="119"/>
      <c r="F361" s="119"/>
      <c r="G361" s="119"/>
      <c r="H361" s="119"/>
      <c r="I361" s="119"/>
      <c r="J361" s="119"/>
      <c r="K361" s="119"/>
      <c r="L361" s="119"/>
    </row>
    <row r="362" spans="2:12">
      <c r="B362" s="118"/>
      <c r="C362" s="118"/>
      <c r="D362" s="119"/>
      <c r="E362" s="119"/>
      <c r="F362" s="119"/>
      <c r="G362" s="119"/>
      <c r="H362" s="119"/>
      <c r="I362" s="119"/>
      <c r="J362" s="119"/>
      <c r="K362" s="119"/>
      <c r="L362" s="119"/>
    </row>
    <row r="363" spans="2:12">
      <c r="B363" s="118"/>
      <c r="C363" s="118"/>
      <c r="D363" s="119"/>
      <c r="E363" s="119"/>
      <c r="F363" s="119"/>
      <c r="G363" s="119"/>
      <c r="H363" s="119"/>
      <c r="I363" s="119"/>
      <c r="J363" s="119"/>
      <c r="K363" s="119"/>
      <c r="L363" s="119"/>
    </row>
    <row r="364" spans="2:12">
      <c r="B364" s="118"/>
      <c r="C364" s="118"/>
      <c r="D364" s="119"/>
      <c r="E364" s="119"/>
      <c r="F364" s="119"/>
      <c r="G364" s="119"/>
      <c r="H364" s="119"/>
      <c r="I364" s="119"/>
      <c r="J364" s="119"/>
      <c r="K364" s="119"/>
      <c r="L364" s="119"/>
    </row>
    <row r="365" spans="2:12">
      <c r="B365" s="118"/>
      <c r="C365" s="118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2:12">
      <c r="B366" s="118"/>
      <c r="C366" s="118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2:12">
      <c r="B367" s="118"/>
      <c r="C367" s="118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2:12">
      <c r="B368" s="118"/>
      <c r="C368" s="118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>
      <c r="B369" s="118"/>
      <c r="C369" s="118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>
      <c r="B370" s="118"/>
      <c r="C370" s="118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>
      <c r="B371" s="118"/>
      <c r="C371" s="118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>
      <c r="B372" s="118"/>
      <c r="C372" s="118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>
      <c r="B373" s="118"/>
      <c r="C373" s="118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>
      <c r="B374" s="118"/>
      <c r="C374" s="118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>
      <c r="B375" s="118"/>
      <c r="C375" s="118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>
      <c r="B376" s="118"/>
      <c r="C376" s="118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>
      <c r="B377" s="118"/>
      <c r="C377" s="118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>
      <c r="B378" s="118"/>
      <c r="C378" s="118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>
      <c r="B379" s="118"/>
      <c r="C379" s="118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>
      <c r="B380" s="118"/>
      <c r="C380" s="118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>
      <c r="B381" s="118"/>
      <c r="C381" s="118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>
      <c r="B382" s="118"/>
      <c r="C382" s="118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>
      <c r="B383" s="118"/>
      <c r="C383" s="118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>
      <c r="B384" s="118"/>
      <c r="C384" s="118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>
      <c r="B385" s="118"/>
      <c r="C385" s="118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>
      <c r="B386" s="118"/>
      <c r="C386" s="118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>
      <c r="B387" s="118"/>
      <c r="C387" s="118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>
      <c r="B388" s="118"/>
      <c r="C388" s="118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>
      <c r="B389" s="118"/>
      <c r="C389" s="118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>
      <c r="B390" s="118"/>
      <c r="C390" s="118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>
      <c r="B391" s="118"/>
      <c r="C391" s="118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>
      <c r="B392" s="118"/>
      <c r="C392" s="118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>
      <c r="B393" s="118"/>
      <c r="C393" s="118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>
      <c r="B394" s="118"/>
      <c r="C394" s="118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>
      <c r="B395" s="118"/>
      <c r="C395" s="118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>
      <c r="B396" s="118"/>
      <c r="C396" s="118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>
      <c r="B397" s="118"/>
      <c r="C397" s="118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>
      <c r="B398" s="118"/>
      <c r="C398" s="118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>
      <c r="B399" s="118"/>
      <c r="C399" s="118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>
      <c r="B400" s="118"/>
      <c r="C400" s="118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>
      <c r="B401" s="118"/>
      <c r="C401" s="118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>
      <c r="B402" s="118"/>
      <c r="C402" s="118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>
      <c r="B403" s="118"/>
      <c r="C403" s="118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>
      <c r="B404" s="118"/>
      <c r="C404" s="118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>
      <c r="B405" s="118"/>
      <c r="C405" s="118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>
      <c r="B406" s="118"/>
      <c r="C406" s="118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>
      <c r="B407" s="118"/>
      <c r="C407" s="118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>
      <c r="B408" s="118"/>
      <c r="C408" s="118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>
      <c r="B409" s="118"/>
      <c r="C409" s="118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>
      <c r="B410" s="118"/>
      <c r="C410" s="118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>
      <c r="B411" s="118"/>
      <c r="C411" s="118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>
      <c r="B412" s="118"/>
      <c r="C412" s="118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>
      <c r="B413" s="118"/>
      <c r="C413" s="118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>
      <c r="B414" s="118"/>
      <c r="C414" s="118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>
      <c r="B415" s="118"/>
      <c r="C415" s="118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>
      <c r="B416" s="118"/>
      <c r="C416" s="118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>
      <c r="B417" s="118"/>
      <c r="C417" s="118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>
      <c r="B418" s="118"/>
      <c r="C418" s="118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>
      <c r="B419" s="118"/>
      <c r="C419" s="118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>
      <c r="B420" s="118"/>
      <c r="C420" s="118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>
      <c r="B421" s="118"/>
      <c r="C421" s="118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>
      <c r="B422" s="118"/>
      <c r="C422" s="118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>
      <c r="B423" s="118"/>
      <c r="C423" s="118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>
      <c r="B424" s="118"/>
      <c r="C424" s="118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>
      <c r="B425" s="118"/>
      <c r="C425" s="118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>
      <c r="B426" s="118"/>
      <c r="C426" s="118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>
      <c r="B427" s="118"/>
      <c r="C427" s="118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>
      <c r="B428" s="118"/>
      <c r="C428" s="118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>
      <c r="B429" s="118"/>
      <c r="C429" s="118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>
      <c r="B430" s="118"/>
      <c r="C430" s="118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>
      <c r="B431" s="118"/>
      <c r="C431" s="118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2023-12-03T10:01:19Z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